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comments16.xml" ContentType="application/vnd.openxmlformats-officedocument.spreadsheetml.comments+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worksheets/sheet23.xml" ContentType="application/vnd.openxmlformats-officedocument.spreadsheetml.worksheet+xml"/>
  <Override PartName="/xl/worksheets/sheet6.xml" ContentType="application/vnd.openxmlformats-officedocument.spreadsheetml.worksheet+xml"/>
  <Override PartName="/xl/worksheets/sheet24.xml" ContentType="application/vnd.openxmlformats-officedocument.spreadsheetml.worksheet+xml"/>
  <Override PartName="/xl/worksheets/sheet7.xml" ContentType="application/vnd.openxmlformats-officedocument.spreadsheetml.worksheet+xml"/>
  <Override PartName="/xl/worksheets/sheet25.xml" ContentType="application/vnd.openxmlformats-officedocument.spreadsheetml.worksheet+xml"/>
  <Override PartName="/xl/worksheets/sheet8.xml" ContentType="application/vnd.openxmlformats-officedocument.spreadsheetml.worksheet+xml"/>
  <Override PartName="/xl/worksheets/sheet26.xml" ContentType="application/vnd.openxmlformats-officedocument.spreadsheetml.worksheet+xml"/>
  <Override PartName="/xl/worksheets/_rels/sheet11.xml.rels" ContentType="application/vnd.openxmlformats-package.relationships+xml"/>
  <Override PartName="/xl/worksheets/_rels/sheet1.xml.rels" ContentType="application/vnd.openxmlformats-package.relationships+xml"/>
  <Override PartName="/xl/worksheets/_rels/sheet16.xml.rels" ContentType="application/vnd.openxmlformats-package.relationships+xml"/>
  <Override PartName="/xl/worksheets/sheet9.xml" ContentType="application/vnd.openxmlformats-officedocument.spreadsheetml.worksheet+xml"/>
  <Override PartName="/xl/worksheets/sheet2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media/image6.png" ContentType="image/png"/>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Evolution 2" sheetId="1" state="visible" r:id="rId2"/>
    <sheet name="Resume" sheetId="2" state="visible" r:id="rId3"/>
    <sheet name="Sheet1" sheetId="3" state="visible" r:id="rId4"/>
    <sheet name="CICLABLE2" sheetId="4" state="visible" r:id="rId5"/>
    <sheet name="Sheet2" sheetId="5" state="visible" r:id="rId6"/>
    <sheet name="Resumé CICLABLE" sheetId="6" state="visible" r:id="rId7"/>
    <sheet name="APiCy total" sheetId="7" state="visible" r:id="rId8"/>
    <sheet name="PdG Centre Total" sheetId="8" state="visible" r:id="rId9"/>
    <sheet name="Ferney-&gt;Genève" sheetId="9" state="visible" r:id="rId10"/>
    <sheet name="StGenis total" sheetId="10" state="visible" r:id="rId11"/>
    <sheet name="StGenis-&gt;Meyrin" sheetId="11" state="visible" r:id="rId12"/>
    <sheet name="StGenis-&gt;Bourdigny" sheetId="12" state="visible" r:id="rId13"/>
    <sheet name="StGenis-&gt;CERN" sheetId="13" state="visible" r:id="rId14"/>
    <sheet name="RteEurope-&gt;Meyrin" sheetId="14" state="visible" r:id="rId15"/>
    <sheet name="Mategnin Total" sheetId="15" state="visible" r:id="rId16"/>
    <sheet name="MategninAnneaux" sheetId="16" state="visible" r:id="rId17"/>
    <sheet name="MategninDouane" sheetId="17" state="visible" r:id="rId18"/>
    <sheet name="PdG Nord Total" sheetId="18" state="visible" r:id="rId19"/>
    <sheet name="Vireloup Douane" sheetId="19" state="visible" r:id="rId20"/>
    <sheet name="Versonnex" sheetId="20" state="visible" r:id="rId21"/>
    <sheet name="Sauverny" sheetId="21" state="visible" r:id="rId22"/>
    <sheet name="Grilly" sheetId="22" state="visible" r:id="rId23"/>
    <sheet name="Divonne-&gt;Chavanne" sheetId="23" state="visible" r:id="rId24"/>
    <sheet name="Crassier Voie Verte" sheetId="24" state="visible" r:id="rId25"/>
    <sheet name="Crassier Douane" sheetId="25" state="visible" r:id="rId26"/>
    <sheet name="PdG Sud Total" sheetId="26" state="visible" r:id="rId27"/>
    <sheet name="StJeanDeG" sheetId="27" state="visible" r:id="rId28"/>
    <sheet name="Challex-&gt;Dardagny" sheetId="28" state="visible" r:id="rId29"/>
    <sheet name="Challex-&gt;LaPlaine" sheetId="29" state="visible" r:id="rId30"/>
    <sheet name="Pougny" sheetId="30" state="visible" r:id="rId31"/>
    <sheet name="Template" sheetId="31" state="visible" r:id="rId32"/>
  </sheets>
  <calcPr iterateCount="100" refMode="A1" iterate="false" iterateDelta="0.0001"/>
  <extLst>
    <ext xmlns:loext="http://schemas.libreoffice.org/" uri="{7626C862-2A13-11E5-B345-FEFF819CDC9F}">
      <loext:extCalcPr stringRefSyntax="ExcelA1"/>
    </ext>
  </extLst>
</workbook>
</file>

<file path=xl/comments16.xml><?xml version="1.0" encoding="utf-8"?>
<comments xmlns="http://schemas.openxmlformats.org/spreadsheetml/2006/main" xmlns:xdr="http://schemas.openxmlformats.org/drawingml/2006/spreadsheetDrawing">
  <authors>
    <author> </author>
  </authors>
  <commentList>
    <comment ref="AW10"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+ 1 child passenger</t>
        </r>
      </text>
    </comment>
    <comment ref="AW12"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+ 1 child passenger</t>
        </r>
      </text>
    </comment>
    <comment ref="AX12"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+ 1 child passenger</t>
        </r>
      </text>
    </comment>
    <comment ref="AY7"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+ 6 child passengers</t>
        </r>
      </text>
    </comment>
    <comment ref="AY8"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+ 1 child passenger</t>
        </r>
      </text>
    </comment>
    <comment ref="AY10"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+ 1 child passenger</t>
        </r>
      </text>
    </comment>
    <comment ref="AZ9"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+ 1 child passenger</t>
        </r>
      </text>
    </comment>
    <comment ref="BC9"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+ 1 child </t>
        </r>
      </text>
    </comment>
  </commentList>
</comments>
</file>

<file path=xl/sharedStrings.xml><?xml version="1.0" encoding="utf-8"?>
<sst xmlns="http://schemas.openxmlformats.org/spreadsheetml/2006/main" count="6821" uniqueCount="268">
  <si>
    <t xml:space="preserve">Evolution Mobilité douce (piétons+cyclistes)</t>
  </si>
  <si>
    <t xml:space="preserve">Mategnin</t>
  </si>
  <si>
    <t xml:space="preserve">Ferney</t>
  </si>
  <si>
    <t xml:space="preserve">StGenis</t>
  </si>
  <si>
    <t xml:space="preserve">Traffic voiture</t>
  </si>
  <si>
    <t xml:space="preserve">Moy. Journalière annuelle</t>
  </si>
  <si>
    <t xml:space="preserve">TOTAL</t>
  </si>
  <si>
    <t xml:space="preserve">Crassier</t>
  </si>
  <si>
    <t xml:space="preserve">Divonne</t>
  </si>
  <si>
    <t xml:space="preserve">Sauverny</t>
  </si>
  <si>
    <t xml:space="preserve">Versonnex</t>
  </si>
  <si>
    <t xml:space="preserve">Vireloup</t>
  </si>
  <si>
    <t xml:space="preserve">Meyrin</t>
  </si>
  <si>
    <t xml:space="preserve">St Jean</t>
  </si>
  <si>
    <t xml:space="preserve">Evolution Piétons/Cyclistes </t>
  </si>
  <si>
    <t xml:space="preserve">Challex</t>
  </si>
  <si>
    <t xml:space="preserve">Collonge</t>
  </si>
  <si>
    <t xml:space="preserve">Total</t>
  </si>
  <si>
    <t xml:space="preserve">Jours ouvrés one way</t>
  </si>
  <si>
    <t xml:space="preserve">Cyclistes</t>
  </si>
  <si>
    <t xml:space="preserve">Piétons</t>
  </si>
  <si>
    <t xml:space="preserve"> </t>
  </si>
  <si>
    <t xml:space="preserve">EvolutionHommes/Femmes</t>
  </si>
  <si>
    <t xml:space="preserve">Année</t>
  </si>
  <si>
    <t xml:space="preserve">%femme</t>
  </si>
  <si>
    <t xml:space="preserve">Hommes</t>
  </si>
  <si>
    <t xml:space="preserve">Femmes</t>
  </si>
  <si>
    <t xml:space="preserve">Pdg Centre</t>
  </si>
  <si>
    <t xml:space="preserve">PdG Nord</t>
  </si>
  <si>
    <t xml:space="preserve">Evolution par mode</t>
  </si>
  <si>
    <t xml:space="preserve">Vélo</t>
  </si>
  <si>
    <t xml:space="preserve">VAE</t>
  </si>
  <si>
    <t xml:space="preserve">Nouveau</t>
  </si>
  <si>
    <t xml:space="preserve">Crassier voie verte</t>
  </si>
  <si>
    <t xml:space="preserve">Crassier douane</t>
  </si>
  <si>
    <t xml:space="preserve">Vélos + piétons</t>
  </si>
  <si>
    <t xml:space="preserve">DONNEES 2024</t>
  </si>
  <si>
    <t xml:space="preserve">CHANGEMENT</t>
  </si>
  <si>
    <t xml:space="preserve">%Femmes</t>
  </si>
  <si>
    <t xml:space="preserve">VT</t>
  </si>
  <si>
    <t xml:space="preserve">2r</t>
  </si>
  <si>
    <t xml:space="preserve">%VAE</t>
  </si>
  <si>
    <t xml:space="preserve">%Nouveau</t>
  </si>
  <si>
    <t xml:space="preserve">&gt;FR</t>
  </si>
  <si>
    <t xml:space="preserve">&gt;CH</t>
  </si>
  <si>
    <t xml:space="preserve">TOT</t>
  </si>
  <si>
    <t xml:space="preserve">Ferney-&gt;Genève</t>
  </si>
  <si>
    <t xml:space="preserve">StGenis-&gt;Meyrin</t>
  </si>
  <si>
    <t xml:space="preserve">StGenis-&gt;Bourdigny</t>
  </si>
  <si>
    <t xml:space="preserve">StGenis-&gt;CERN</t>
  </si>
  <si>
    <t xml:space="preserve">RteEurope-&gt;Meyrin</t>
  </si>
  <si>
    <t xml:space="preserve">StGenis Total</t>
  </si>
  <si>
    <t xml:space="preserve">MategninAnneaux</t>
  </si>
  <si>
    <t xml:space="preserve">MategninDouane</t>
  </si>
  <si>
    <t xml:space="preserve">Mategnin Total</t>
  </si>
  <si>
    <t xml:space="preserve">PdG Centre Total</t>
  </si>
  <si>
    <t xml:space="preserve">Vireloup Douane</t>
  </si>
  <si>
    <t xml:space="preserve">Divonne-&gt;Chavanne</t>
  </si>
  <si>
    <t xml:space="preserve">Crassier Voie Verte</t>
  </si>
  <si>
    <t xml:space="preserve">Crassier Douane</t>
  </si>
  <si>
    <t xml:space="preserve">PdG Nord Total</t>
  </si>
  <si>
    <t xml:space="preserve">StJeanDeG</t>
  </si>
  <si>
    <t xml:space="preserve">Challex-&gt;Dardagny</t>
  </si>
  <si>
    <t xml:space="preserve">Challex-&gt;LaPlaine</t>
  </si>
  <si>
    <t xml:space="preserve">Pougny</t>
  </si>
  <si>
    <t xml:space="preserve">PdG Sud Total</t>
  </si>
  <si>
    <t xml:space="preserve">APiCy total</t>
  </si>
  <si>
    <t xml:space="preserve">S14</t>
  </si>
  <si>
    <t xml:space="preserve">T14</t>
  </si>
  <si>
    <t xml:space="preserve">U14</t>
  </si>
  <si>
    <t xml:space="preserve">V14</t>
  </si>
  <si>
    <t xml:space="preserve">W14</t>
  </si>
  <si>
    <t xml:space="preserve">X14</t>
  </si>
  <si>
    <t xml:space="preserve">Y14</t>
  </si>
  <si>
    <t xml:space="preserve">Z14</t>
  </si>
  <si>
    <t xml:space="preserve">AA14</t>
  </si>
  <si>
    <t xml:space="preserve">AB14</t>
  </si>
  <si>
    <t xml:space="preserve">AC14</t>
  </si>
  <si>
    <t xml:space="preserve">AD14</t>
  </si>
  <si>
    <t xml:space="preserve">AE14</t>
  </si>
  <si>
    <t xml:space="preserve">AH14</t>
  </si>
  <si>
    <t xml:space="preserve">AI14</t>
  </si>
  <si>
    <t xml:space="preserve">AJ14</t>
  </si>
  <si>
    <t xml:space="preserve">AK14</t>
  </si>
  <si>
    <t xml:space="preserve">AL14</t>
  </si>
  <si>
    <t xml:space="preserve">AM14</t>
  </si>
  <si>
    <t xml:space="preserve">AN14</t>
  </si>
  <si>
    <t xml:space="preserve">AO14</t>
  </si>
  <si>
    <t xml:space="preserve">AP14</t>
  </si>
  <si>
    <t xml:space="preserve">AQ14</t>
  </si>
  <si>
    <t xml:space="preserve">AR14</t>
  </si>
  <si>
    <t xml:space="preserve">AS14</t>
  </si>
  <si>
    <t xml:space="preserve">AT14</t>
  </si>
  <si>
    <t xml:space="preserve">Association(s)</t>
  </si>
  <si>
    <t xml:space="preserve">Arrière-pays</t>
  </si>
  <si>
    <t xml:space="preserve">Nombre de bénévoles</t>
  </si>
  <si>
    <t xml:space="preserve">Postes de comptage</t>
  </si>
  <si>
    <t xml:space="preserve">France / Suisse / Frontière</t>
  </si>
  <si>
    <t xml:space="preserve">Nombre de vélos</t>
  </si>
  <si>
    <t xml:space="preserve">% VAE dans le total</t>
  </si>
  <si>
    <t xml:space="preserve">NB VAE dans le total</t>
  </si>
  <si>
    <t xml:space="preserve">% femmes dans le total</t>
  </si>
  <si>
    <t xml:space="preserve">NB de femmes dans le total</t>
  </si>
  <si>
    <t xml:space="preserve">% de VAE chez les femmes</t>
  </si>
  <si>
    <t xml:space="preserve">NB de VAE chez les femmes</t>
  </si>
  <si>
    <t xml:space="preserve">Autres modes</t>
  </si>
  <si>
    <t xml:space="preserve">&gt; Suisse</t>
  </si>
  <si>
    <t xml:space="preserve">&gt; France</t>
  </si>
  <si>
    <t xml:space="preserve">total</t>
  </si>
  <si>
    <t xml:space="preserve">HP</t>
  </si>
  <si>
    <t xml:space="preserve">APiCy (Association des Piétons et Cyclistes du Pays de Gex)
+ ProVélo La Côte et ATE Vaud</t>
  </si>
  <si>
    <t xml:space="preserve">NON</t>
  </si>
  <si>
    <t xml:space="preserve">STJEAN_Douane de Dardagny</t>
  </si>
  <si>
    <t xml:space="preserve">Frontière</t>
  </si>
  <si>
    <t xml:space="preserve">CHALLEX_Douane de La Plaine</t>
  </si>
  <si>
    <t xml:space="preserve">POUGNY_Douane de Chancy</t>
  </si>
  <si>
    <t xml:space="preserve">ST-GENIS_Giratoire Porte de France</t>
  </si>
  <si>
    <t xml:space="preserve">FERNEY_Douane du GdSaconnex</t>
  </si>
  <si>
    <t xml:space="preserve">FERNEY_Douane de Mategnin</t>
  </si>
  <si>
    <t xml:space="preserve">FERNEY_Douane de Vireloup</t>
  </si>
  <si>
    <t xml:space="preserve">VERSONNEX_Douane de Collex-Bossy</t>
  </si>
  <si>
    <t xml:space="preserve">SAUVERNY_Douane de Sauverny</t>
  </si>
  <si>
    <t xml:space="preserve">GRILLY_Douane du Pont</t>
  </si>
  <si>
    <t xml:space="preserve">Sous-total</t>
  </si>
  <si>
    <t xml:space="preserve">ATE Vaud / ProVélo La Côte</t>
  </si>
  <si>
    <t xml:space="preserve">DIVONNE_Douane de Chavanne</t>
  </si>
  <si>
    <t xml:space="preserve">DIVONNE-CRASSIER_Voie verte</t>
  </si>
  <si>
    <t xml:space="preserve">DIVONNE_Douane de Crassy / Crassier</t>
  </si>
  <si>
    <t xml:space="preserve">&gt; CH Vélo traditionel  H Total</t>
  </si>
  <si>
    <t xml:space="preserve">&gt; CH Vélo traditionel  F Total</t>
  </si>
  <si>
    <t xml:space="preserve">&gt; CH VAE H Total</t>
  </si>
  <si>
    <t xml:space="preserve">&gt; CH VAE F Total</t>
  </si>
  <si>
    <t xml:space="preserve">&gt; CH Mode Nouveau
 H Total</t>
  </si>
  <si>
    <t xml:space="preserve">&gt; CH Mode Nouveau
 F Total</t>
  </si>
  <si>
    <t xml:space="preserve">&gt; CH Piéton/ne H Total</t>
  </si>
  <si>
    <t xml:space="preserve">&gt; CH Piéton/ne F Total</t>
  </si>
  <si>
    <t xml:space="preserve">&gt;FR Vélo traditionel H Total</t>
  </si>
  <si>
    <t xml:space="preserve">&gt;FR Vélo traditionel F Total</t>
  </si>
  <si>
    <t xml:space="preserve">&gt;FR VAE H Total</t>
  </si>
  <si>
    <t xml:space="preserve">&gt;FR VAE F Total</t>
  </si>
  <si>
    <t xml:space="preserve">&gt;FR Mode Nouveau
 H Total</t>
  </si>
  <si>
    <t xml:space="preserve">&gt;FR Mode Nouveau
 F Total</t>
  </si>
  <si>
    <t xml:space="preserve">&gt;FR Piéton/ne H Total</t>
  </si>
  <si>
    <t xml:space="preserve">&gt;FR Piéton/ne F Total</t>
  </si>
  <si>
    <t xml:space="preserve">&gt; CH Vélo traditionel  H HP</t>
  </si>
  <si>
    <t xml:space="preserve">&gt; CH Vélo traditionel  F HP</t>
  </si>
  <si>
    <t xml:space="preserve">&gt; CH VAE H HP</t>
  </si>
  <si>
    <t xml:space="preserve">&gt; CH VAE F HP</t>
  </si>
  <si>
    <t xml:space="preserve">&gt; CH Mode Nouveau
 H HP</t>
  </si>
  <si>
    <t xml:space="preserve">&gt; CH Mode Nouveau
 F HP</t>
  </si>
  <si>
    <t xml:space="preserve">&gt; CH Piéton/ne H HP</t>
  </si>
  <si>
    <t xml:space="preserve">&gt; CH Piéton/ne F HP</t>
  </si>
  <si>
    <t xml:space="preserve">&gt;FR Vélo traditionel H HP</t>
  </si>
  <si>
    <t xml:space="preserve">&gt;FR Vélo traditionel F HP</t>
  </si>
  <si>
    <t xml:space="preserve">&gt;FR VAE H HP</t>
  </si>
  <si>
    <t xml:space="preserve">&gt;FR VAE F HP</t>
  </si>
  <si>
    <t xml:space="preserve">&gt;FR Mode Nouveau
 H HP</t>
  </si>
  <si>
    <t xml:space="preserve">&gt;FR Mode Nouveau
 F HP</t>
  </si>
  <si>
    <t xml:space="preserve">&gt;FR Piéton/ne H HP</t>
  </si>
  <si>
    <t xml:space="preserve">&gt;FR Piéton/ne F HP</t>
  </si>
  <si>
    <t xml:space="preserve">Velos total</t>
  </si>
  <si>
    <t xml:space="preserve">Vélos HP</t>
  </si>
  <si>
    <t xml:space="preserve">Autres modes total</t>
  </si>
  <si>
    <t xml:space="preserve">Autres Modes HP</t>
  </si>
  <si>
    <t xml:space="preserve">Pietons total</t>
  </si>
  <si>
    <t xml:space="preserve">Pietons HP</t>
  </si>
  <si>
    <t xml:space="preserve">&gt;CH total</t>
  </si>
  <si>
    <t xml:space="preserve">&gt;CH HP</t>
  </si>
  <si>
    <t xml:space="preserve">&gt;FR total</t>
  </si>
  <si>
    <t xml:space="preserve">&gt;FR HP</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</si>
  <si>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</si>
  <si>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</si>
  <si>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</si>
  <si>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</si>
  <si>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</si>
  <si>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</si>
  <si>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</si>
  <si>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</si>
  <si>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</si>
  <si>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</si>
  <si>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</si>
  <si>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</si>
  <si>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</si>
  <si>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</si>
  <si>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</si>
  <si>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</si>
  <si>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StGenis total</t>
  </si>
  <si>
    <t xml:space="preserve">COMMUNE_Carrefour</t>
  </si>
  <si>
    <t xml:space="preserve">Grilly</t>
  </si>
  <si>
    <t xml:space="preserve">Rang</t>
  </si>
  <si>
    <t xml:space="preserve">Lieu</t>
  </si>
  <si>
    <t xml:space="preserve">APiCy</t>
  </si>
  <si>
    <t xml:space="preserve">ATE-VD</t>
  </si>
  <si>
    <t xml:space="preserve">Lieu: </t>
  </si>
  <si>
    <t xml:space="preserve">APiCy Frontière Total</t>
  </si>
  <si>
    <t xml:space="preserve">France -&gt; Suisse</t>
  </si>
  <si>
    <t xml:space="preserve">Suisse -&gt; France</t>
  </si>
  <si>
    <t xml:space="preserve">Vélo traditionel </t>
  </si>
  <si>
    <r>
      <rPr>
        <b val="true"/>
        <sz val="11"/>
        <color rgb="FF000000"/>
        <rFont val="Ubuntu"/>
        <family val="2"/>
        <charset val="1"/>
      </rPr>
      <t xml:space="preserve">Mode Nouveau </t>
    </r>
    <r>
      <rPr>
        <b val="true"/>
        <sz val="8"/>
        <color rgb="FF000000"/>
        <rFont val="Ubuntu"/>
        <family val="2"/>
        <charset val="1"/>
      </rPr>
      <t xml:space="preserve">Electrique</t>
    </r>
  </si>
  <si>
    <t xml:space="preserve">Piéton/ne</t>
  </si>
  <si>
    <t xml:space="preserve">Vélo traditionel</t>
  </si>
  <si>
    <t xml:space="preserve">Mode Nouveau Electrique
</t>
  </si>
  <si>
    <t xml:space="preserve">Mode Nouveau Electrique
(trotinette, scateboard , …)</t>
  </si>
  <si>
    <t xml:space="preserve">Heure</t>
  </si>
  <si>
    <t xml:space="preserve">Total HP</t>
  </si>
  <si>
    <t xml:space="preserve">Tot 7h</t>
  </si>
  <si>
    <t xml:space="preserve">Tot 8h</t>
  </si>
  <si>
    <t xml:space="preserve">Tot 7</t>
  </si>
  <si>
    <t xml:space="preserve">Tot 8</t>
  </si>
  <si>
    <t xml:space="preserve">Ferney-Tunnel</t>
  </si>
  <si>
    <t xml:space="preserve">x</t>
  </si>
  <si>
    <t xml:space="preserve">STGenis -&gt; Meyrin</t>
  </si>
  <si>
    <t xml:space="preserve">Lieu de comptage : </t>
  </si>
  <si>
    <t xml:space="preserve">Porte de France : Saint-Genis-Pouilly &lt;-&gt; Meyrin</t>
  </si>
  <si>
    <t xml:space="preserve">Giratoire St Genis</t>
  </si>
  <si>
    <t xml:space="preserve">Nom du compteur :</t>
  </si>
  <si>
    <t xml:space="preserve">Florian CASSAYRE</t>
  </si>
  <si>
    <t xml:space="preserve">JY Tainturier</t>
  </si>
  <si>
    <t xml:space="preserve">/home/juan/Documents/Apicy/Comptage/Comptage 2024/resultats/Porte de France 2.png</t>
  </si>
  <si>
    <t xml:space="preserve">StGenis -&gt; Bourdigny</t>
  </si>
  <si>
    <t xml:space="preserve">TotVelo</t>
  </si>
  <si>
    <t xml:space="preserve">Marco Cattaneo</t>
  </si>
  <si>
    <t xml:space="preserve">Remarques</t>
  </si>
  <si>
    <t xml:space="preserve">Le comptage a été fait en regardant la route de Bourdigny depuis l'entrée E du CERN. Au vu de l'eloignment, pas possible de faire la distinction Homme-Femme et/ou VAE-Vélo traditionnel.</t>
  </si>
  <si>
    <t xml:space="preserve">Passage déjà emprunté avant 7:00 (3 velos comptabilisés entre 6:50 et 7:00, pas inclus dans le tableau ci-dessus)</t>
  </si>
  <si>
    <t xml:space="preserve">La voie agricole entre Porte de France et Thoiry est très empruntéé dans les deux sens, aussi pour des trajets France-France.</t>
  </si>
  <si>
    <t xml:space="preserve">Pendant la durée du comptage, 4 tracteurs et 3 vehicules de la DDE de l'Ain ont emprunté la voie agricole. La cohabitation avec les cycles est correcte mais assez penible du fait de la largeur de la voie.</t>
  </si>
  <si>
    <t xml:space="preserve">STGenis - CERN</t>
  </si>
  <si>
    <t xml:space="preserve">Entrée "E" du CERN, rond-point Porte de France à Saint-Genis</t>
  </si>
  <si>
    <t xml:space="preserve">Fin du comptage à 9:15</t>
  </si>
  <si>
    <t xml:space="preserve">La porte E du CERN est ouverte le matin de 7:00 à 9:30, uniquement dans le sens de l'entrée au CERN (sens France - Suisse). Pas de sortie (sens Suisse - France) possible le matin</t>
  </si>
  <si>
    <t xml:space="preserve">Plusieurs vélos (et meme un piéton!) empruntent le rond-point Porte de France sur la chaussée avec les voitures (au lieu de faire le tour en contre sens sur la voie cyclable)</t>
  </si>
  <si>
    <t xml:space="preserve">Le carrefour entre la voie agricole depuis Thory (très empruntéé par les velos) et la voie d'accès au CERN est dangereux: depuis le cedez le passage les cyclistes ne voient pas les voitures qui approchent assez vite (et vice versa) à cause du virage dans la voie d'approche et d'un buisson qui cache la vue. Il serait opportun, au minimum, de mettre un panneau attention au cycles ou, mieux, un ralentisseur juste avant le croisement.</t>
  </si>
  <si>
    <t xml:space="preserve">RteEurope-Meyrin</t>
  </si>
  <si>
    <t xml:space="preserve">Le comptage a commencé à 07:05 et j'ai observé les usagers venant sur la route de l'Europe vers la Suisse. Je n'ai pas toujours su distinguer un VAE d'un vélo traditionnel.</t>
  </si>
  <si>
    <t xml:space="preserve">J'ai précisé TIM lorsque j'ai vu que le piéton venait d'un véhicule garé sur le bas coté le long de la forêt (vers le parcours vita) ou qu'il a été déposé à cet endroit </t>
  </si>
  <si>
    <t xml:space="preserve">J'ai noté en négatif entre parenthèses les usagers qui venaient de portes de F (et donc ont été comptés et qui ne sont pas allés en CH et qui ont pris la route de l'Europe pour aller vers Prévessin.</t>
  </si>
  <si>
    <t xml:space="preserve">2 cyclistes ont circulé avec 2 sièges bébé à l'arrière ! 2 cyclistes sur un brompton. Un conducteur m'a hélé pour me demander un flyer car il a un vélo cargo et "n'en peut plus". Un jardinier professionnel est passé avec un vélo cargo. </t>
  </si>
  <si>
    <t xml:space="preserve">pendant le comptage, le traffic TIM et bus roulent au pas mais à 08:45 est presque à l'arrêt sur le giratoire jusqu'à 9 heures</t>
  </si>
  <si>
    <t xml:space="preserve">En circulant vers le giratoire portes de France à 06:50 j'ai vu devant moi une quinzaine de vélos devant moi aller vers douane de Meyrin CERN et 1 trottinette.</t>
  </si>
  <si>
    <t xml:space="preserve">les chiffres en rouge comprenne 1 cycliste sur la route, qui n'utilisait pas sur la bande réservée au cycles</t>
  </si>
  <si>
    <t xml:space="preserve">observé les bus TPG: aucun avant 07:00, tous pleins entre 07:00 et 08:00, </t>
  </si>
  <si>
    <t xml:space="preserve">les bus TPG de 08:25 archi plein et le no.67 de 08:55 aussi</t>
  </si>
  <si>
    <t xml:space="preserve">les TPG qui sont passés à 08:00 et 08:50 avaient des places assises encore disponibles</t>
  </si>
  <si>
    <r>
      <rPr>
        <sz val="11"/>
        <color rgb="FF000000"/>
        <rFont val="Calibri"/>
        <family val="2"/>
        <charset val="1"/>
      </rPr>
      <t xml:space="preserve">j'ai compté les bus réservé aux employés CERN pour aller de site en site: celui en </t>
    </r>
    <r>
      <rPr>
        <sz val="10"/>
        <color rgb="FFA02B93"/>
        <rFont val="Arial"/>
        <family val="2"/>
        <charset val="1"/>
      </rPr>
      <t xml:space="preserve">violet </t>
    </r>
    <r>
      <rPr>
        <sz val="10"/>
        <rFont val="Arial"/>
        <family val="2"/>
        <charset val="1"/>
      </rPr>
      <t xml:space="preserve">venait de Saint-Genis-Pouilly vers la douane</t>
    </r>
  </si>
  <si>
    <t xml:space="preserve">Mategnin Anneaux</t>
  </si>
  <si>
    <t xml:space="preserve">Lieu de comptage : Mategnin Rond point des Anneaux, 28.05.2024</t>
  </si>
  <si>
    <t xml:space="preserve">Nom du compteur : Blaise Bachmann
François Blanck 
Philip Jenkins
Rose Coleman</t>
  </si>
  <si>
    <t xml:space="preserve">Commentaire : il y a beaucoup de cyclistes qui passent la douane avant 7h.</t>
  </si>
  <si>
    <t xml:space="preserve">Mategnin Douane</t>
  </si>
  <si>
    <t xml:space="preserve">Lieu de comptage : Mategnin Douane, 28.05.2024</t>
  </si>
  <si>
    <t xml:space="preserve">Nom du compteur : Blaise Bachmann
Joël Sirven</t>
  </si>
  <si>
    <t xml:space="preserve">Commentaire : il faut absolument finaliser la voie cyclable entre Mategnin et Bois-Candide !</t>
  </si>
  <si>
    <t xml:space="preserve">Julie Samuelson</t>
  </si>
  <si>
    <t xml:space="preserve">Jacques Dubout</t>
  </si>
  <si>
    <t xml:space="preserve">Grilly (Pont)</t>
  </si>
  <si>
    <t xml:space="preserve">Divonne-Chavanne</t>
  </si>
  <si>
    <t xml:space="preserve">Lieu de comptage : Voie Verte Crassier, de 7h00 à 8h45 </t>
  </si>
  <si>
    <r>
      <rPr>
        <b val="true"/>
        <sz val="12"/>
        <rFont val="Arial"/>
        <family val="2"/>
        <charset val="1"/>
      </rPr>
      <t xml:space="preserve">Nom du compteur : </t>
    </r>
    <r>
      <rPr>
        <sz val="12"/>
        <rFont val="Arial"/>
        <family val="2"/>
        <charset val="1"/>
      </rPr>
      <t xml:space="preserve">Claude Farine (ATE) et</t>
    </r>
    <r>
      <rPr>
        <b val="true"/>
        <sz val="12"/>
        <rFont val="Arial"/>
        <family val="2"/>
        <charset val="1"/>
      </rPr>
      <t xml:space="preserve"> </t>
    </r>
    <r>
      <rPr>
        <sz val="12"/>
        <rFont val="Arial"/>
        <family val="2"/>
        <charset val="1"/>
      </rPr>
      <t xml:space="preserve">Juliane Görisch (Pro VéloLa Côte)</t>
    </r>
  </si>
  <si>
    <t xml:space="preserve">Crassier Douane (D984c)</t>
  </si>
  <si>
    <t xml:space="preserve">Lieu de comptage : Douane de Crassier </t>
  </si>
  <si>
    <t xml:space="preserve">Nom du compteur : Annick Janin (7h00-7h40) et Jean-Claude Kessareff (7h40-8h45)</t>
  </si>
  <si>
    <t xml:space="preserve">Notes:</t>
  </si>
  <si>
    <t xml:space="preserve">8h20 vélo dans une voiture</t>
  </si>
  <si>
    <t xml:space="preserve">8h38  vélo derrière voiture </t>
  </si>
  <si>
    <t xml:space="preserve">Macchioni</t>
  </si>
  <si>
    <t xml:space="preserve">St Jean de  gonville devant d’épuration</t>
  </si>
  <si>
    <t xml:space="preserve">Mark McLean</t>
  </si>
</sst>
</file>

<file path=xl/styles.xml><?xml version="1.0" encoding="utf-8"?>
<styleSheet xmlns="http://schemas.openxmlformats.org/spreadsheetml/2006/main">
  <numFmts count="8">
    <numFmt numFmtId="164" formatCode="General"/>
    <numFmt numFmtId="165" formatCode="0"/>
    <numFmt numFmtId="166" formatCode="0%"/>
    <numFmt numFmtId="167" formatCode="General"/>
    <numFmt numFmtId="168" formatCode="0.0%"/>
    <numFmt numFmtId="169" formatCode="h:mm"/>
    <numFmt numFmtId="170" formatCode="#,##0"/>
    <numFmt numFmtId="171" formatCode="0.00%"/>
  </numFmts>
  <fonts count="47">
    <font>
      <sz val="11"/>
      <color rgb="FF000000"/>
      <name val="Calibri"/>
      <family val="2"/>
      <charset val="1"/>
    </font>
    <font>
      <sz val="10"/>
      <name val="Arial"/>
      <family val="0"/>
    </font>
    <font>
      <sz val="10"/>
      <name val="Arial"/>
      <family val="0"/>
    </font>
    <font>
      <sz val="10"/>
      <name val="Arial"/>
      <family val="0"/>
    </font>
    <font>
      <b val="true"/>
      <sz val="14"/>
      <color rgb="FF595959"/>
      <name val="Calibri"/>
      <family val="2"/>
      <charset val="1"/>
    </font>
    <font>
      <b val="true"/>
      <sz val="11"/>
      <color rgb="FF000000"/>
      <name val="Calibri"/>
      <family val="2"/>
      <charset val="1"/>
    </font>
    <font>
      <b val="true"/>
      <sz val="12"/>
      <color rgb="FF000000"/>
      <name val="Ubuntu"/>
      <family val="2"/>
      <charset val="1"/>
    </font>
    <font>
      <sz val="14"/>
      <color rgb="FF595959"/>
      <name val="Calibri"/>
      <family val="2"/>
    </font>
    <font>
      <sz val="9"/>
      <color rgb="FF595959"/>
      <name val="Calibri"/>
      <family val="2"/>
    </font>
    <font>
      <sz val="10"/>
      <name val="Arial"/>
      <family val="2"/>
    </font>
    <font>
      <b val="true"/>
      <sz val="18"/>
      <color rgb="FF000000"/>
      <name val="Calibri"/>
      <family val="2"/>
      <charset val="1"/>
    </font>
    <font>
      <b val="true"/>
      <sz val="12"/>
      <color rgb="FF000000"/>
      <name val="Calibri"/>
      <family val="2"/>
      <charset val="1"/>
    </font>
    <font>
      <i val="true"/>
      <sz val="11"/>
      <color rgb="FF000000"/>
      <name val="Calibri"/>
      <family val="2"/>
      <charset val="1"/>
    </font>
    <font>
      <b val="true"/>
      <sz val="12"/>
      <color rgb="FFFFFFFF"/>
      <name val="Calibri"/>
      <family val="2"/>
      <charset val="1"/>
    </font>
    <font>
      <b val="true"/>
      <sz val="12"/>
      <name val="Calibri"/>
      <family val="2"/>
      <charset val="1"/>
    </font>
    <font>
      <sz val="11"/>
      <name val="Calibri"/>
      <family val="2"/>
      <charset val="1"/>
    </font>
    <font>
      <i val="true"/>
      <sz val="8"/>
      <color rgb="FF000000"/>
      <name val="Calibri"/>
      <family val="2"/>
      <charset val="1"/>
    </font>
    <font>
      <b val="true"/>
      <i val="true"/>
      <sz val="11"/>
      <color rgb="FF000000"/>
      <name val="Calibri"/>
      <family val="2"/>
      <charset val="1"/>
    </font>
    <font>
      <sz val="11"/>
      <color rgb="FF7F7F7F"/>
      <name val="Calibri"/>
      <family val="2"/>
      <charset val="1"/>
    </font>
    <font>
      <b val="true"/>
      <sz val="11"/>
      <name val="Calibri"/>
      <family val="2"/>
      <charset val="1"/>
    </font>
    <font>
      <b val="true"/>
      <i val="true"/>
      <sz val="11"/>
      <name val="Calibri"/>
      <family val="2"/>
      <charset val="1"/>
    </font>
    <font>
      <sz val="20"/>
      <color rgb="FF000000"/>
      <name val="Calibri"/>
      <family val="2"/>
      <charset val="1"/>
    </font>
    <font>
      <b val="true"/>
      <sz val="16"/>
      <color rgb="FFFF0000"/>
      <name val="Calibri"/>
      <family val="2"/>
      <charset val="1"/>
    </font>
    <font>
      <b val="true"/>
      <sz val="20"/>
      <color rgb="FF000000"/>
      <name val="Calibri"/>
      <family val="2"/>
      <charset val="1"/>
    </font>
    <font>
      <b val="true"/>
      <sz val="16"/>
      <color rgb="FF000000"/>
      <name val="Calibri"/>
      <family val="2"/>
      <charset val="1"/>
    </font>
    <font>
      <sz val="12"/>
      <color rgb="FF000000"/>
      <name val="Calibri"/>
      <family val="2"/>
      <charset val="1"/>
    </font>
    <font>
      <b val="true"/>
      <sz val="11"/>
      <color rgb="FF000000"/>
      <name val="Ubuntu"/>
      <family val="2"/>
      <charset val="1"/>
    </font>
    <font>
      <b val="true"/>
      <sz val="8"/>
      <color rgb="FF000000"/>
      <name val="Ubuntu"/>
      <family val="2"/>
      <charset val="1"/>
    </font>
    <font>
      <b val="true"/>
      <sz val="16"/>
      <color rgb="FF000000"/>
      <name val="Ubuntu"/>
      <family val="2"/>
      <charset val="1"/>
    </font>
    <font>
      <sz val="12"/>
      <color rgb="FF000000"/>
      <name val="Ubuntu"/>
      <family val="2"/>
      <charset val="1"/>
    </font>
    <font>
      <sz val="16"/>
      <color rgb="FF000000"/>
      <name val="Ubuntu"/>
      <family val="2"/>
      <charset val="1"/>
    </font>
    <font>
      <b val="true"/>
      <sz val="10"/>
      <color rgb="FF000000"/>
      <name val="Ubuntu"/>
      <family val="2"/>
      <charset val="1"/>
    </font>
    <font>
      <sz val="12"/>
      <color rgb="FF000000"/>
      <name val="Ubuntu"/>
      <family val="0"/>
      <charset val="1"/>
    </font>
    <font>
      <sz val="10"/>
      <color rgb="FF000000"/>
      <name val="Ubuntu"/>
      <family val="2"/>
      <charset val="1"/>
    </font>
    <font>
      <sz val="12"/>
      <color rgb="FF000000"/>
      <name val="Calibri"/>
      <family val="0"/>
      <charset val="1"/>
    </font>
    <font>
      <sz val="10"/>
      <color rgb="FF000000"/>
      <name val="Calibri"/>
      <family val="2"/>
      <charset val="1"/>
    </font>
    <font>
      <b val="true"/>
      <sz val="10"/>
      <color rgb="FF000000"/>
      <name val="Arial"/>
      <family val="0"/>
      <charset val="1"/>
    </font>
    <font>
      <sz val="11"/>
      <color rgb="FF000000"/>
      <name val="Arial"/>
      <family val="0"/>
      <charset val="1"/>
    </font>
    <font>
      <b val="true"/>
      <sz val="10"/>
      <name val="Arial"/>
      <family val="2"/>
      <charset val="1"/>
    </font>
    <font>
      <sz val="10"/>
      <name val="Arial"/>
      <family val="2"/>
      <charset val="1"/>
    </font>
    <font>
      <sz val="12"/>
      <color rgb="FFFF0000"/>
      <name val="Ubuntu"/>
      <family val="2"/>
      <charset val="1"/>
    </font>
    <font>
      <sz val="10"/>
      <color rgb="FFFF0000"/>
      <name val="Arial"/>
      <family val="2"/>
      <charset val="1"/>
    </font>
    <font>
      <sz val="10"/>
      <color rgb="FFA02B93"/>
      <name val="Arial"/>
      <family val="2"/>
      <charset val="1"/>
    </font>
    <font>
      <i val="true"/>
      <sz val="12"/>
      <color rgb="FF000000"/>
      <name val="Ubuntu"/>
      <family val="2"/>
      <charset val="1"/>
    </font>
    <font>
      <b val="true"/>
      <sz val="20"/>
      <color rgb="FF000000"/>
      <name val="Ubuntu"/>
      <family val="2"/>
      <charset val="1"/>
    </font>
    <font>
      <b val="true"/>
      <sz val="12"/>
      <name val="Arial"/>
      <family val="2"/>
      <charset val="1"/>
    </font>
    <font>
      <sz val="12"/>
      <name val="Arial"/>
      <family val="2"/>
      <charset val="1"/>
    </font>
  </fonts>
  <fills count="13">
    <fill>
      <patternFill patternType="none"/>
    </fill>
    <fill>
      <patternFill patternType="gray125"/>
    </fill>
    <fill>
      <patternFill patternType="solid">
        <fgColor rgb="FFFFFF00"/>
        <bgColor rgb="FFFFD320"/>
      </patternFill>
    </fill>
    <fill>
      <patternFill patternType="solid">
        <fgColor rgb="FFF2F2F2"/>
        <bgColor rgb="FFF3F3F3"/>
      </patternFill>
    </fill>
    <fill>
      <patternFill patternType="solid">
        <fgColor rgb="FFFFFFFF"/>
        <bgColor rgb="FFF3F3F3"/>
      </patternFill>
    </fill>
    <fill>
      <patternFill patternType="solid">
        <fgColor rgb="FF7F7F7F"/>
        <bgColor rgb="FF595959"/>
      </patternFill>
    </fill>
    <fill>
      <patternFill patternType="solid">
        <fgColor rgb="FF92D050"/>
        <bgColor rgb="FF81D41A"/>
      </patternFill>
    </fill>
    <fill>
      <patternFill patternType="solid">
        <fgColor rgb="FFFF99CC"/>
        <bgColor rgb="FFFF8080"/>
      </patternFill>
    </fill>
    <fill>
      <patternFill patternType="solid">
        <fgColor rgb="FF00B0F0"/>
        <bgColor rgb="FF33CCCC"/>
      </patternFill>
    </fill>
    <fill>
      <patternFill patternType="solid">
        <fgColor rgb="FFFFD966"/>
        <bgColor rgb="FFFFE699"/>
      </patternFill>
    </fill>
    <fill>
      <patternFill patternType="solid">
        <fgColor rgb="FFFFE699"/>
        <bgColor rgb="FFFFF2CC"/>
      </patternFill>
    </fill>
    <fill>
      <patternFill patternType="solid">
        <fgColor rgb="FFFFF2CC"/>
        <bgColor rgb="FFF2F2F2"/>
      </patternFill>
    </fill>
    <fill>
      <patternFill patternType="solid">
        <fgColor rgb="FFF3F3F3"/>
        <bgColor rgb="FFF2F2F2"/>
      </patternFill>
    </fill>
  </fills>
  <borders count="10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bottom style="medium"/>
      <diagonal/>
    </border>
    <border diagonalUp="false" diagonalDown="false">
      <left style="medium"/>
      <right style="medium"/>
      <top style="medium"/>
      <bottom/>
      <diagonal/>
    </border>
    <border diagonalUp="false" diagonalDown="false">
      <left style="medium"/>
      <right style="medium"/>
      <top style="medium"/>
      <bottom style="thin"/>
      <diagonal/>
    </border>
    <border diagonalUp="false" diagonalDown="false">
      <left style="medium"/>
      <right/>
      <top style="medium"/>
      <bottom style="thin"/>
      <diagonal/>
    </border>
    <border diagonalUp="false" diagonalDown="false">
      <left/>
      <right style="medium"/>
      <top style="medium"/>
      <bottom style="thin"/>
      <diagonal/>
    </border>
    <border diagonalUp="false" diagonalDown="false">
      <left style="medium"/>
      <right style="medium"/>
      <top/>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thin"/>
      <top style="medium"/>
      <bottom style="medium"/>
      <diagonal/>
    </border>
    <border diagonalUp="false" diagonalDown="false">
      <left style="thin"/>
      <right style="medium"/>
      <top style="medium"/>
      <bottom style="medium"/>
      <diagonal/>
    </border>
    <border diagonalUp="false" diagonalDown="false">
      <left style="medium"/>
      <right style="thin"/>
      <top style="medium"/>
      <bottom/>
      <diagonal/>
    </border>
    <border diagonalUp="false" diagonalDown="false">
      <left style="thin"/>
      <right style="dotted">
        <color rgb="FF7F7F7F"/>
      </right>
      <top style="medium"/>
      <bottom style="medium"/>
      <diagonal/>
    </border>
    <border diagonalUp="false" diagonalDown="false">
      <left style="dotted">
        <color rgb="FF7F7F7F"/>
      </left>
      <right style="thin"/>
      <top style="medium"/>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top/>
      <bottom/>
      <diagonal/>
    </border>
    <border diagonalUp="false" diagonalDown="false">
      <left style="medium"/>
      <right style="dotted">
        <color rgb="FF7F7F7F"/>
      </right>
      <top/>
      <bottom/>
      <diagonal/>
    </border>
    <border diagonalUp="false" diagonalDown="false">
      <left style="dotted">
        <color rgb="FF7F7F7F"/>
      </left>
      <right style="thin"/>
      <top/>
      <bottom/>
      <diagonal/>
    </border>
    <border diagonalUp="false" diagonalDown="false">
      <left style="thin"/>
      <right style="dotted">
        <color rgb="FF7F7F7F"/>
      </right>
      <top/>
      <bottom/>
      <diagonal/>
    </border>
    <border diagonalUp="false" diagonalDown="false">
      <left style="thin"/>
      <right/>
      <top/>
      <bottom/>
      <diagonal/>
    </border>
    <border diagonalUp="false" diagonalDown="false">
      <left/>
      <right style="medium"/>
      <top/>
      <bottom/>
      <diagonal/>
    </border>
    <border diagonalUp="false" diagonalDown="false">
      <left style="medium"/>
      <right style="dotted">
        <color rgb="FF7F7F7F"/>
      </right>
      <top/>
      <bottom style="medium"/>
      <diagonal/>
    </border>
    <border diagonalUp="false" diagonalDown="false">
      <left style="dotted">
        <color rgb="FF7F7F7F"/>
      </left>
      <right style="thin"/>
      <top/>
      <bottom style="medium"/>
      <diagonal/>
    </border>
    <border diagonalUp="false" diagonalDown="false">
      <left style="thin"/>
      <right style="dotted">
        <color rgb="FF7F7F7F"/>
      </right>
      <top/>
      <bottom style="medium"/>
      <diagonal/>
    </border>
    <border diagonalUp="false" diagonalDown="false">
      <left style="dotted">
        <color rgb="FF7F7F7F"/>
      </left>
      <right style="medium"/>
      <top/>
      <bottom style="medium"/>
      <diagonal/>
    </border>
    <border diagonalUp="false" diagonalDown="false">
      <left style="medium"/>
      <right/>
      <top style="thin"/>
      <bottom style="thin"/>
      <diagonal/>
    </border>
    <border diagonalUp="false" diagonalDown="false">
      <left/>
      <right/>
      <top style="thin"/>
      <bottom style="thin"/>
      <diagonal/>
    </border>
    <border diagonalUp="false" diagonalDown="false">
      <left/>
      <right/>
      <top style="thin"/>
      <bottom style="dotted">
        <color rgb="FF7F7F7F"/>
      </bottom>
      <diagonal/>
    </border>
    <border diagonalUp="false" diagonalDown="false">
      <left/>
      <right style="thin"/>
      <top style="thin"/>
      <bottom style="dotted">
        <color rgb="FF7F7F7F"/>
      </bottom>
      <diagonal/>
    </border>
    <border diagonalUp="false" diagonalDown="false">
      <left style="thin"/>
      <right style="medium"/>
      <top style="dotted">
        <color rgb="FF7F7F7F"/>
      </top>
      <bottom style="dotted">
        <color rgb="FF7F7F7F"/>
      </bottom>
      <diagonal/>
    </border>
    <border diagonalUp="false" diagonalDown="false">
      <left style="medium"/>
      <right style="dotted">
        <color rgb="FF7F7F7F"/>
      </right>
      <top style="thin"/>
      <bottom style="dotted">
        <color rgb="FF7F7F7F"/>
      </bottom>
      <diagonal/>
    </border>
    <border diagonalUp="false" diagonalDown="false">
      <left style="dotted">
        <color rgb="FF7F7F7F"/>
      </left>
      <right style="thin"/>
      <top style="thin"/>
      <bottom style="dotted">
        <color rgb="FF7F7F7F"/>
      </bottom>
      <diagonal/>
    </border>
    <border diagonalUp="false" diagonalDown="false">
      <left style="thin"/>
      <right style="dotted">
        <color rgb="FF7F7F7F"/>
      </right>
      <top style="thin"/>
      <bottom style="dotted">
        <color rgb="FF7F7F7F"/>
      </bottom>
      <diagonal/>
    </border>
    <border diagonalUp="false" diagonalDown="false">
      <left style="dotted">
        <color rgb="FF7F7F7F"/>
      </left>
      <right style="medium"/>
      <top style="thin"/>
      <bottom style="dotted">
        <color rgb="FF7F7F7F"/>
      </bottom>
      <diagonal/>
    </border>
    <border diagonalUp="false" diagonalDown="false">
      <left style="medium"/>
      <right/>
      <top/>
      <bottom style="dotted">
        <color rgb="FF7F7F7F"/>
      </bottom>
      <diagonal/>
    </border>
    <border diagonalUp="false" diagonalDown="false">
      <left/>
      <right/>
      <top/>
      <bottom style="dotted">
        <color rgb="FF7F7F7F"/>
      </bottom>
      <diagonal/>
    </border>
    <border diagonalUp="false" diagonalDown="false">
      <left/>
      <right style="thin"/>
      <top style="dotted">
        <color rgb="FF7F7F7F"/>
      </top>
      <bottom style="dotted">
        <color rgb="FF7F7F7F"/>
      </bottom>
      <diagonal/>
    </border>
    <border diagonalUp="false" diagonalDown="false">
      <left style="medium"/>
      <right style="dotted">
        <color rgb="FF7F7F7F"/>
      </right>
      <top style="dotted">
        <color rgb="FF7F7F7F"/>
      </top>
      <bottom style="dotted">
        <color rgb="FF7F7F7F"/>
      </bottom>
      <diagonal/>
    </border>
    <border diagonalUp="false" diagonalDown="false">
      <left style="dotted">
        <color rgb="FF7F7F7F"/>
      </left>
      <right style="thin"/>
      <top style="dotted">
        <color rgb="FF7F7F7F"/>
      </top>
      <bottom style="dotted">
        <color rgb="FF7F7F7F"/>
      </bottom>
      <diagonal/>
    </border>
    <border diagonalUp="false" diagonalDown="false">
      <left style="thin"/>
      <right style="dotted">
        <color rgb="FF7F7F7F"/>
      </right>
      <top style="dotted">
        <color rgb="FF7F7F7F"/>
      </top>
      <bottom style="dotted">
        <color rgb="FF7F7F7F"/>
      </bottom>
      <diagonal/>
    </border>
    <border diagonalUp="false" diagonalDown="false">
      <left style="dotted">
        <color rgb="FF7F7F7F"/>
      </left>
      <right style="medium"/>
      <top style="dotted">
        <color rgb="FF7F7F7F"/>
      </top>
      <bottom style="dotted">
        <color rgb="FF7F7F7F"/>
      </bottom>
      <diagonal/>
    </border>
    <border diagonalUp="false" diagonalDown="false">
      <left style="medium"/>
      <right/>
      <top style="dotted">
        <color rgb="FF7F7F7F"/>
      </top>
      <bottom style="dotted">
        <color rgb="FF7F7F7F"/>
      </bottom>
      <diagonal/>
    </border>
    <border diagonalUp="false" diagonalDown="false">
      <left/>
      <right/>
      <top style="dotted">
        <color rgb="FF7F7F7F"/>
      </top>
      <bottom style="dotted">
        <color rgb="FF7F7F7F"/>
      </bottom>
      <diagonal/>
    </border>
    <border diagonalUp="false" diagonalDown="false">
      <left/>
      <right/>
      <top style="dotted">
        <color rgb="FF7F7F7F"/>
      </top>
      <bottom style="thin"/>
      <diagonal/>
    </border>
    <border diagonalUp="false" diagonalDown="false">
      <left/>
      <right style="thin"/>
      <top style="dotted">
        <color rgb="FF7F7F7F"/>
      </top>
      <bottom style="thin"/>
      <diagonal/>
    </border>
    <border diagonalUp="false" diagonalDown="false">
      <left style="thin"/>
      <right style="medium"/>
      <top style="dotted">
        <color rgb="FF7F7F7F"/>
      </top>
      <bottom style="thin"/>
      <diagonal/>
    </border>
    <border diagonalUp="false" diagonalDown="false">
      <left style="medium"/>
      <right style="dotted">
        <color rgb="FF7F7F7F"/>
      </right>
      <top style="dotted">
        <color rgb="FF7F7F7F"/>
      </top>
      <bottom style="thin"/>
      <diagonal/>
    </border>
    <border diagonalUp="false" diagonalDown="false">
      <left style="dotted">
        <color rgb="FF7F7F7F"/>
      </left>
      <right style="thin"/>
      <top style="dotted">
        <color rgb="FF7F7F7F"/>
      </top>
      <bottom style="thin"/>
      <diagonal/>
    </border>
    <border diagonalUp="false" diagonalDown="false">
      <left style="thin"/>
      <right style="dotted">
        <color rgb="FF7F7F7F"/>
      </right>
      <top style="dotted">
        <color rgb="FF7F7F7F"/>
      </top>
      <bottom style="thin"/>
      <diagonal/>
    </border>
    <border diagonalUp="false" diagonalDown="false">
      <left style="dotted">
        <color rgb="FF7F7F7F"/>
      </left>
      <right style="medium"/>
      <top style="dotted">
        <color rgb="FF7F7F7F"/>
      </top>
      <bottom style="thin"/>
      <diagonal/>
    </border>
    <border diagonalUp="false" diagonalDown="false">
      <left style="medium"/>
      <right/>
      <top style="dotted">
        <color rgb="FF7F7F7F"/>
      </top>
      <bottom/>
      <diagonal/>
    </border>
    <border diagonalUp="false" diagonalDown="false">
      <left/>
      <right/>
      <top style="dotted">
        <color rgb="FF7F7F7F"/>
      </top>
      <bottom/>
      <diagonal/>
    </border>
    <border diagonalUp="false" diagonalDown="false">
      <left style="thin"/>
      <right style="medium"/>
      <top style="thin"/>
      <bottom style="dotted">
        <color rgb="FF7F7F7F"/>
      </bottom>
      <diagonal/>
    </border>
    <border diagonalUp="false" diagonalDown="false">
      <left/>
      <right style="thin"/>
      <top style="dotted">
        <color rgb="FF7F7F7F"/>
      </top>
      <bottom/>
      <diagonal/>
    </border>
    <border diagonalUp="false" diagonalDown="false">
      <left style="thin"/>
      <right style="medium"/>
      <top style="dotted">
        <color rgb="FF7F7F7F"/>
      </top>
      <bottom/>
      <diagonal/>
    </border>
    <border diagonalUp="false" diagonalDown="false">
      <left style="medium"/>
      <right style="dotted">
        <color rgb="FF7F7F7F"/>
      </right>
      <top style="dotted">
        <color rgb="FF7F7F7F"/>
      </top>
      <bottom/>
      <diagonal/>
    </border>
    <border diagonalUp="false" diagonalDown="false">
      <left style="dotted">
        <color rgb="FF7F7F7F"/>
      </left>
      <right style="thin"/>
      <top style="dotted">
        <color rgb="FF7F7F7F"/>
      </top>
      <bottom/>
      <diagonal/>
    </border>
    <border diagonalUp="false" diagonalDown="false">
      <left style="thin"/>
      <right style="dotted">
        <color rgb="FF7F7F7F"/>
      </right>
      <top style="dotted">
        <color rgb="FF7F7F7F"/>
      </top>
      <bottom/>
      <diagonal/>
    </border>
    <border diagonalUp="false" diagonalDown="false">
      <left style="dotted">
        <color rgb="FF7F7F7F"/>
      </left>
      <right style="medium"/>
      <top style="dotted">
        <color rgb="FF7F7F7F"/>
      </top>
      <bottom/>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style="medium"/>
      <right style="dotted">
        <color rgb="FF7F7F7F"/>
      </right>
      <top style="thin"/>
      <bottom style="thin"/>
      <diagonal/>
    </border>
    <border diagonalUp="false" diagonalDown="false">
      <left style="dotted">
        <color rgb="FF7F7F7F"/>
      </left>
      <right style="thin"/>
      <top style="thin"/>
      <bottom style="thin"/>
      <diagonal/>
    </border>
    <border diagonalUp="false" diagonalDown="false">
      <left style="thin"/>
      <right style="dotted">
        <color rgb="FF7F7F7F"/>
      </right>
      <top style="thin"/>
      <bottom style="thin"/>
      <diagonal/>
    </border>
    <border diagonalUp="false" diagonalDown="false">
      <left style="dotted">
        <color rgb="FF7F7F7F"/>
      </left>
      <right style="medium"/>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top style="thin"/>
      <bottom style="dotted"/>
      <diagonal/>
    </border>
    <border diagonalUp="false" diagonalDown="false">
      <left style="thin"/>
      <right/>
      <top style="dotted"/>
      <bottom style="dotted"/>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top style="dotted"/>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medium"/>
      <top/>
      <bottom/>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thin"/>
      <right style="thin"/>
      <top/>
      <bottom style="medium"/>
      <diagonal/>
    </border>
    <border diagonalUp="false" diagonalDown="false">
      <left style="medium"/>
      <right style="medium"/>
      <top style="thin"/>
      <bottom style="medium"/>
      <diagonal/>
    </border>
    <border diagonalUp="false" diagonalDown="false">
      <left style="thin"/>
      <right style="thin"/>
      <top style="medium"/>
      <bottom style="medium"/>
      <diagonal/>
    </border>
    <border diagonalUp="false" diagonalDown="false">
      <left style="medium"/>
      <right style="thin"/>
      <top style="medium"/>
      <bottom style="medium"/>
      <diagonal/>
    </border>
    <border diagonalUp="false" diagonalDown="false">
      <left/>
      <right style="thin"/>
      <top style="medium"/>
      <bottom/>
      <diagonal/>
    </border>
    <border diagonalUp="false" diagonalDown="false">
      <left style="thin"/>
      <right/>
      <top style="medium"/>
      <bottom/>
      <diagonal/>
    </border>
    <border diagonalUp="false" diagonalDown="false">
      <left style="thin"/>
      <right/>
      <top style="medium"/>
      <bottom style="thin"/>
      <diagonal/>
    </border>
    <border diagonalUp="false" diagonalDown="false">
      <left style="medium"/>
      <right style="thin"/>
      <top/>
      <bottom/>
      <diagonal/>
    </border>
    <border diagonalUp="false" diagonalDown="false">
      <left style="thin"/>
      <right/>
      <top style="thin"/>
      <bottom/>
      <diagonal/>
    </border>
    <border diagonalUp="false" diagonalDown="false">
      <left style="thin"/>
      <right/>
      <top style="thin"/>
      <bottom style="medium"/>
      <diagonal/>
    </border>
    <border diagonalUp="false" diagonalDown="false">
      <left style="medium"/>
      <right style="thin"/>
      <top/>
      <bottom style="thin"/>
      <diagonal/>
    </border>
    <border diagonalUp="false" diagonalDown="false">
      <left/>
      <right style="thin"/>
      <top/>
      <bottom style="thin"/>
      <diagonal/>
    </border>
    <border diagonalUp="false" diagonalDown="false">
      <left/>
      <right style="medium"/>
      <top style="thin"/>
      <bottom style="thin"/>
      <diagonal/>
    </border>
    <border diagonalUp="false" diagonalDown="false">
      <left style="medium"/>
      <right/>
      <top style="thin"/>
      <bottom style="medium"/>
      <diagonal/>
    </border>
    <border diagonalUp="false" diagonalDown="false">
      <left/>
      <right style="medium"/>
      <top style="thin"/>
      <bottom style="medium"/>
      <diagonal/>
    </border>
    <border diagonalUp="false" diagonalDown="false">
      <left style="thick"/>
      <right style="thin"/>
      <top/>
      <bottom/>
      <diagonal/>
    </border>
    <border diagonalUp="false" diagonalDown="false">
      <left style="thin"/>
      <right style="thick"/>
      <top/>
      <bottom/>
      <diagonal/>
    </border>
    <border diagonalUp="false" diagonalDown="false">
      <left/>
      <right style="thin"/>
      <top/>
      <bottom/>
      <diagonal/>
    </border>
    <border diagonalUp="false" diagonalDown="false">
      <left style="thin"/>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47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readingOrder="1"/>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0" fillId="2"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6" fontId="5" fillId="2"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0" fontId="0" fillId="2" borderId="1" xfId="0" applyFont="false" applyBorder="true" applyAlignment="false" applyProtection="false">
      <alignment horizontal="general" vertical="bottom" textRotation="0" wrapText="fals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5" fillId="3" borderId="5" xfId="0" applyFont="true" applyBorder="true" applyAlignment="false" applyProtection="false">
      <alignment horizontal="general" vertical="bottom" textRotation="0" wrapText="false" indent="0" shrinkToFit="false"/>
      <protection locked="true" hidden="false"/>
    </xf>
    <xf numFmtId="164" fontId="5" fillId="3" borderId="6" xfId="0" applyFont="true" applyBorder="true" applyAlignment="false" applyProtection="false">
      <alignment horizontal="general" vertical="bottom" textRotation="0" wrapText="false" indent="0" shrinkToFit="false"/>
      <protection locked="true" hidden="false"/>
    </xf>
    <xf numFmtId="166" fontId="5" fillId="3" borderId="5" xfId="0" applyFont="true" applyBorder="true" applyAlignment="false" applyProtection="false">
      <alignment horizontal="general" vertical="bottom" textRotation="0" wrapText="false" indent="0" shrinkToFit="false"/>
      <protection locked="true" hidden="false"/>
    </xf>
    <xf numFmtId="164" fontId="5" fillId="3" borderId="7" xfId="0" applyFont="true" applyBorder="true" applyAlignment="false" applyProtection="false">
      <alignment horizontal="general" vertical="bottom" textRotation="0" wrapText="false" indent="0" shrinkToFit="false"/>
      <protection locked="true" hidden="false"/>
    </xf>
    <xf numFmtId="164" fontId="11" fillId="3" borderId="5"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6" fontId="0" fillId="0" borderId="8" xfId="0" applyFont="false" applyBorder="true" applyAlignment="false" applyProtection="false">
      <alignment horizontal="general" vertical="bottom" textRotation="0" wrapText="false" indent="0" shrinkToFit="false"/>
      <protection locked="true" hidden="false"/>
    </xf>
    <xf numFmtId="164" fontId="12" fillId="0" borderId="8" xfId="0" applyFont="true" applyBorder="true" applyAlignment="true" applyProtection="false">
      <alignment horizontal="right" vertical="bottom" textRotation="0" wrapText="false" indent="0" shrinkToFit="false"/>
      <protection locked="true" hidden="false"/>
    </xf>
    <xf numFmtId="167" fontId="12" fillId="0" borderId="8" xfId="0" applyFont="true" applyBorder="true" applyAlignment="false" applyProtection="false">
      <alignment horizontal="general" vertical="bottom" textRotation="0" wrapText="false" indent="0" shrinkToFit="false"/>
      <protection locked="true" hidden="false"/>
    </xf>
    <xf numFmtId="166" fontId="12" fillId="0" borderId="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7" fontId="5" fillId="0" borderId="9" xfId="0" applyFont="true" applyBorder="true" applyAlignment="false" applyProtection="false">
      <alignment horizontal="general" vertical="bottom" textRotation="0" wrapText="false" indent="0" shrinkToFit="false"/>
      <protection locked="true" hidden="false"/>
    </xf>
    <xf numFmtId="166" fontId="5" fillId="0" borderId="9" xfId="0" applyFont="true" applyBorder="true" applyAlignment="false" applyProtection="false">
      <alignment horizontal="general" vertical="bottom" textRotation="0" wrapText="false" indent="0" shrinkToFit="false"/>
      <protection locked="true" hidden="false"/>
    </xf>
    <xf numFmtId="166" fontId="0" fillId="0" borderId="9" xfId="0" applyFont="false" applyBorder="tru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center" textRotation="0" wrapText="true" indent="0" shrinkToFit="false"/>
      <protection locked="true" hidden="false"/>
    </xf>
    <xf numFmtId="164" fontId="13" fillId="5" borderId="10" xfId="0" applyFont="true" applyBorder="true" applyAlignment="true" applyProtection="false">
      <alignment horizontal="general" vertical="center" textRotation="0" wrapText="true" indent="0" shrinkToFit="false"/>
      <protection locked="true" hidden="false"/>
    </xf>
    <xf numFmtId="164" fontId="13" fillId="5" borderId="11" xfId="0" applyFont="true" applyBorder="true" applyAlignment="true" applyProtection="false">
      <alignment horizontal="center" vertical="center" textRotation="0" wrapText="true" indent="0" shrinkToFit="false"/>
      <protection locked="true" hidden="false"/>
    </xf>
    <xf numFmtId="164" fontId="13" fillId="5" borderId="12" xfId="0" applyFont="true" applyBorder="true" applyAlignment="true" applyProtection="false">
      <alignment horizontal="general" vertical="center" textRotation="0" wrapText="true" indent="0" shrinkToFit="false"/>
      <protection locked="true" hidden="false"/>
    </xf>
    <xf numFmtId="164" fontId="13" fillId="5" borderId="13" xfId="0" applyFont="true" applyBorder="true" applyAlignment="true" applyProtection="false">
      <alignment horizontal="center" vertical="center" textRotation="0" wrapText="true" indent="0" shrinkToFit="false"/>
      <protection locked="true" hidden="false"/>
    </xf>
    <xf numFmtId="164" fontId="13" fillId="5" borderId="14" xfId="0" applyFont="true" applyBorder="true" applyAlignment="true" applyProtection="false">
      <alignment horizontal="center" vertical="center" textRotation="0" wrapText="true" indent="0" shrinkToFit="false"/>
      <protection locked="true" hidden="false"/>
    </xf>
    <xf numFmtId="166" fontId="13" fillId="5" borderId="15" xfId="19" applyFont="true" applyBorder="true" applyAlignment="true" applyProtection="true">
      <alignment horizontal="center" vertical="center" textRotation="0" wrapText="true" indent="0" shrinkToFit="false"/>
      <protection locked="true" hidden="false"/>
    </xf>
    <xf numFmtId="166" fontId="13" fillId="5" borderId="16" xfId="19" applyFont="true" applyBorder="true" applyAlignment="true" applyProtection="true">
      <alignment horizontal="center" vertical="center" textRotation="0" wrapText="true" indent="0" shrinkToFit="false"/>
      <protection locked="true" hidden="false"/>
    </xf>
    <xf numFmtId="164" fontId="13" fillId="5" borderId="17" xfId="0" applyFont="true" applyBorder="true" applyAlignment="true" applyProtection="false">
      <alignment horizontal="center" vertical="center" textRotation="0" wrapText="true" indent="0" shrinkToFit="false"/>
      <protection locked="true" hidden="false"/>
    </xf>
    <xf numFmtId="164" fontId="13" fillId="5" borderId="18" xfId="0" applyFont="true" applyBorder="true" applyAlignment="true" applyProtection="false">
      <alignment horizontal="center" vertical="center" textRotation="0" wrapText="true" indent="0" shrinkToFit="false"/>
      <protection locked="true" hidden="false"/>
    </xf>
    <xf numFmtId="164" fontId="11" fillId="0" borderId="19"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3" fillId="5" borderId="20" xfId="0" applyFont="true" applyBorder="true" applyAlignment="true" applyProtection="false">
      <alignment horizontal="center" vertical="center" textRotation="0" wrapText="true" indent="0" shrinkToFit="false"/>
      <protection locked="true" hidden="false"/>
    </xf>
    <xf numFmtId="164" fontId="13" fillId="5" borderId="21" xfId="0" applyFont="true" applyBorder="true" applyAlignment="true" applyProtection="false">
      <alignment horizontal="center" vertical="center" textRotation="0" wrapText="true" indent="0" shrinkToFit="false"/>
      <protection locked="true" hidden="false"/>
    </xf>
    <xf numFmtId="164" fontId="13" fillId="5" borderId="22" xfId="0" applyFont="true" applyBorder="true" applyAlignment="true" applyProtection="false">
      <alignment horizontal="center" vertical="center" textRotation="0" wrapText="true" indent="0" shrinkToFit="false"/>
      <protection locked="true" hidden="false"/>
    </xf>
    <xf numFmtId="164" fontId="13" fillId="5" borderId="23" xfId="0" applyFont="true" applyBorder="true" applyAlignment="true" applyProtection="false">
      <alignment horizontal="center" vertical="center" textRotation="0" wrapText="true" indent="0" shrinkToFit="false"/>
      <protection locked="true" hidden="false"/>
    </xf>
    <xf numFmtId="164" fontId="13" fillId="5" borderId="24" xfId="0" applyFont="true" applyBorder="true" applyAlignment="true" applyProtection="false">
      <alignment horizontal="center" vertical="center" textRotation="0" wrapText="true" indent="0" shrinkToFit="false"/>
      <protection locked="true" hidden="false"/>
    </xf>
    <xf numFmtId="164" fontId="13" fillId="5" borderId="25" xfId="0" applyFont="true" applyBorder="true" applyAlignment="true" applyProtection="false">
      <alignment horizontal="center" vertical="center" textRotation="0" wrapText="true" indent="0" shrinkToFit="false"/>
      <protection locked="true" hidden="false"/>
    </xf>
    <xf numFmtId="164" fontId="13" fillId="5" borderId="26" xfId="0" applyFont="true" applyBorder="true" applyAlignment="true" applyProtection="false">
      <alignment horizontal="center" vertical="center" textRotation="0" wrapText="true" indent="0" shrinkToFit="false"/>
      <protection locked="true" hidden="false"/>
    </xf>
    <xf numFmtId="164" fontId="13" fillId="5" borderId="27" xfId="0" applyFont="true" applyBorder="true" applyAlignment="true" applyProtection="false">
      <alignment horizontal="center" vertical="center" textRotation="0" wrapText="true" indent="0" shrinkToFit="false"/>
      <protection locked="true" hidden="false"/>
    </xf>
    <xf numFmtId="164" fontId="13" fillId="5" borderId="28" xfId="0" applyFont="true" applyBorder="true" applyAlignment="true" applyProtection="false">
      <alignment horizontal="center" vertical="center" textRotation="0" wrapText="tru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11" fillId="4" borderId="29" xfId="0" applyFont="true" applyBorder="true" applyAlignment="true" applyProtection="false">
      <alignment horizontal="general" vertical="center" textRotation="0" wrapText="true" indent="0" shrinkToFit="false"/>
      <protection locked="true" hidden="false"/>
    </xf>
    <xf numFmtId="164" fontId="11" fillId="4" borderId="30" xfId="0" applyFont="true" applyBorder="true" applyAlignment="true" applyProtection="false">
      <alignment horizontal="center" vertical="center" textRotation="0" wrapText="false" indent="0" shrinkToFit="false"/>
      <protection locked="true" hidden="false"/>
    </xf>
    <xf numFmtId="164" fontId="14" fillId="6" borderId="31" xfId="0" applyFont="true" applyBorder="true" applyAlignment="true" applyProtection="false">
      <alignment horizontal="center" vertical="center" textRotation="0" wrapText="false" indent="0" shrinkToFit="false"/>
      <protection locked="true" hidden="false"/>
    </xf>
    <xf numFmtId="164" fontId="15" fillId="6" borderId="32" xfId="0" applyFont="true" applyBorder="true" applyAlignment="true" applyProtection="false">
      <alignment horizontal="general" vertical="center" textRotation="0" wrapText="false" indent="0" shrinkToFit="false"/>
      <protection locked="true" hidden="false"/>
    </xf>
    <xf numFmtId="164" fontId="15" fillId="6" borderId="33" xfId="0" applyFont="true" applyBorder="true" applyAlignment="true" applyProtection="false">
      <alignment horizontal="center" vertical="center" textRotation="0" wrapText="false" indent="0" shrinkToFit="false"/>
      <protection locked="true" hidden="false"/>
    </xf>
    <xf numFmtId="164" fontId="0" fillId="6" borderId="34" xfId="0" applyFont="false" applyBorder="true" applyAlignment="true" applyProtection="false">
      <alignment horizontal="center" vertical="center" textRotation="0" wrapText="false" indent="0" shrinkToFit="false"/>
      <protection locked="true" hidden="false"/>
    </xf>
    <xf numFmtId="164" fontId="0" fillId="6" borderId="35" xfId="0" applyFont="false" applyBorder="true" applyAlignment="true" applyProtection="false">
      <alignment horizontal="center" vertical="center" textRotation="0" wrapText="false" indent="0" shrinkToFit="false"/>
      <protection locked="true" hidden="false"/>
    </xf>
    <xf numFmtId="166" fontId="0" fillId="4" borderId="36" xfId="19" applyFont="false" applyBorder="true" applyAlignment="true" applyProtection="true">
      <alignment horizontal="center" vertical="center" textRotation="0" wrapText="false" indent="0" shrinkToFit="false"/>
      <protection locked="true" hidden="false"/>
    </xf>
    <xf numFmtId="170" fontId="15" fillId="6" borderId="35" xfId="19" applyFont="true" applyBorder="true" applyAlignment="true" applyProtection="true">
      <alignment horizontal="center" vertical="center" textRotation="0" wrapText="false" indent="0" shrinkToFit="false"/>
      <protection locked="true" hidden="false"/>
    </xf>
    <xf numFmtId="166" fontId="15" fillId="4" borderId="36" xfId="19" applyFont="true" applyBorder="true" applyAlignment="true" applyProtection="true">
      <alignment horizontal="center" vertical="center" textRotation="0" wrapText="false" indent="0" shrinkToFit="false"/>
      <protection locked="true" hidden="false"/>
    </xf>
    <xf numFmtId="170" fontId="15" fillId="7" borderId="35" xfId="19" applyFont="true" applyBorder="true" applyAlignment="true" applyProtection="true">
      <alignment horizontal="center" vertical="center" textRotation="0" wrapText="false" indent="0" shrinkToFit="false"/>
      <protection locked="true" hidden="false"/>
    </xf>
    <xf numFmtId="164" fontId="15" fillId="7" borderId="36" xfId="0" applyFont="true" applyBorder="true" applyAlignment="true" applyProtection="false">
      <alignment horizontal="center" vertical="center" textRotation="0" wrapText="false" indent="0" shrinkToFit="false"/>
      <protection locked="true" hidden="false"/>
    </xf>
    <xf numFmtId="164" fontId="15" fillId="7" borderId="35" xfId="0" applyFont="true" applyBorder="true" applyAlignment="true" applyProtection="false">
      <alignment horizontal="center" vertical="center" textRotation="0" wrapText="false" indent="0" shrinkToFit="false"/>
      <protection locked="true" hidden="false"/>
    </xf>
    <xf numFmtId="164" fontId="15" fillId="8" borderId="36" xfId="0" applyFont="true" applyBorder="true" applyAlignment="true" applyProtection="false">
      <alignment horizontal="center" vertical="center" textRotation="0" wrapText="false" indent="0" shrinkToFit="false"/>
      <protection locked="true" hidden="false"/>
    </xf>
    <xf numFmtId="164" fontId="15" fillId="8" borderId="35" xfId="0" applyFont="true" applyBorder="true" applyAlignment="true" applyProtection="false">
      <alignment horizontal="center" vertical="center" textRotation="0" wrapText="false" indent="0" shrinkToFit="false"/>
      <protection locked="true" hidden="false"/>
    </xf>
    <xf numFmtId="164" fontId="15" fillId="8" borderId="37" xfId="0" applyFont="true" applyBorder="true" applyAlignment="true" applyProtection="false">
      <alignment horizontal="center" vertical="center" textRotation="0" wrapText="false" indent="0" shrinkToFit="false"/>
      <protection locked="true" hidden="false"/>
    </xf>
    <xf numFmtId="164" fontId="0" fillId="0" borderId="38" xfId="0" applyFont="false" applyBorder="true" applyAlignment="true" applyProtection="false">
      <alignment horizontal="center" vertical="center" textRotation="0" wrapText="false" indent="0" shrinkToFit="false"/>
      <protection locked="true" hidden="false"/>
    </xf>
    <xf numFmtId="164" fontId="0" fillId="0" borderId="39"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5" fillId="6" borderId="40" xfId="0" applyFont="true" applyBorder="true" applyAlignment="true" applyProtection="false">
      <alignment horizontal="general" vertical="center" textRotation="0" wrapText="false" indent="0" shrinkToFit="false"/>
      <protection locked="true" hidden="false"/>
    </xf>
    <xf numFmtId="164" fontId="0" fillId="6" borderId="41" xfId="0" applyFont="false" applyBorder="true" applyAlignment="true" applyProtection="false">
      <alignment horizontal="center" vertical="center" textRotation="0" wrapText="false" indent="0" shrinkToFit="false"/>
      <protection locked="true" hidden="false"/>
    </xf>
    <xf numFmtId="164" fontId="0" fillId="6" borderId="42" xfId="0" applyFont="false" applyBorder="true" applyAlignment="true" applyProtection="false">
      <alignment horizontal="center" vertical="center" textRotation="0" wrapText="false" indent="0" shrinkToFit="false"/>
      <protection locked="true" hidden="false"/>
    </xf>
    <xf numFmtId="166" fontId="0" fillId="4" borderId="43" xfId="19" applyFont="false" applyBorder="true" applyAlignment="true" applyProtection="true">
      <alignment horizontal="center" vertical="center" textRotation="0" wrapText="false" indent="0" shrinkToFit="false"/>
      <protection locked="true" hidden="false"/>
    </xf>
    <xf numFmtId="170" fontId="15" fillId="6" borderId="42" xfId="19" applyFont="true" applyBorder="true" applyAlignment="true" applyProtection="true">
      <alignment horizontal="center" vertical="center" textRotation="0" wrapText="false" indent="0" shrinkToFit="false"/>
      <protection locked="true" hidden="false"/>
    </xf>
    <xf numFmtId="166" fontId="15" fillId="4" borderId="43" xfId="19" applyFont="true" applyBorder="true" applyAlignment="true" applyProtection="true">
      <alignment horizontal="center" vertical="center" textRotation="0" wrapText="false" indent="0" shrinkToFit="false"/>
      <protection locked="true" hidden="false"/>
    </xf>
    <xf numFmtId="170" fontId="15" fillId="7" borderId="42" xfId="19" applyFont="true" applyBorder="true" applyAlignment="true" applyProtection="true">
      <alignment horizontal="center" vertical="center" textRotation="0" wrapText="false" indent="0" shrinkToFit="false"/>
      <protection locked="true" hidden="false"/>
    </xf>
    <xf numFmtId="164" fontId="15" fillId="7" borderId="43" xfId="0" applyFont="true" applyBorder="true" applyAlignment="true" applyProtection="false">
      <alignment horizontal="center" vertical="center" textRotation="0" wrapText="false" indent="0" shrinkToFit="false"/>
      <protection locked="true" hidden="false"/>
    </xf>
    <xf numFmtId="164" fontId="15" fillId="7" borderId="42" xfId="0" applyFont="true" applyBorder="true" applyAlignment="true" applyProtection="false">
      <alignment horizontal="center" vertical="center" textRotation="0" wrapText="false" indent="0" shrinkToFit="false"/>
      <protection locked="true" hidden="false"/>
    </xf>
    <xf numFmtId="164" fontId="15" fillId="8" borderId="43" xfId="0" applyFont="true" applyBorder="true" applyAlignment="true" applyProtection="false">
      <alignment horizontal="center" vertical="center" textRotation="0" wrapText="false" indent="0" shrinkToFit="false"/>
      <protection locked="true" hidden="false"/>
    </xf>
    <xf numFmtId="164" fontId="15" fillId="8" borderId="42" xfId="0" applyFont="true" applyBorder="true" applyAlignment="true" applyProtection="false">
      <alignment horizontal="center" vertical="center" textRotation="0" wrapText="false" indent="0" shrinkToFit="false"/>
      <protection locked="true" hidden="false"/>
    </xf>
    <xf numFmtId="164" fontId="15" fillId="8" borderId="44" xfId="0" applyFont="true" applyBorder="true" applyAlignment="true" applyProtection="false">
      <alignment horizontal="center" vertical="center" textRotation="0" wrapText="false" indent="0" shrinkToFit="false"/>
      <protection locked="true" hidden="false"/>
    </xf>
    <xf numFmtId="164" fontId="0" fillId="0" borderId="45" xfId="0" applyFont="false" applyBorder="true" applyAlignment="true" applyProtection="false">
      <alignment horizontal="center" vertical="center" textRotation="0" wrapText="false" indent="0" shrinkToFit="false"/>
      <protection locked="true" hidden="false"/>
    </xf>
    <xf numFmtId="164" fontId="0" fillId="0" borderId="46" xfId="0" applyFont="false" applyBorder="true" applyAlignment="true" applyProtection="false">
      <alignment horizontal="general" vertical="center" textRotation="0" wrapText="false" indent="0" shrinkToFit="false"/>
      <protection locked="true" hidden="false"/>
    </xf>
    <xf numFmtId="164" fontId="15" fillId="6" borderId="41" xfId="0" applyFont="true" applyBorder="true" applyAlignment="true" applyProtection="false">
      <alignment horizontal="center" vertical="center" textRotation="0" wrapText="false" indent="0" shrinkToFit="false"/>
      <protection locked="true" hidden="false"/>
    </xf>
    <xf numFmtId="164" fontId="15" fillId="6" borderId="42" xfId="0" applyFont="true" applyBorder="true" applyAlignment="true" applyProtection="false">
      <alignment horizontal="center" vertical="center" textRotation="0" wrapText="false" indent="0" shrinkToFit="false"/>
      <protection locked="true" hidden="false"/>
    </xf>
    <xf numFmtId="164" fontId="14" fillId="4" borderId="47" xfId="0" applyFont="true" applyBorder="true" applyAlignment="true" applyProtection="false">
      <alignment horizontal="center" vertical="center" textRotation="0" wrapText="false" indent="0" shrinkToFit="false"/>
      <protection locked="true" hidden="false"/>
    </xf>
    <xf numFmtId="164" fontId="15" fillId="4" borderId="48" xfId="0" applyFont="true" applyBorder="true" applyAlignment="true" applyProtection="false">
      <alignment horizontal="general" vertical="center" textRotation="0" wrapText="false" indent="0" shrinkToFit="false"/>
      <protection locked="true" hidden="false"/>
    </xf>
    <xf numFmtId="164" fontId="15" fillId="4" borderId="49" xfId="0" applyFont="true" applyBorder="true" applyAlignment="true" applyProtection="false">
      <alignment horizontal="center" vertical="center" textRotation="0" wrapText="false" indent="0" shrinkToFit="false"/>
      <protection locked="true" hidden="false"/>
    </xf>
    <xf numFmtId="167" fontId="0" fillId="4" borderId="50" xfId="0" applyFont="false" applyBorder="true" applyAlignment="true" applyProtection="false">
      <alignment horizontal="center" vertical="center" textRotation="0" wrapText="false" indent="0" shrinkToFit="false"/>
      <protection locked="true" hidden="false"/>
    </xf>
    <xf numFmtId="167" fontId="0" fillId="4" borderId="51" xfId="0" applyFont="false" applyBorder="true" applyAlignment="true" applyProtection="false">
      <alignment horizontal="center" vertical="center" textRotation="0" wrapText="false" indent="0" shrinkToFit="false"/>
      <protection locked="true" hidden="false"/>
    </xf>
    <xf numFmtId="166" fontId="0" fillId="4" borderId="52" xfId="19" applyFont="false" applyBorder="true" applyAlignment="true" applyProtection="true">
      <alignment horizontal="center" vertical="center" textRotation="0" wrapText="false" indent="0" shrinkToFit="false"/>
      <protection locked="true" hidden="false"/>
    </xf>
    <xf numFmtId="170" fontId="15" fillId="4" borderId="51" xfId="19" applyFont="true" applyBorder="true" applyAlignment="true" applyProtection="true">
      <alignment horizontal="center" vertical="center" textRotation="0" wrapText="false" indent="0" shrinkToFit="false"/>
      <protection locked="true" hidden="false"/>
    </xf>
    <xf numFmtId="166" fontId="15" fillId="4" borderId="52" xfId="19" applyFont="true" applyBorder="true" applyAlignment="true" applyProtection="true">
      <alignment horizontal="center" vertical="center" textRotation="0" wrapText="false" indent="0" shrinkToFit="false"/>
      <protection locked="true" hidden="false"/>
    </xf>
    <xf numFmtId="167" fontId="15" fillId="4" borderId="52" xfId="0" applyFont="true" applyBorder="true" applyAlignment="true" applyProtection="false">
      <alignment horizontal="center" vertical="center" textRotation="0" wrapText="false" indent="0" shrinkToFit="false"/>
      <protection locked="true" hidden="false"/>
    </xf>
    <xf numFmtId="167" fontId="15" fillId="4" borderId="51" xfId="0" applyFont="true" applyBorder="true" applyAlignment="true" applyProtection="false">
      <alignment horizontal="center" vertical="center" textRotation="0" wrapText="false" indent="0" shrinkToFit="false"/>
      <protection locked="true" hidden="false"/>
    </xf>
    <xf numFmtId="167" fontId="15" fillId="4" borderId="53" xfId="0" applyFont="true" applyBorder="true" applyAlignment="true" applyProtection="false">
      <alignment horizontal="center" vertical="center" textRotation="0" wrapText="false" indent="0" shrinkToFit="false"/>
      <protection locked="true" hidden="false"/>
    </xf>
    <xf numFmtId="164" fontId="0" fillId="0" borderId="54" xfId="0" applyFont="false" applyBorder="true" applyAlignment="true" applyProtection="false">
      <alignment horizontal="center" vertical="center" textRotation="0" wrapText="false" indent="0" shrinkToFit="false"/>
      <protection locked="true" hidden="false"/>
    </xf>
    <xf numFmtId="164" fontId="0" fillId="0" borderId="55" xfId="0" applyFont="false" applyBorder="true" applyAlignment="true" applyProtection="false">
      <alignment horizontal="general" vertical="center" textRotation="0" wrapText="false" indent="0" shrinkToFit="false"/>
      <protection locked="true" hidden="false"/>
    </xf>
    <xf numFmtId="164" fontId="14" fillId="4" borderId="29" xfId="0" applyFont="true" applyBorder="true" applyAlignment="true" applyProtection="false">
      <alignment horizontal="general" vertical="center" textRotation="0" wrapText="true" indent="0" shrinkToFit="false"/>
      <protection locked="true" hidden="false"/>
    </xf>
    <xf numFmtId="164" fontId="14" fillId="6" borderId="30" xfId="0" applyFont="true" applyBorder="true" applyAlignment="true" applyProtection="false">
      <alignment horizontal="center" vertical="center" textRotation="0" wrapText="false" indent="0" shrinkToFit="false"/>
      <protection locked="true" hidden="false"/>
    </xf>
    <xf numFmtId="164" fontId="15" fillId="6" borderId="56" xfId="0" applyFont="true" applyBorder="true" applyAlignment="true" applyProtection="false">
      <alignment horizontal="center" vertical="center" textRotation="0" wrapText="false" indent="0" shrinkToFit="false"/>
      <protection locked="true" hidden="false"/>
    </xf>
    <xf numFmtId="164" fontId="15" fillId="6" borderId="34" xfId="0" applyFont="true" applyBorder="true" applyAlignment="true" applyProtection="false">
      <alignment horizontal="center" vertical="center" textRotation="0" wrapText="false" indent="0" shrinkToFit="false"/>
      <protection locked="true" hidden="false"/>
    </xf>
    <xf numFmtId="164" fontId="15" fillId="6" borderId="35" xfId="0" applyFont="true" applyBorder="true" applyAlignment="true" applyProtection="false">
      <alignment horizontal="center" vertical="center" textRotation="0" wrapText="false" indent="0" shrinkToFit="false"/>
      <protection locked="true" hidden="false"/>
    </xf>
    <xf numFmtId="164" fontId="0" fillId="0" borderId="19" xfId="0" applyFont="false" applyBorder="true" applyAlignment="true" applyProtection="false">
      <alignment horizontal="center" vertical="center" textRotation="0" wrapText="false" indent="0" shrinkToFit="false"/>
      <protection locked="true" hidden="false"/>
    </xf>
    <xf numFmtId="164" fontId="15" fillId="6" borderId="57" xfId="0" applyFont="true" applyBorder="true" applyAlignment="true" applyProtection="false">
      <alignment horizontal="general" vertical="center" textRotation="0" wrapText="false" indent="0" shrinkToFit="false"/>
      <protection locked="true" hidden="false"/>
    </xf>
    <xf numFmtId="164" fontId="15" fillId="6" borderId="58" xfId="0" applyFont="true" applyBorder="true" applyAlignment="true" applyProtection="false">
      <alignment horizontal="center" vertical="center" textRotation="0" wrapText="false" indent="0" shrinkToFit="false"/>
      <protection locked="true" hidden="false"/>
    </xf>
    <xf numFmtId="164" fontId="15" fillId="6" borderId="59" xfId="0" applyFont="true" applyBorder="true" applyAlignment="true" applyProtection="false">
      <alignment horizontal="center" vertical="center" textRotation="0" wrapText="false" indent="0" shrinkToFit="false"/>
      <protection locked="true" hidden="false"/>
    </xf>
    <xf numFmtId="164" fontId="15" fillId="6" borderId="60" xfId="0" applyFont="true" applyBorder="true" applyAlignment="true" applyProtection="false">
      <alignment horizontal="center" vertical="center" textRotation="0" wrapText="false" indent="0" shrinkToFit="false"/>
      <protection locked="true" hidden="false"/>
    </xf>
    <xf numFmtId="170" fontId="15" fillId="6" borderId="60" xfId="19" applyFont="true" applyBorder="true" applyAlignment="true" applyProtection="true">
      <alignment horizontal="center" vertical="center" textRotation="0" wrapText="false" indent="0" shrinkToFit="false"/>
      <protection locked="true" hidden="false"/>
    </xf>
    <xf numFmtId="170" fontId="15" fillId="7" borderId="60" xfId="19" applyFont="true" applyBorder="true" applyAlignment="true" applyProtection="true">
      <alignment horizontal="center" vertical="center" textRotation="0" wrapText="false" indent="0" shrinkToFit="false"/>
      <protection locked="true" hidden="false"/>
    </xf>
    <xf numFmtId="164" fontId="15" fillId="7" borderId="61" xfId="0" applyFont="true" applyBorder="true" applyAlignment="true" applyProtection="false">
      <alignment horizontal="center" vertical="center" textRotation="0" wrapText="false" indent="0" shrinkToFit="false"/>
      <protection locked="true" hidden="false"/>
    </xf>
    <xf numFmtId="164" fontId="15" fillId="7" borderId="60" xfId="0" applyFont="true" applyBorder="true" applyAlignment="true" applyProtection="false">
      <alignment horizontal="center" vertical="center" textRotation="0" wrapText="false" indent="0" shrinkToFit="false"/>
      <protection locked="true" hidden="false"/>
    </xf>
    <xf numFmtId="164" fontId="15" fillId="8" borderId="61" xfId="0" applyFont="true" applyBorder="true" applyAlignment="true" applyProtection="false">
      <alignment horizontal="center" vertical="center" textRotation="0" wrapText="false" indent="0" shrinkToFit="false"/>
      <protection locked="true" hidden="false"/>
    </xf>
    <xf numFmtId="164" fontId="15" fillId="8" borderId="60" xfId="0" applyFont="true" applyBorder="true" applyAlignment="true" applyProtection="false">
      <alignment horizontal="center" vertical="center" textRotation="0" wrapText="false" indent="0" shrinkToFit="false"/>
      <protection locked="true" hidden="false"/>
    </xf>
    <xf numFmtId="164" fontId="15" fillId="8" borderId="62" xfId="0" applyFont="true" applyBorder="true" applyAlignment="true" applyProtection="false">
      <alignment horizontal="center" vertical="center" textRotation="0" wrapText="false" indent="0" shrinkToFit="false"/>
      <protection locked="true" hidden="false"/>
    </xf>
    <xf numFmtId="164" fontId="15" fillId="6" borderId="48" xfId="0" applyFont="true" applyBorder="true" applyAlignment="true" applyProtection="false">
      <alignment horizontal="general" vertical="center" textRotation="0" wrapText="false" indent="0" shrinkToFit="false"/>
      <protection locked="true" hidden="false"/>
    </xf>
    <xf numFmtId="164" fontId="15" fillId="6" borderId="50" xfId="0" applyFont="true" applyBorder="true" applyAlignment="true" applyProtection="false">
      <alignment horizontal="center" vertical="center" textRotation="0" wrapText="false" indent="0" shrinkToFit="false"/>
      <protection locked="true" hidden="false"/>
    </xf>
    <xf numFmtId="164" fontId="15" fillId="6" borderId="51" xfId="0" applyFont="true" applyBorder="true" applyAlignment="true" applyProtection="false">
      <alignment horizontal="center" vertical="center" textRotation="0" wrapText="false" indent="0" shrinkToFit="false"/>
      <protection locked="true" hidden="false"/>
    </xf>
    <xf numFmtId="170" fontId="15" fillId="6" borderId="51" xfId="19" applyFont="true" applyBorder="true" applyAlignment="true" applyProtection="true">
      <alignment horizontal="center" vertical="center" textRotation="0" wrapText="false" indent="0" shrinkToFit="false"/>
      <protection locked="true" hidden="false"/>
    </xf>
    <xf numFmtId="170" fontId="15" fillId="7" borderId="51" xfId="19" applyFont="true" applyBorder="true" applyAlignment="true" applyProtection="true">
      <alignment horizontal="center" vertical="center" textRotation="0" wrapText="false" indent="0" shrinkToFit="false"/>
      <protection locked="true" hidden="false"/>
    </xf>
    <xf numFmtId="164" fontId="15" fillId="7" borderId="52" xfId="0" applyFont="true" applyBorder="true" applyAlignment="true" applyProtection="false">
      <alignment horizontal="center" vertical="center" textRotation="0" wrapText="false" indent="0" shrinkToFit="false"/>
      <protection locked="true" hidden="false"/>
    </xf>
    <xf numFmtId="164" fontId="15" fillId="7" borderId="51" xfId="0" applyFont="true" applyBorder="true" applyAlignment="true" applyProtection="false">
      <alignment horizontal="center" vertical="center" textRotation="0" wrapText="false" indent="0" shrinkToFit="false"/>
      <protection locked="true" hidden="false"/>
    </xf>
    <xf numFmtId="164" fontId="15" fillId="8" borderId="52" xfId="0" applyFont="true" applyBorder="true" applyAlignment="true" applyProtection="false">
      <alignment horizontal="center" vertical="center" textRotation="0" wrapText="false" indent="0" shrinkToFit="false"/>
      <protection locked="true" hidden="false"/>
    </xf>
    <xf numFmtId="164" fontId="15" fillId="8" borderId="51" xfId="0" applyFont="true" applyBorder="true" applyAlignment="true" applyProtection="false">
      <alignment horizontal="center" vertical="center" textRotation="0" wrapText="false" indent="0" shrinkToFit="false"/>
      <protection locked="true" hidden="false"/>
    </xf>
    <xf numFmtId="164" fontId="15" fillId="8" borderId="53" xfId="0" applyFont="true" applyBorder="true" applyAlignment="true" applyProtection="false">
      <alignment horizontal="center" vertical="center" textRotation="0" wrapText="false" indent="0" shrinkToFit="false"/>
      <protection locked="true" hidden="false"/>
    </xf>
    <xf numFmtId="164" fontId="14" fillId="4" borderId="30" xfId="0" applyFont="true" applyBorder="true" applyAlignment="true" applyProtection="false">
      <alignment horizontal="general" vertical="center" textRotation="0" wrapText="false" indent="0" shrinkToFit="false"/>
      <protection locked="true" hidden="false"/>
    </xf>
    <xf numFmtId="164" fontId="15" fillId="4" borderId="63" xfId="0" applyFont="true" applyBorder="true" applyAlignment="true" applyProtection="false">
      <alignment horizontal="general" vertical="center" textRotation="0" wrapText="false" indent="0" shrinkToFit="false"/>
      <protection locked="true" hidden="false"/>
    </xf>
    <xf numFmtId="164" fontId="15" fillId="4" borderId="64" xfId="0" applyFont="true" applyBorder="true" applyAlignment="true" applyProtection="false">
      <alignment horizontal="center" vertical="center" textRotation="0" wrapText="false" indent="0" shrinkToFit="false"/>
      <protection locked="true" hidden="false"/>
    </xf>
    <xf numFmtId="167" fontId="0" fillId="4" borderId="65" xfId="0" applyFont="false" applyBorder="true" applyAlignment="true" applyProtection="false">
      <alignment horizontal="center" vertical="center" textRotation="0" wrapText="false" indent="0" shrinkToFit="false"/>
      <protection locked="true" hidden="false"/>
    </xf>
    <xf numFmtId="167" fontId="0" fillId="4" borderId="66" xfId="0" applyFont="false" applyBorder="true" applyAlignment="true" applyProtection="false">
      <alignment horizontal="center" vertical="center" textRotation="0" wrapText="false" indent="0" shrinkToFit="false"/>
      <protection locked="true" hidden="false"/>
    </xf>
    <xf numFmtId="166" fontId="0" fillId="4" borderId="67" xfId="19" applyFont="false" applyBorder="true" applyAlignment="true" applyProtection="true">
      <alignment horizontal="center" vertical="center" textRotation="0" wrapText="false" indent="0" shrinkToFit="false"/>
      <protection locked="true" hidden="false"/>
    </xf>
    <xf numFmtId="170" fontId="15" fillId="4" borderId="66" xfId="19" applyFont="true" applyBorder="true" applyAlignment="true" applyProtection="true">
      <alignment horizontal="center" vertical="center" textRotation="0" wrapText="false" indent="0" shrinkToFit="false"/>
      <protection locked="true" hidden="false"/>
    </xf>
    <xf numFmtId="166" fontId="15" fillId="4" borderId="67" xfId="19" applyFont="true" applyBorder="true" applyAlignment="true" applyProtection="true">
      <alignment horizontal="center" vertical="center" textRotation="0" wrapText="false" indent="0" shrinkToFit="false"/>
      <protection locked="true" hidden="false"/>
    </xf>
    <xf numFmtId="167" fontId="15" fillId="4" borderId="67" xfId="0" applyFont="true" applyBorder="true" applyAlignment="true" applyProtection="false">
      <alignment horizontal="center" vertical="center" textRotation="0" wrapText="false" indent="0" shrinkToFit="false"/>
      <protection locked="true" hidden="false"/>
    </xf>
    <xf numFmtId="167" fontId="15" fillId="4" borderId="66" xfId="0" applyFont="true" applyBorder="true" applyAlignment="true" applyProtection="false">
      <alignment horizontal="center" vertical="center" textRotation="0" wrapText="false" indent="0" shrinkToFit="false"/>
      <protection locked="true" hidden="false"/>
    </xf>
    <xf numFmtId="167" fontId="15" fillId="4" borderId="68"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69" xfId="0" applyFont="true" applyBorder="true" applyAlignment="true" applyProtection="false">
      <alignment horizontal="general" vertical="bottom" textRotation="0" wrapText="true" indent="0" shrinkToFit="false"/>
      <protection locked="true" hidden="false"/>
    </xf>
    <xf numFmtId="164" fontId="0" fillId="0" borderId="70" xfId="0" applyFont="true" applyBorder="true" applyAlignment="true" applyProtection="false">
      <alignment horizontal="general" vertical="bottom" textRotation="0" wrapText="true" indent="0" shrinkToFit="false"/>
      <protection locked="true" hidden="false"/>
    </xf>
    <xf numFmtId="171" fontId="0" fillId="0" borderId="70" xfId="0" applyFont="true" applyBorder="true" applyAlignment="true" applyProtection="false">
      <alignment horizontal="general" vertical="bottom" textRotation="0" wrapText="true" indent="0" shrinkToFit="false"/>
      <protection locked="true" hidden="false"/>
    </xf>
    <xf numFmtId="164" fontId="0" fillId="0" borderId="71" xfId="0" applyFont="true" applyBorder="true" applyAlignment="true" applyProtection="false">
      <alignment horizontal="general" vertical="bottom" textRotation="0" wrapText="tru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6" fontId="15" fillId="4" borderId="1" xfId="19" applyFont="true" applyBorder="true" applyAlignment="true" applyProtection="true">
      <alignment horizontal="center" vertical="center" textRotation="0" wrapText="true" indent="0" shrinkToFit="false"/>
      <protection locked="true" hidden="false"/>
    </xf>
    <xf numFmtId="170" fontId="15" fillId="6" borderId="1" xfId="19" applyFont="true" applyBorder="true" applyAlignment="true" applyProtection="tru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bottom" textRotation="0" wrapText="true" indent="0" shrinkToFit="false"/>
      <protection locked="true" hidden="false"/>
    </xf>
    <xf numFmtId="164" fontId="16" fillId="0" borderId="19" xfId="0" applyFont="true" applyBorder="true" applyAlignment="true" applyProtection="false">
      <alignment horizontal="right" vertical="bottom" textRotation="0" wrapText="true" indent="0" shrinkToFit="false"/>
      <protection locked="true" hidden="false"/>
    </xf>
    <xf numFmtId="164" fontId="16" fillId="0" borderId="0" xfId="0" applyFont="true" applyBorder="false" applyAlignment="true" applyProtection="false">
      <alignment horizontal="right" vertical="bottom" textRotation="0" wrapText="true" indent="0" shrinkToFit="false"/>
      <protection locked="true" hidden="false"/>
    </xf>
    <xf numFmtId="166" fontId="0" fillId="0" borderId="0" xfId="0" applyFont="false" applyBorder="false" applyAlignment="true" applyProtection="false">
      <alignment horizontal="right" vertical="bottom" textRotation="0" wrapText="true" indent="0" shrinkToFit="false"/>
      <protection locked="true" hidden="false"/>
    </xf>
    <xf numFmtId="164" fontId="0" fillId="4" borderId="0" xfId="0" applyFont="false" applyBorder="false" applyAlignment="true" applyProtection="false">
      <alignment horizontal="right"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6" fillId="0" borderId="24" xfId="0" applyFont="true" applyBorder="true" applyAlignment="true" applyProtection="false">
      <alignment horizontal="general" vertical="bottom" textRotation="0" wrapText="true" indent="0" shrinkToFit="false"/>
      <protection locked="true" hidden="false"/>
    </xf>
    <xf numFmtId="166" fontId="0" fillId="0" borderId="0" xfId="0" applyFont="false" applyBorder="false" applyAlignment="true" applyProtection="false">
      <alignment horizontal="general" vertical="bottom" textRotation="0" wrapText="true" indent="0" shrinkToFit="false"/>
      <protection locked="true" hidden="false"/>
    </xf>
    <xf numFmtId="164" fontId="0" fillId="4" borderId="0" xfId="0" applyFont="fals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5" fillId="6" borderId="72" xfId="0" applyFont="true" applyBorder="true" applyAlignment="true" applyProtection="false">
      <alignment horizontal="general" vertical="center" textRotation="0" wrapText="false" indent="0" shrinkToFit="false"/>
      <protection locked="true" hidden="false"/>
    </xf>
    <xf numFmtId="164" fontId="12" fillId="9" borderId="1" xfId="0" applyFont="true" applyBorder="true" applyAlignment="true" applyProtection="false">
      <alignment horizontal="general" vertical="bottom" textRotation="0" wrapText="true" indent="0" shrinkToFit="false"/>
      <protection locked="true" hidden="false"/>
    </xf>
    <xf numFmtId="164" fontId="12" fillId="10" borderId="63" xfId="0" applyFont="true" applyBorder="true" applyAlignment="true" applyProtection="false">
      <alignment horizontal="general" vertical="bottom" textRotation="0" wrapText="true" indent="0" shrinkToFit="false"/>
      <protection locked="true" hidden="false"/>
    </xf>
    <xf numFmtId="164" fontId="12" fillId="10" borderId="1" xfId="0" applyFont="true" applyBorder="true" applyAlignment="true" applyProtection="false">
      <alignment horizontal="general" vertical="bottom" textRotation="0" wrapText="tru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6" fontId="15" fillId="4" borderId="0" xfId="19" applyFont="true" applyBorder="true" applyAlignment="true" applyProtection="true">
      <alignment horizontal="center" vertical="center" textRotation="0" wrapText="true" indent="0" shrinkToFit="false"/>
      <protection locked="true" hidden="false"/>
    </xf>
    <xf numFmtId="170" fontId="15" fillId="6" borderId="0" xfId="19" applyFont="true" applyBorder="true" applyAlignment="true" applyProtection="tru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false" indent="0" shrinkToFit="false"/>
      <protection locked="true" hidden="false"/>
    </xf>
    <xf numFmtId="164" fontId="15" fillId="6" borderId="73" xfId="0" applyFont="true" applyBorder="true" applyAlignment="true" applyProtection="false">
      <alignment horizontal="general" vertical="center" textRotation="0" wrapText="false" indent="0" shrinkToFit="false"/>
      <protection locked="true" hidden="false"/>
    </xf>
    <xf numFmtId="164" fontId="15" fillId="6" borderId="74" xfId="0" applyFont="true" applyBorder="true" applyAlignment="true" applyProtection="false">
      <alignment horizontal="center" vertical="center" textRotation="0" wrapText="true" indent="0" shrinkToFit="false"/>
      <protection locked="true" hidden="false"/>
    </xf>
    <xf numFmtId="164" fontId="15" fillId="6" borderId="75" xfId="0" applyFont="true" applyBorder="true" applyAlignment="true" applyProtection="false">
      <alignment horizontal="center" vertical="center" textRotation="0" wrapText="true" indent="0" shrinkToFit="false"/>
      <protection locked="true" hidden="false"/>
    </xf>
    <xf numFmtId="166" fontId="15" fillId="4" borderId="75" xfId="19" applyFont="true" applyBorder="true" applyAlignment="true" applyProtection="true">
      <alignment horizontal="center" vertical="center" textRotation="0" wrapText="true" indent="0" shrinkToFit="false"/>
      <protection locked="true" hidden="false"/>
    </xf>
    <xf numFmtId="170" fontId="15" fillId="6" borderId="75" xfId="19" applyFont="true" applyBorder="true" applyAlignment="true" applyProtection="true">
      <alignment horizontal="center" vertical="center" textRotation="0" wrapText="true" indent="0" shrinkToFit="false"/>
      <protection locked="true" hidden="false"/>
    </xf>
    <xf numFmtId="164" fontId="15" fillId="7" borderId="75" xfId="0" applyFont="true" applyBorder="true" applyAlignment="true" applyProtection="false">
      <alignment horizontal="center" vertical="center" textRotation="0" wrapText="true" indent="0" shrinkToFit="false"/>
      <protection locked="true" hidden="false"/>
    </xf>
    <xf numFmtId="164" fontId="15" fillId="8" borderId="75" xfId="0" applyFont="true" applyBorder="true" applyAlignment="true" applyProtection="false">
      <alignment horizontal="center" vertical="center" textRotation="0" wrapText="false" indent="0" shrinkToFit="false"/>
      <protection locked="true" hidden="false"/>
    </xf>
    <xf numFmtId="164" fontId="15" fillId="8" borderId="76" xfId="0" applyFont="true" applyBorder="true" applyAlignment="true" applyProtection="false">
      <alignment horizontal="center" vertical="center" textRotation="0" wrapText="false" indent="0" shrinkToFit="false"/>
      <protection locked="true" hidden="false"/>
    </xf>
    <xf numFmtId="164" fontId="15" fillId="6" borderId="77"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15" fillId="8" borderId="64"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7" fontId="17" fillId="9" borderId="1" xfId="0" applyFont="true" applyBorder="true" applyAlignment="true" applyProtection="false">
      <alignment horizontal="general" vertical="bottom" textRotation="0" wrapText="true" indent="0" shrinkToFit="false"/>
      <protection locked="true" hidden="false"/>
    </xf>
    <xf numFmtId="167" fontId="17" fillId="10" borderId="63" xfId="0" applyFont="true" applyBorder="true" applyAlignment="true" applyProtection="false">
      <alignment horizontal="general" vertical="bottom" textRotation="0" wrapText="true" indent="0" shrinkToFit="false"/>
      <protection locked="true" hidden="false"/>
    </xf>
    <xf numFmtId="167" fontId="17" fillId="10" borderId="1" xfId="0" applyFont="true" applyBorder="true" applyAlignment="true" applyProtection="false">
      <alignment horizontal="general" vertical="bottom" textRotation="0" wrapText="true" indent="0" shrinkToFit="false"/>
      <protection locked="true" hidden="false"/>
    </xf>
    <xf numFmtId="167" fontId="0" fillId="9" borderId="1" xfId="0" applyFont="false" applyBorder="true" applyAlignment="true" applyProtection="false">
      <alignment horizontal="general" vertical="bottom" textRotation="0" wrapText="true" indent="0" shrinkToFit="false"/>
      <protection locked="true" hidden="false"/>
    </xf>
    <xf numFmtId="167" fontId="0" fillId="10" borderId="63" xfId="0" applyFont="false" applyBorder="true" applyAlignment="true" applyProtection="false">
      <alignment horizontal="general" vertical="bottom" textRotation="0" wrapText="true" indent="0" shrinkToFit="false"/>
      <protection locked="true" hidden="false"/>
    </xf>
    <xf numFmtId="167" fontId="0" fillId="10" borderId="1" xfId="0" applyFont="false" applyBorder="true" applyAlignment="true" applyProtection="false">
      <alignment horizontal="general" vertical="bottom" textRotation="0" wrapText="tru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18" fillId="6" borderId="73" xfId="0" applyFont="true" applyBorder="true" applyAlignment="true" applyProtection="false">
      <alignment horizontal="general"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4" borderId="63" xfId="0" applyFont="false" applyBorder="true" applyAlignment="false" applyProtection="false">
      <alignment horizontal="general" vertical="bottom" textRotation="0" wrapText="false" indent="0" shrinkToFit="false"/>
      <protection locked="true" hidden="false"/>
    </xf>
    <xf numFmtId="164" fontId="15" fillId="4" borderId="77"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70" fontId="15" fillId="4" borderId="1" xfId="19" applyFont="true" applyBorder="true" applyAlignment="true" applyProtection="tru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true" indent="0" shrinkToFit="false"/>
      <protection locked="true" hidden="false"/>
    </xf>
    <xf numFmtId="164" fontId="0" fillId="4" borderId="63" xfId="0" applyFont="false" applyBorder="true" applyAlignment="true" applyProtection="false">
      <alignment horizontal="general" vertical="bottom" textRotation="0" wrapText="true" indent="0" shrinkToFit="false"/>
      <protection locked="true" hidden="false"/>
    </xf>
    <xf numFmtId="164" fontId="18" fillId="6" borderId="78" xfId="0" applyFont="true" applyBorder="true" applyAlignment="true" applyProtection="false">
      <alignment horizontal="general" vertical="center" textRotation="0" wrapText="false" indent="0" shrinkToFit="false"/>
      <protection locked="true" hidden="false"/>
    </xf>
    <xf numFmtId="164" fontId="15" fillId="4" borderId="2" xfId="0" applyFont="true" applyBorder="true" applyAlignment="true" applyProtection="false">
      <alignment horizontal="general" vertical="center" textRotation="0" wrapText="false" indent="0" shrinkToFit="false"/>
      <protection locked="true" hidden="false"/>
    </xf>
    <xf numFmtId="167" fontId="0" fillId="11" borderId="1" xfId="0" applyFont="false" applyBorder="true" applyAlignment="false" applyProtection="false">
      <alignment horizontal="general" vertical="bottom" textRotation="0" wrapText="false" indent="0" shrinkToFit="false"/>
      <protection locked="true" hidden="false"/>
    </xf>
    <xf numFmtId="167" fontId="0" fillId="11" borderId="63" xfId="0" applyFont="false" applyBorder="true" applyAlignment="false" applyProtection="false">
      <alignment horizontal="general" vertical="bottom" textRotation="0" wrapText="false" indent="0" shrinkToFit="false"/>
      <protection locked="true" hidden="false"/>
    </xf>
    <xf numFmtId="167" fontId="15" fillId="6" borderId="79" xfId="0" applyFont="true" applyBorder="true" applyAlignment="true" applyProtection="false">
      <alignment horizontal="center" vertical="center" textRotation="0" wrapText="true" indent="0" shrinkToFit="false"/>
      <protection locked="true" hidden="false"/>
    </xf>
    <xf numFmtId="167" fontId="15" fillId="6" borderId="80" xfId="0" applyFont="true" applyBorder="true" applyAlignment="true" applyProtection="false">
      <alignment horizontal="center" vertical="center" textRotation="0" wrapText="true" indent="0" shrinkToFit="false"/>
      <protection locked="true" hidden="false"/>
    </xf>
    <xf numFmtId="166" fontId="15" fillId="4" borderId="80" xfId="19" applyFont="true" applyBorder="true" applyAlignment="true" applyProtection="true">
      <alignment horizontal="center" vertical="center" textRotation="0" wrapText="true" indent="0" shrinkToFit="false"/>
      <protection locked="true" hidden="false"/>
    </xf>
    <xf numFmtId="170" fontId="15" fillId="6" borderId="80" xfId="19" applyFont="true" applyBorder="true" applyAlignment="true" applyProtection="true">
      <alignment horizontal="center" vertical="center" textRotation="0" wrapText="true" indent="0" shrinkToFit="false"/>
      <protection locked="true" hidden="false"/>
    </xf>
    <xf numFmtId="167" fontId="15" fillId="7" borderId="80" xfId="0" applyFont="true" applyBorder="true" applyAlignment="true" applyProtection="false">
      <alignment horizontal="center" vertical="center" textRotation="0" wrapText="true" indent="0" shrinkToFit="false"/>
      <protection locked="true" hidden="false"/>
    </xf>
    <xf numFmtId="167" fontId="15" fillId="8" borderId="80" xfId="0" applyFont="true" applyBorder="true" applyAlignment="true" applyProtection="false">
      <alignment horizontal="center" vertical="center" textRotation="0" wrapText="false" indent="0" shrinkToFit="false"/>
      <protection locked="true" hidden="false"/>
    </xf>
    <xf numFmtId="167" fontId="15" fillId="8" borderId="81" xfId="0" applyFont="true" applyBorder="true" applyAlignment="true" applyProtection="false">
      <alignment horizontal="center" vertical="center" textRotation="0" wrapText="false" indent="0" shrinkToFit="false"/>
      <protection locked="true" hidden="false"/>
    </xf>
    <xf numFmtId="167" fontId="15" fillId="11" borderId="77" xfId="0" applyFont="true" applyBorder="true" applyAlignment="true" applyProtection="false">
      <alignment horizontal="center" vertical="center" textRotation="0" wrapText="true" indent="0" shrinkToFit="false"/>
      <protection locked="true" hidden="false"/>
    </xf>
    <xf numFmtId="167" fontId="15" fillId="11" borderId="1" xfId="0" applyFont="true" applyBorder="true" applyAlignment="true" applyProtection="false">
      <alignment horizontal="center" vertical="center" textRotation="0" wrapText="true" indent="0" shrinkToFit="false"/>
      <protection locked="true" hidden="false"/>
    </xf>
    <xf numFmtId="166" fontId="15" fillId="11" borderId="1" xfId="19" applyFont="true" applyBorder="true" applyAlignment="true" applyProtection="true">
      <alignment horizontal="center" vertical="center" textRotation="0" wrapText="true" indent="0" shrinkToFit="false"/>
      <protection locked="true" hidden="false"/>
    </xf>
    <xf numFmtId="170" fontId="15" fillId="11" borderId="1" xfId="19" applyFont="true" applyBorder="true" applyAlignment="true" applyProtection="true">
      <alignment horizontal="center" vertical="center" textRotation="0" wrapText="true" indent="0" shrinkToFit="false"/>
      <protection locked="true" hidden="false"/>
    </xf>
    <xf numFmtId="167" fontId="15" fillId="11" borderId="1" xfId="0" applyFont="true" applyBorder="true" applyAlignment="true" applyProtection="false">
      <alignment horizontal="center" vertical="center" textRotation="0" wrapText="false" indent="0" shrinkToFit="false"/>
      <protection locked="true" hidden="false"/>
    </xf>
    <xf numFmtId="167" fontId="15" fillId="11" borderId="64" xfId="0" applyFont="true" applyBorder="true" applyAlignment="true" applyProtection="false">
      <alignment horizontal="center" vertical="center" textRotation="0" wrapText="false" indent="0" shrinkToFit="false"/>
      <protection locked="true" hidden="false"/>
    </xf>
    <xf numFmtId="164" fontId="0" fillId="4" borderId="19" xfId="0" applyFont="false" applyBorder="true" applyAlignment="true" applyProtection="false">
      <alignment horizontal="general" vertical="bottom" textRotation="0" wrapText="true" indent="0" shrinkToFit="false"/>
      <protection locked="true" hidden="false"/>
    </xf>
    <xf numFmtId="164" fontId="0" fillId="4" borderId="24" xfId="0" applyFont="false" applyBorder="true" applyAlignment="true" applyProtection="false">
      <alignment horizontal="general" vertical="bottom" textRotation="0" wrapText="true" indent="0" shrinkToFit="false"/>
      <protection locked="true" hidden="false"/>
    </xf>
    <xf numFmtId="164" fontId="15" fillId="4" borderId="0" xfId="0" applyFont="true" applyBorder="false" applyAlignment="true" applyProtection="false">
      <alignment horizontal="center" vertical="center" textRotation="0" wrapText="true" indent="0" shrinkToFit="false"/>
      <protection locked="true" hidden="false"/>
    </xf>
    <xf numFmtId="170" fontId="15" fillId="4" borderId="0" xfId="19" applyFont="true" applyBorder="true" applyAlignment="true" applyProtection="true">
      <alignment horizontal="center" vertical="center" textRotation="0" wrapText="tru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7" fillId="4" borderId="0" xfId="0" applyFont="true" applyBorder="false" applyAlignment="true" applyProtection="false">
      <alignment horizontal="general" vertical="bottom" textRotation="0" wrapText="true" indent="0" shrinkToFit="false"/>
      <protection locked="true" hidden="false"/>
    </xf>
    <xf numFmtId="164" fontId="12" fillId="4" borderId="0" xfId="0" applyFont="true" applyBorder="false" applyAlignment="true" applyProtection="false">
      <alignment horizontal="general" vertical="bottom" textRotation="0" wrapText="true" indent="0" shrinkToFit="false"/>
      <protection locked="true" hidden="false"/>
    </xf>
    <xf numFmtId="171" fontId="0" fillId="0" borderId="0" xfId="0" applyFont="false" applyBorder="false" applyAlignment="true" applyProtection="false">
      <alignment horizontal="general" vertical="bottom" textRotation="0" wrapText="true" indent="0" shrinkToFit="false"/>
      <protection locked="true" hidden="false"/>
    </xf>
    <xf numFmtId="167" fontId="12" fillId="9" borderId="19" xfId="0" applyFont="true" applyBorder="true" applyAlignment="true" applyProtection="false">
      <alignment horizontal="general" vertical="bottom" textRotation="0" wrapText="true" indent="0" shrinkToFit="false"/>
      <protection locked="true" hidden="false"/>
    </xf>
    <xf numFmtId="167" fontId="12" fillId="9" borderId="0" xfId="0" applyFont="true" applyBorder="false" applyAlignment="true" applyProtection="false">
      <alignment horizontal="general" vertical="bottom" textRotation="0" wrapText="true" indent="0" shrinkToFit="false"/>
      <protection locked="true" hidden="false"/>
    </xf>
    <xf numFmtId="167" fontId="12" fillId="10" borderId="19" xfId="0" applyFont="true" applyBorder="true" applyAlignment="true" applyProtection="false">
      <alignment horizontal="general" vertical="bottom" textRotation="0" wrapText="true" indent="0" shrinkToFit="false"/>
      <protection locked="true" hidden="false"/>
    </xf>
    <xf numFmtId="167" fontId="12" fillId="10" borderId="0" xfId="0" applyFont="true" applyBorder="false" applyAlignment="true" applyProtection="false">
      <alignment horizontal="general" vertical="bottom" textRotation="0" wrapText="true" indent="0" shrinkToFit="false"/>
      <protection locked="true" hidden="false"/>
    </xf>
    <xf numFmtId="167" fontId="12" fillId="9" borderId="24" xfId="0" applyFont="true" applyBorder="true" applyAlignment="true" applyProtection="false">
      <alignment horizontal="general" vertical="bottom" textRotation="0" wrapText="true" indent="0" shrinkToFit="false"/>
      <protection locked="true" hidden="false"/>
    </xf>
    <xf numFmtId="167" fontId="12" fillId="10" borderId="24" xfId="0" applyFont="true" applyBorder="true" applyAlignment="true" applyProtection="false">
      <alignment horizontal="general" vertical="bottom" textRotation="0" wrapText="true" indent="0" shrinkToFit="false"/>
      <protection locked="true" hidden="false"/>
    </xf>
    <xf numFmtId="164" fontId="14" fillId="6" borderId="0" xfId="0" applyFont="true" applyBorder="false" applyAlignment="true" applyProtection="false">
      <alignment horizontal="center" vertical="center" textRotation="0" wrapText="false" indent="0" shrinkToFit="false"/>
      <protection locked="true" hidden="false"/>
    </xf>
    <xf numFmtId="164" fontId="15" fillId="6" borderId="0" xfId="0" applyFont="true" applyBorder="false" applyAlignment="true" applyProtection="false">
      <alignment horizontal="general" vertical="center" textRotation="0" wrapText="false" indent="0" shrinkToFit="false"/>
      <protection locked="true" hidden="false"/>
    </xf>
    <xf numFmtId="167" fontId="12" fillId="9" borderId="2" xfId="0" applyFont="true" applyBorder="true" applyAlignment="true" applyProtection="false">
      <alignment horizontal="general" vertical="bottom" textRotation="0" wrapText="true" indent="0" shrinkToFit="false"/>
      <protection locked="true" hidden="false"/>
    </xf>
    <xf numFmtId="167" fontId="12" fillId="10" borderId="69" xfId="0" applyFont="true" applyBorder="true" applyAlignment="true" applyProtection="false">
      <alignment horizontal="general" vertical="bottom" textRotation="0" wrapText="true" indent="0" shrinkToFit="false"/>
      <protection locked="true" hidden="false"/>
    </xf>
    <xf numFmtId="167" fontId="12" fillId="10" borderId="70" xfId="0" applyFont="true" applyBorder="true" applyAlignment="true" applyProtection="false">
      <alignment horizontal="general" vertical="bottom" textRotation="0" wrapText="true" indent="0" shrinkToFit="false"/>
      <protection locked="true" hidden="false"/>
    </xf>
    <xf numFmtId="167" fontId="12" fillId="10" borderId="71" xfId="0" applyFont="true" applyBorder="true" applyAlignment="true" applyProtection="false">
      <alignment horizontal="general" vertical="bottom" textRotation="0" wrapText="true" indent="0" shrinkToFit="false"/>
      <protection locked="true" hidden="false"/>
    </xf>
    <xf numFmtId="167" fontId="17" fillId="9" borderId="2" xfId="0" applyFont="true" applyBorder="true" applyAlignment="true" applyProtection="false">
      <alignment horizontal="general" vertical="bottom" textRotation="0" wrapText="true" indent="0" shrinkToFit="false"/>
      <protection locked="true" hidden="false"/>
    </xf>
    <xf numFmtId="167" fontId="17" fillId="10" borderId="19" xfId="0" applyFont="true" applyBorder="true" applyAlignment="true" applyProtection="false">
      <alignment horizontal="general" vertical="bottom" textRotation="0" wrapText="true" indent="0" shrinkToFit="false"/>
      <protection locked="true" hidden="false"/>
    </xf>
    <xf numFmtId="167" fontId="17" fillId="10" borderId="0" xfId="0" applyFont="true" applyBorder="false" applyAlignment="true" applyProtection="false">
      <alignment horizontal="general" vertical="bottom" textRotation="0" wrapText="true" indent="0" shrinkToFit="false"/>
      <protection locked="true" hidden="false"/>
    </xf>
    <xf numFmtId="167" fontId="17" fillId="10" borderId="24" xfId="0" applyFont="true" applyBorder="true" applyAlignment="true" applyProtection="false">
      <alignment horizontal="general" vertical="bottom" textRotation="0" wrapText="true" indent="0" shrinkToFit="false"/>
      <protection locked="true" hidden="false"/>
    </xf>
    <xf numFmtId="167" fontId="0" fillId="9" borderId="2" xfId="0" applyFont="false" applyBorder="true" applyAlignment="true" applyProtection="false">
      <alignment horizontal="general" vertical="bottom" textRotation="0" wrapText="true" indent="0" shrinkToFit="false"/>
      <protection locked="true" hidden="false"/>
    </xf>
    <xf numFmtId="167" fontId="0" fillId="10" borderId="19" xfId="0" applyFont="false" applyBorder="true" applyAlignment="true" applyProtection="false">
      <alignment horizontal="general" vertical="bottom" textRotation="0" wrapText="true" indent="0" shrinkToFit="false"/>
      <protection locked="true" hidden="false"/>
    </xf>
    <xf numFmtId="167" fontId="0" fillId="10" borderId="0" xfId="0" applyFont="false" applyBorder="false" applyAlignment="true" applyProtection="false">
      <alignment horizontal="general" vertical="bottom" textRotation="0" wrapText="true" indent="0" shrinkToFit="false"/>
      <protection locked="true" hidden="false"/>
    </xf>
    <xf numFmtId="167" fontId="0" fillId="10" borderId="24" xfId="0" applyFont="false" applyBorder="true" applyAlignment="true" applyProtection="false">
      <alignment horizontal="general" vertical="bottom" textRotation="0" wrapText="true" indent="0" shrinkToFit="false"/>
      <protection locked="true" hidden="false"/>
    </xf>
    <xf numFmtId="167" fontId="0" fillId="0" borderId="1" xfId="0" applyFont="false" applyBorder="true" applyAlignment="true" applyProtection="false">
      <alignment horizontal="general" vertical="bottom" textRotation="0" wrapText="true" indent="0" shrinkToFit="false"/>
      <protection locked="true" hidden="false"/>
    </xf>
    <xf numFmtId="171" fontId="0" fillId="0" borderId="1" xfId="0" applyFont="false" applyBorder="true" applyAlignment="true" applyProtection="false">
      <alignment horizontal="general" vertical="bottom" textRotation="0" wrapText="true" indent="0" shrinkToFit="false"/>
      <protection locked="true" hidden="false"/>
    </xf>
    <xf numFmtId="164" fontId="0" fillId="0" borderId="2" xfId="0" applyFont="false" applyBorder="true" applyAlignment="true" applyProtection="false">
      <alignment horizontal="general" vertical="bottom" textRotation="0" wrapText="true" indent="0" shrinkToFit="false"/>
      <protection locked="true" hidden="false"/>
    </xf>
    <xf numFmtId="164" fontId="0" fillId="0" borderId="19" xfId="0" applyFont="false" applyBorder="true" applyAlignment="true" applyProtection="false">
      <alignment horizontal="general" vertical="bottom" textRotation="0" wrapText="true" indent="0" shrinkToFit="false"/>
      <protection locked="true" hidden="false"/>
    </xf>
    <xf numFmtId="164" fontId="0" fillId="0" borderId="24" xfId="0" applyFont="fals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right" vertical="bottom" textRotation="0" wrapText="true" indent="0" shrinkToFit="false"/>
      <protection locked="true" hidden="false"/>
    </xf>
    <xf numFmtId="164" fontId="16" fillId="0" borderId="2" xfId="0" applyFont="true" applyBorder="true" applyAlignment="true" applyProtection="false">
      <alignment horizontal="right" vertical="bottom" textRotation="0" wrapText="true" indent="0" shrinkToFit="false"/>
      <protection locked="true" hidden="false"/>
    </xf>
    <xf numFmtId="164" fontId="16" fillId="0" borderId="24" xfId="0" applyFont="true" applyBorder="true" applyAlignment="true" applyProtection="false">
      <alignment horizontal="right" vertical="bottom" textRotation="0" wrapText="true" indent="0" shrinkToFit="false"/>
      <protection locked="true" hidden="false"/>
    </xf>
    <xf numFmtId="164" fontId="16" fillId="0" borderId="2" xfId="0" applyFont="true" applyBorder="true" applyAlignment="true" applyProtection="false">
      <alignment horizontal="general" vertical="bottom" textRotation="0" wrapText="true" indent="0" shrinkToFit="false"/>
      <protection locked="true" hidden="false"/>
    </xf>
    <xf numFmtId="164" fontId="16" fillId="0" borderId="19" xfId="0" applyFont="true" applyBorder="true" applyAlignment="true" applyProtection="false">
      <alignment horizontal="general" vertical="bottom" textRotation="0" wrapText="true" indent="0" shrinkToFit="false"/>
      <protection locked="true" hidden="false"/>
    </xf>
    <xf numFmtId="164" fontId="0" fillId="0" borderId="40" xfId="0" applyFont="false" applyBorder="true" applyAlignment="true" applyProtection="false">
      <alignment horizontal="right" vertical="bottom" textRotation="0" wrapText="true" indent="0" shrinkToFit="false"/>
      <protection locked="true" hidden="false"/>
    </xf>
    <xf numFmtId="164" fontId="0" fillId="0" borderId="40" xfId="0" applyFont="false" applyBorder="true" applyAlignment="true" applyProtection="false">
      <alignment horizontal="general" vertical="bottom" textRotation="0" wrapText="true" indent="0" shrinkToFit="false"/>
      <protection locked="true" hidden="false"/>
    </xf>
    <xf numFmtId="164" fontId="0" fillId="0" borderId="32" xfId="0" applyFont="false" applyBorder="true" applyAlignment="true" applyProtection="false">
      <alignment horizontal="general" vertical="bottom" textRotation="0" wrapText="true" indent="0" shrinkToFit="false"/>
      <protection locked="true" hidden="false"/>
    </xf>
    <xf numFmtId="164" fontId="17" fillId="0" borderId="40" xfId="0" applyFont="true" applyBorder="true" applyAlignment="true" applyProtection="false">
      <alignment horizontal="general" vertical="bottom" textRotation="0" wrapText="true" indent="0" shrinkToFit="false"/>
      <protection locked="true" hidden="false"/>
    </xf>
    <xf numFmtId="167" fontId="0" fillId="10" borderId="79" xfId="0" applyFont="false" applyBorder="true" applyAlignment="true" applyProtection="false">
      <alignment horizontal="general" vertical="bottom" textRotation="0" wrapText="true" indent="0" shrinkToFit="false"/>
      <protection locked="true" hidden="false"/>
    </xf>
    <xf numFmtId="167" fontId="0" fillId="10" borderId="80" xfId="0" applyFont="false" applyBorder="true" applyAlignment="true" applyProtection="false">
      <alignment horizontal="general" vertical="bottom" textRotation="0" wrapText="true" indent="0" shrinkToFit="false"/>
      <protection locked="true" hidden="false"/>
    </xf>
    <xf numFmtId="167" fontId="0" fillId="10" borderId="81" xfId="0" applyFont="false" applyBorder="true" applyAlignment="true" applyProtection="false">
      <alignment horizontal="general" vertical="bottom" textRotation="0" wrapText="true" indent="0" shrinkToFit="false"/>
      <protection locked="true" hidden="false"/>
    </xf>
    <xf numFmtId="164" fontId="0" fillId="0" borderId="30" xfId="0" applyFont="false" applyBorder="true" applyAlignment="true" applyProtection="false">
      <alignment horizontal="general" vertical="bottom" textRotation="0" wrapText="true" indent="0" shrinkToFit="false"/>
      <protection locked="true" hidden="false"/>
    </xf>
    <xf numFmtId="164" fontId="0" fillId="0" borderId="48" xfId="0" applyFont="false" applyBorder="true" applyAlignment="true" applyProtection="false">
      <alignment horizontal="general" vertical="bottom" textRotation="0" wrapText="true" indent="0" shrinkToFit="false"/>
      <protection locked="true" hidden="false"/>
    </xf>
    <xf numFmtId="167" fontId="0" fillId="9" borderId="0" xfId="0" applyFont="false" applyBorder="false" applyAlignment="true" applyProtection="false">
      <alignment horizontal="general" vertical="bottom" textRotation="0" wrapText="true" indent="0" shrinkToFit="false"/>
      <protection locked="true" hidden="false"/>
    </xf>
    <xf numFmtId="167" fontId="17" fillId="9" borderId="0" xfId="0" applyFont="true" applyBorder="false" applyAlignment="true" applyProtection="false">
      <alignment horizontal="general" vertical="bottom" textRotation="0" wrapText="true" indent="0" shrinkToFit="false"/>
      <protection locked="true" hidden="false"/>
    </xf>
    <xf numFmtId="164" fontId="17" fillId="4" borderId="40" xfId="0" applyFont="true" applyBorder="true" applyAlignment="true" applyProtection="false">
      <alignment horizontal="general" vertical="bottom" textRotation="0" wrapText="true" indent="0" shrinkToFit="false"/>
      <protection locked="true" hidden="false"/>
    </xf>
    <xf numFmtId="170" fontId="15" fillId="7" borderId="75" xfId="19" applyFont="true" applyBorder="true" applyAlignment="true" applyProtection="true">
      <alignment horizontal="center" vertical="center" textRotation="0" wrapText="true" indent="0" shrinkToFit="false"/>
      <protection locked="true" hidden="false"/>
    </xf>
    <xf numFmtId="164" fontId="15" fillId="6" borderId="76" xfId="0" applyFont="true" applyBorder="true" applyAlignment="true" applyProtection="false">
      <alignment horizontal="center" vertical="center" textRotation="0" wrapText="true" indent="0" shrinkToFit="false"/>
      <protection locked="true" hidden="false"/>
    </xf>
    <xf numFmtId="164" fontId="0" fillId="0" borderId="77" xfId="0" applyFont="false" applyBorder="true" applyAlignment="true" applyProtection="false">
      <alignment horizontal="right" vertical="bottom" textRotation="0" wrapText="true" indent="0" shrinkToFit="false"/>
      <protection locked="true" hidden="false"/>
    </xf>
    <xf numFmtId="164" fontId="0" fillId="0" borderId="1" xfId="0" applyFont="false" applyBorder="true" applyAlignment="true" applyProtection="false">
      <alignment horizontal="right" vertical="bottom" textRotation="0" wrapText="true" indent="0" shrinkToFit="false"/>
      <protection locked="true" hidden="false"/>
    </xf>
    <xf numFmtId="166" fontId="0" fillId="0" borderId="1" xfId="0" applyFont="false" applyBorder="true" applyAlignment="true" applyProtection="false">
      <alignment horizontal="right" vertical="bottom" textRotation="0" wrapText="true" indent="0" shrinkToFit="false"/>
      <protection locked="true" hidden="false"/>
    </xf>
    <xf numFmtId="164" fontId="0" fillId="0" borderId="64" xfId="0" applyFont="false" applyBorder="true" applyAlignment="true" applyProtection="false">
      <alignment horizontal="right" vertical="bottom" textRotation="0" wrapText="true" indent="0" shrinkToFit="false"/>
      <protection locked="true" hidden="false"/>
    </xf>
    <xf numFmtId="164" fontId="0" fillId="0" borderId="82" xfId="0" applyFont="false" applyBorder="true" applyAlignment="true" applyProtection="false">
      <alignment horizontal="general" vertical="bottom" textRotation="0" wrapText="true" indent="0" shrinkToFit="false"/>
      <protection locked="true" hidden="false"/>
    </xf>
    <xf numFmtId="164" fontId="0" fillId="0" borderId="83" xfId="0" applyFont="false" applyBorder="true" applyAlignment="true" applyProtection="false">
      <alignment horizontal="general" vertical="bottom" textRotation="0" wrapText="true" indent="0" shrinkToFit="false"/>
      <protection locked="true" hidden="false"/>
    </xf>
    <xf numFmtId="166" fontId="0" fillId="0" borderId="83" xfId="0" applyFont="false" applyBorder="true" applyAlignment="true" applyProtection="false">
      <alignment horizontal="general" vertical="bottom" textRotation="0" wrapText="true" indent="0" shrinkToFit="false"/>
      <protection locked="true" hidden="false"/>
    </xf>
    <xf numFmtId="164" fontId="0" fillId="0" borderId="84" xfId="0" applyFont="false" applyBorder="true" applyAlignment="true" applyProtection="false">
      <alignment horizontal="general" vertical="bottom" textRotation="0" wrapText="true" indent="0" shrinkToFit="false"/>
      <protection locked="true" hidden="false"/>
    </xf>
    <xf numFmtId="167" fontId="0" fillId="10" borderId="69" xfId="0" applyFont="false" applyBorder="true" applyAlignment="true" applyProtection="false">
      <alignment horizontal="general" vertical="bottom" textRotation="0" wrapText="true" indent="0" shrinkToFit="false"/>
      <protection locked="true" hidden="false"/>
    </xf>
    <xf numFmtId="167" fontId="0" fillId="10" borderId="70" xfId="0" applyFont="false" applyBorder="true" applyAlignment="true" applyProtection="false">
      <alignment horizontal="general" vertical="bottom" textRotation="0" wrapText="true" indent="0" shrinkToFit="false"/>
      <protection locked="true" hidden="false"/>
    </xf>
    <xf numFmtId="167" fontId="0" fillId="10" borderId="71" xfId="0" applyFont="false" applyBorder="true" applyAlignment="true" applyProtection="false">
      <alignment horizontal="general" vertical="bottom" textRotation="0" wrapText="true" indent="0" shrinkToFit="false"/>
      <protection locked="true" hidden="false"/>
    </xf>
    <xf numFmtId="170" fontId="15" fillId="7" borderId="1" xfId="19" applyFont="true" applyBorder="true" applyAlignment="true" applyProtection="true">
      <alignment horizontal="center" vertical="center" textRotation="0" wrapText="true" indent="0" shrinkToFit="false"/>
      <protection locked="true" hidden="false"/>
    </xf>
    <xf numFmtId="164" fontId="15" fillId="6" borderId="64" xfId="0" applyFont="true" applyBorder="true" applyAlignment="true" applyProtection="false">
      <alignment horizontal="center" vertical="center" textRotation="0" wrapText="true" indent="0" shrinkToFit="false"/>
      <protection locked="true" hidden="false"/>
    </xf>
    <xf numFmtId="164" fontId="19" fillId="6" borderId="74" xfId="0" applyFont="true" applyBorder="true" applyAlignment="true" applyProtection="false">
      <alignment horizontal="center" vertical="center" textRotation="0" wrapText="true" indent="0" shrinkToFit="false"/>
      <protection locked="true" hidden="false"/>
    </xf>
    <xf numFmtId="164" fontId="19" fillId="6" borderId="75" xfId="0" applyFont="true" applyBorder="true" applyAlignment="true" applyProtection="false">
      <alignment horizontal="center" vertical="center" textRotation="0" wrapText="true" indent="0" shrinkToFit="false"/>
      <protection locked="true" hidden="false"/>
    </xf>
    <xf numFmtId="166" fontId="20" fillId="4" borderId="1" xfId="19" applyFont="true" applyBorder="true" applyAlignment="true" applyProtection="true">
      <alignment horizontal="center" vertical="center" textRotation="0" wrapText="true" indent="0" shrinkToFit="false"/>
      <protection locked="true" hidden="false"/>
    </xf>
    <xf numFmtId="170" fontId="20" fillId="6" borderId="1" xfId="19" applyFont="true" applyBorder="true" applyAlignment="true" applyProtection="true">
      <alignment horizontal="center" vertical="center" textRotation="0" wrapText="true" indent="0" shrinkToFit="false"/>
      <protection locked="true" hidden="false"/>
    </xf>
    <xf numFmtId="170" fontId="19" fillId="6" borderId="75" xfId="19" applyFont="true" applyBorder="true" applyAlignment="true" applyProtection="true">
      <alignment horizontal="center" vertical="center" textRotation="0" wrapText="true" indent="0" shrinkToFit="false"/>
      <protection locked="true" hidden="false"/>
    </xf>
    <xf numFmtId="170" fontId="20" fillId="7" borderId="1" xfId="19" applyFont="true" applyBorder="true" applyAlignment="true" applyProtection="true">
      <alignment horizontal="center" vertical="center" textRotation="0" wrapText="true" indent="0" shrinkToFit="false"/>
      <protection locked="true" hidden="false"/>
    </xf>
    <xf numFmtId="164" fontId="20" fillId="7" borderId="1" xfId="0" applyFont="true" applyBorder="true" applyAlignment="true" applyProtection="false">
      <alignment horizontal="center" vertical="center" textRotation="0" wrapText="true" indent="0" shrinkToFit="false"/>
      <protection locked="true" hidden="false"/>
    </xf>
    <xf numFmtId="164" fontId="20" fillId="6" borderId="1" xfId="0" applyFont="true" applyBorder="true" applyAlignment="true" applyProtection="false">
      <alignment horizontal="center" vertical="center" textRotation="0" wrapText="true" indent="0" shrinkToFit="false"/>
      <protection locked="true" hidden="false"/>
    </xf>
    <xf numFmtId="164" fontId="20" fillId="6" borderId="64" xfId="0" applyFont="true" applyBorder="true" applyAlignment="true" applyProtection="false">
      <alignment horizontal="center" vertical="center" textRotation="0" wrapText="true" indent="0" shrinkToFit="false"/>
      <protection locked="true" hidden="false"/>
    </xf>
    <xf numFmtId="166" fontId="15" fillId="4" borderId="83" xfId="19" applyFont="true" applyBorder="true" applyAlignment="true" applyProtection="true">
      <alignment horizontal="center" vertical="center" textRotation="0" wrapText="true" indent="0" shrinkToFit="false"/>
      <protection locked="true" hidden="false"/>
    </xf>
    <xf numFmtId="170" fontId="15" fillId="6" borderId="83" xfId="19" applyFont="true" applyBorder="true" applyAlignment="true" applyProtection="true">
      <alignment horizontal="center" vertical="center" textRotation="0" wrapText="true" indent="0" shrinkToFit="false"/>
      <protection locked="true" hidden="false"/>
    </xf>
    <xf numFmtId="170" fontId="15" fillId="7" borderId="83" xfId="19" applyFont="true" applyBorder="true" applyAlignment="true" applyProtection="true">
      <alignment horizontal="center" vertical="center" textRotation="0" wrapText="true" indent="0" shrinkToFit="false"/>
      <protection locked="true" hidden="false"/>
    </xf>
    <xf numFmtId="167" fontId="15" fillId="7" borderId="83" xfId="0" applyFont="true" applyBorder="true" applyAlignment="true" applyProtection="false">
      <alignment horizontal="center" vertical="center" textRotation="0" wrapText="true" indent="0" shrinkToFit="false"/>
      <protection locked="true" hidden="false"/>
    </xf>
    <xf numFmtId="167" fontId="15" fillId="6" borderId="83" xfId="0" applyFont="true" applyBorder="true" applyAlignment="true" applyProtection="false">
      <alignment horizontal="center" vertical="center" textRotation="0" wrapText="true" indent="0" shrinkToFit="false"/>
      <protection locked="true" hidden="false"/>
    </xf>
    <xf numFmtId="167" fontId="15" fillId="6" borderId="84" xfId="0" applyFont="true" applyBorder="tru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general" vertical="bottom" textRotation="0" wrapText="true" indent="0" shrinkToFit="false"/>
      <protection locked="true" hidden="false"/>
    </xf>
    <xf numFmtId="167" fontId="17" fillId="10" borderId="79" xfId="0" applyFont="true" applyBorder="true" applyAlignment="true" applyProtection="false">
      <alignment horizontal="general" vertical="bottom" textRotation="0" wrapText="true" indent="0" shrinkToFit="false"/>
      <protection locked="true" hidden="false"/>
    </xf>
    <xf numFmtId="167" fontId="17" fillId="10" borderId="80" xfId="0" applyFont="true" applyBorder="true" applyAlignment="true" applyProtection="false">
      <alignment horizontal="general" vertical="bottom" textRotation="0" wrapText="true" indent="0" shrinkToFit="false"/>
      <protection locked="true" hidden="false"/>
    </xf>
    <xf numFmtId="167" fontId="17" fillId="10" borderId="81" xfId="0" applyFont="true" applyBorder="true" applyAlignment="true" applyProtection="false">
      <alignment horizontal="general" vertical="bottom" textRotation="0" wrapText="true" indent="0" shrinkToFit="false"/>
      <protection locked="true" hidden="false"/>
    </xf>
    <xf numFmtId="164" fontId="17" fillId="0" borderId="30" xfId="0" applyFont="true" applyBorder="true" applyAlignment="true" applyProtection="false">
      <alignment horizontal="general" vertical="bottom" textRotation="0" wrapText="true" indent="0" shrinkToFit="false"/>
      <protection locked="true" hidden="false"/>
    </xf>
    <xf numFmtId="166" fontId="20" fillId="4" borderId="80" xfId="19" applyFont="true" applyBorder="true" applyAlignment="true" applyProtection="true">
      <alignment horizontal="center" vertical="center" textRotation="0" wrapText="true" indent="0" shrinkToFit="false"/>
      <protection locked="true" hidden="false"/>
    </xf>
    <xf numFmtId="170" fontId="20" fillId="6" borderId="80" xfId="19" applyFont="true" applyBorder="true" applyAlignment="true" applyProtection="true">
      <alignment horizontal="center" vertical="center" textRotation="0" wrapText="true" indent="0" shrinkToFit="false"/>
      <protection locked="true" hidden="false"/>
    </xf>
    <xf numFmtId="170" fontId="20" fillId="7" borderId="80" xfId="19" applyFont="true" applyBorder="true" applyAlignment="true" applyProtection="true">
      <alignment horizontal="center" vertical="center" textRotation="0" wrapText="true" indent="0" shrinkToFit="false"/>
      <protection locked="true" hidden="false"/>
    </xf>
    <xf numFmtId="167" fontId="20" fillId="7" borderId="80" xfId="0" applyFont="true" applyBorder="true" applyAlignment="true" applyProtection="false">
      <alignment horizontal="center" vertical="center" textRotation="0" wrapText="true" indent="0" shrinkToFit="false"/>
      <protection locked="true" hidden="false"/>
    </xf>
    <xf numFmtId="167" fontId="20" fillId="6" borderId="80" xfId="0" applyFont="true" applyBorder="true" applyAlignment="true" applyProtection="false">
      <alignment horizontal="center" vertical="center" textRotation="0" wrapText="true" indent="0" shrinkToFit="false"/>
      <protection locked="true" hidden="false"/>
    </xf>
    <xf numFmtId="167" fontId="20" fillId="6" borderId="81" xfId="0" applyFont="true" applyBorder="true" applyAlignment="true" applyProtection="false">
      <alignment horizontal="center" vertical="center" textRotation="0" wrapText="true" indent="0" shrinkToFit="false"/>
      <protection locked="true" hidden="false"/>
    </xf>
    <xf numFmtId="164" fontId="17" fillId="0" borderId="63" xfId="0" applyFont="true" applyBorder="true" applyAlignment="true" applyProtection="false">
      <alignment horizontal="general" vertical="bottom" textRotation="0" wrapText="true" indent="0" shrinkToFit="false"/>
      <protection locked="true" hidden="false"/>
    </xf>
    <xf numFmtId="164" fontId="17" fillId="0" borderId="1" xfId="0" applyFont="true" applyBorder="true" applyAlignment="true" applyProtection="false">
      <alignment horizontal="general" vertical="bottom" textRotation="0" wrapText="true" indent="0" shrinkToFit="false"/>
      <protection locked="true" hidden="false"/>
    </xf>
    <xf numFmtId="167" fontId="17" fillId="9" borderId="19" xfId="0" applyFont="true" applyBorder="true" applyAlignment="true" applyProtection="false">
      <alignment horizontal="general" vertical="bottom" textRotation="0" wrapText="true" indent="0" shrinkToFit="false"/>
      <protection locked="true" hidden="false"/>
    </xf>
    <xf numFmtId="167" fontId="17" fillId="9" borderId="24" xfId="0" applyFont="true" applyBorder="true" applyAlignment="true" applyProtection="false">
      <alignment horizontal="general"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64" fontId="23" fillId="2"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7" fontId="24" fillId="0" borderId="3" xfId="0" applyFont="true" applyBorder="true" applyAlignment="true" applyProtection="false">
      <alignment horizontal="center" vertical="bottom" textRotation="0" wrapText="false" indent="0" shrinkToFit="false"/>
      <protection locked="true" hidden="false"/>
    </xf>
    <xf numFmtId="167" fontId="24" fillId="0" borderId="69" xfId="0" applyFont="true" applyBorder="true" applyAlignment="true" applyProtection="false">
      <alignment horizontal="center" vertical="bottom" textRotation="0" wrapText="false" indent="0" shrinkToFit="false"/>
      <protection locked="true" hidden="false"/>
    </xf>
    <xf numFmtId="164" fontId="24" fillId="0" borderId="71" xfId="0" applyFont="true" applyBorder="true" applyAlignment="true" applyProtection="false">
      <alignment horizontal="center" vertical="bottom" textRotation="0" wrapText="false" indent="0" shrinkToFit="false"/>
      <protection locked="true" hidden="false"/>
    </xf>
    <xf numFmtId="164" fontId="26" fillId="0" borderId="4" xfId="0" applyFont="true" applyBorder="true" applyAlignment="true" applyProtection="false">
      <alignment horizontal="center" vertical="center" textRotation="0" wrapText="true" indent="0" shrinkToFit="false"/>
      <protection locked="true" hidden="false"/>
    </xf>
    <xf numFmtId="164" fontId="0" fillId="0" borderId="74" xfId="0" applyFont="true" applyBorder="true" applyAlignment="false" applyProtection="false">
      <alignment horizontal="general" vertical="bottom" textRotation="0" wrapText="false" indent="0" shrinkToFit="false"/>
      <protection locked="true" hidden="false"/>
    </xf>
    <xf numFmtId="164" fontId="0" fillId="0" borderId="75" xfId="0" applyFont="true" applyBorder="true" applyAlignment="false" applyProtection="false">
      <alignment horizontal="general" vertical="bottom" textRotation="0" wrapText="false" indent="0" shrinkToFit="false"/>
      <protection locked="true" hidden="false"/>
    </xf>
    <xf numFmtId="164" fontId="0" fillId="0" borderId="76" xfId="0" applyFont="true" applyBorder="true" applyAlignment="false" applyProtection="false">
      <alignment horizontal="general" vertical="bottom" textRotation="0" wrapText="false" indent="0" shrinkToFit="false"/>
      <protection locked="true" hidden="false"/>
    </xf>
    <xf numFmtId="164" fontId="25" fillId="0" borderId="5" xfId="0" applyFont="true" applyBorder="true" applyAlignment="false" applyProtection="false">
      <alignment horizontal="general" vertical="bottom" textRotation="0" wrapText="false" indent="0" shrinkToFit="false"/>
      <protection locked="true" hidden="false"/>
    </xf>
    <xf numFmtId="164" fontId="25" fillId="0" borderId="77"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64" fontId="25" fillId="0" borderId="64"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center" vertical="center" textRotation="0" wrapText="fals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28" fillId="0" borderId="85" xfId="0" applyFont="true" applyBorder="true" applyAlignment="true" applyProtection="false">
      <alignment horizontal="center" vertical="center" textRotation="0" wrapText="true" indent="0" shrinkToFit="false"/>
      <protection locked="true" hidden="false"/>
    </xf>
    <xf numFmtId="164" fontId="28" fillId="0" borderId="24" xfId="0" applyFont="true" applyBorder="true" applyAlignment="true" applyProtection="false">
      <alignment horizontal="center" vertical="center" textRotation="0" wrapText="true" indent="0" shrinkToFit="false"/>
      <protection locked="true" hidden="false"/>
    </xf>
    <xf numFmtId="164" fontId="0" fillId="0" borderId="77" xfId="0" applyFont="fals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4" fontId="0" fillId="0" borderId="64" xfId="0" applyFont="false" applyBorder="true" applyAlignment="false" applyProtection="false">
      <alignment horizontal="general" vertical="bottom" textRotation="0" wrapText="false" indent="0" shrinkToFit="false"/>
      <protection locked="true" hidden="false"/>
    </xf>
    <xf numFmtId="164" fontId="0" fillId="0" borderId="86" xfId="0" applyFont="false" applyBorder="true" applyAlignment="false" applyProtection="false">
      <alignment horizontal="general" vertical="bottom" textRotation="0" wrapText="false" indent="0" shrinkToFit="false"/>
      <protection locked="true" hidden="false"/>
    </xf>
    <xf numFmtId="169" fontId="6" fillId="0" borderId="69" xfId="0" applyFont="true" applyBorder="true" applyAlignment="true" applyProtection="false">
      <alignment horizontal="center" vertical="center" textRotation="0" wrapText="false" indent="0" shrinkToFit="false"/>
      <protection locked="true" hidden="false"/>
    </xf>
    <xf numFmtId="167" fontId="29" fillId="0" borderId="74" xfId="0" applyFont="true" applyBorder="true" applyAlignment="true" applyProtection="false">
      <alignment horizontal="center" vertical="center" textRotation="0" wrapText="false" indent="0" shrinkToFit="false"/>
      <protection locked="true" hidden="false"/>
    </xf>
    <xf numFmtId="169" fontId="6" fillId="0" borderId="4" xfId="0" applyFont="true" applyBorder="true" applyAlignment="true" applyProtection="false">
      <alignment horizontal="center" vertical="center" textRotation="0" wrapText="false" indent="0" shrinkToFit="false"/>
      <protection locked="true" hidden="false"/>
    </xf>
    <xf numFmtId="166" fontId="0" fillId="0" borderId="77" xfId="0" applyFont="false" applyBorder="true" applyAlignment="false" applyProtection="false">
      <alignment horizontal="general" vertical="bottom" textRotation="0" wrapText="false" indent="0" shrinkToFit="false"/>
      <protection locked="true" hidden="false"/>
    </xf>
    <xf numFmtId="166" fontId="0" fillId="0" borderId="64" xfId="0" applyFont="false" applyBorder="true" applyAlignment="false" applyProtection="false">
      <alignment horizontal="general" vertical="bottom" textRotation="0" wrapText="false" indent="0" shrinkToFit="false"/>
      <protection locked="true" hidden="false"/>
    </xf>
    <xf numFmtId="169" fontId="6" fillId="0" borderId="19" xfId="0" applyFont="true" applyBorder="true" applyAlignment="true" applyProtection="false">
      <alignment horizontal="center" vertical="center" textRotation="0" wrapText="false" indent="0" shrinkToFit="false"/>
      <protection locked="true" hidden="false"/>
    </xf>
    <xf numFmtId="169" fontId="6" fillId="0" borderId="8" xfId="0" applyFont="true" applyBorder="true" applyAlignment="true" applyProtection="false">
      <alignment horizontal="center" vertical="center" textRotation="0" wrapText="false" indent="0" shrinkToFit="false"/>
      <protection locked="true" hidden="false"/>
    </xf>
    <xf numFmtId="164" fontId="0" fillId="0" borderId="82" xfId="0" applyFont="false" applyBorder="true" applyAlignment="false" applyProtection="false">
      <alignment horizontal="general" vertical="bottom" textRotation="0" wrapText="false" indent="0" shrinkToFit="false"/>
      <protection locked="true" hidden="false"/>
    </xf>
    <xf numFmtId="164" fontId="0" fillId="0" borderId="83" xfId="0" applyFont="false" applyBorder="true" applyAlignment="false" applyProtection="false">
      <alignment horizontal="general" vertical="bottom" textRotation="0" wrapText="false" indent="0" shrinkToFit="false"/>
      <protection locked="true" hidden="false"/>
    </xf>
    <xf numFmtId="171" fontId="0" fillId="0" borderId="83" xfId="0" applyFont="false" applyBorder="true" applyAlignment="false" applyProtection="false">
      <alignment horizontal="general" vertical="bottom" textRotation="0" wrapText="false" indent="0" shrinkToFit="false"/>
      <protection locked="true" hidden="false"/>
    </xf>
    <xf numFmtId="164" fontId="0" fillId="0" borderId="84" xfId="0" applyFont="false" applyBorder="true" applyAlignment="false" applyProtection="false">
      <alignment horizontal="general" vertical="bottom" textRotation="0" wrapText="false" indent="0" shrinkToFit="false"/>
      <protection locked="true" hidden="false"/>
    </xf>
    <xf numFmtId="164" fontId="0" fillId="0" borderId="87" xfId="0" applyFont="false" applyBorder="true" applyAlignment="false" applyProtection="false">
      <alignment horizontal="general" vertical="bottom" textRotation="0" wrapText="false" indent="0" shrinkToFit="false"/>
      <protection locked="true" hidden="false"/>
    </xf>
    <xf numFmtId="164" fontId="5" fillId="0" borderId="10" xfId="0" applyFont="true" applyBorder="true" applyAlignment="false" applyProtection="false">
      <alignment horizontal="general" vertical="bottom" textRotation="0" wrapText="false" indent="0" shrinkToFit="false"/>
      <protection locked="true" hidden="false"/>
    </xf>
    <xf numFmtId="167" fontId="5" fillId="0" borderId="88" xfId="0" applyFont="true" applyBorder="true" applyAlignment="false" applyProtection="false">
      <alignment horizontal="general" vertical="bottom" textRotation="0" wrapText="false" indent="0" shrinkToFit="false"/>
      <protection locked="true" hidden="false"/>
    </xf>
    <xf numFmtId="167" fontId="5" fillId="0" borderId="79" xfId="0" applyFont="true" applyBorder="true" applyAlignment="false" applyProtection="false">
      <alignment horizontal="general" vertical="bottom" textRotation="0" wrapText="false" indent="0" shrinkToFit="false"/>
      <protection locked="true" hidden="false"/>
    </xf>
    <xf numFmtId="167" fontId="5" fillId="0" borderId="80" xfId="0" applyFont="true" applyBorder="true" applyAlignment="false" applyProtection="false">
      <alignment horizontal="general" vertical="bottom" textRotation="0" wrapText="false" indent="0" shrinkToFit="false"/>
      <protection locked="true" hidden="false"/>
    </xf>
    <xf numFmtId="171" fontId="5" fillId="0" borderId="80" xfId="0" applyFont="true" applyBorder="true" applyAlignment="false" applyProtection="false">
      <alignment horizontal="general" vertical="bottom" textRotation="0" wrapText="false" indent="0" shrinkToFit="false"/>
      <protection locked="true" hidden="false"/>
    </xf>
    <xf numFmtId="167" fontId="5" fillId="0" borderId="81" xfId="0" applyFont="true" applyBorder="true" applyAlignment="false" applyProtection="false">
      <alignment horizontal="general" vertical="bottom" textRotation="0" wrapText="false" indent="0" shrinkToFit="false"/>
      <protection locked="true" hidden="false"/>
    </xf>
    <xf numFmtId="167" fontId="5" fillId="0" borderId="89" xfId="0" applyFont="true" applyBorder="true" applyAlignment="false" applyProtection="false">
      <alignment horizontal="general" vertical="bottom" textRotation="0" wrapText="false" indent="0" shrinkToFit="false"/>
      <protection locked="true" hidden="false"/>
    </xf>
    <xf numFmtId="167" fontId="5" fillId="0" borderId="90" xfId="0" applyFont="true" applyBorder="true" applyAlignment="false" applyProtection="false">
      <alignment horizontal="general" vertical="bottom" textRotation="0" wrapText="false" indent="0" shrinkToFit="false"/>
      <protection locked="true" hidden="false"/>
    </xf>
    <xf numFmtId="167" fontId="5" fillId="0" borderId="91" xfId="0" applyFont="true" applyBorder="true" applyAlignment="false" applyProtection="false">
      <alignment horizontal="general" vertical="bottom" textRotation="0" wrapText="false" indent="0" shrinkToFit="false"/>
      <protection locked="true" hidden="false"/>
    </xf>
    <xf numFmtId="171" fontId="5" fillId="0" borderId="90" xfId="0" applyFont="true" applyBorder="true" applyAlignment="false" applyProtection="false">
      <alignment horizontal="general" vertical="bottom" textRotation="0" wrapText="false" indent="0" shrinkToFit="false"/>
      <protection locked="true" hidden="false"/>
    </xf>
    <xf numFmtId="166" fontId="0" fillId="0" borderId="90" xfId="0" applyFont="false" applyBorder="true" applyAlignment="false" applyProtection="false">
      <alignment horizontal="general" vertical="bottom" textRotation="0" wrapText="false" indent="0" shrinkToFit="false"/>
      <protection locked="true" hidden="false"/>
    </xf>
    <xf numFmtId="167" fontId="5" fillId="0" borderId="13" xfId="0" applyFont="true" applyBorder="true" applyAlignment="false" applyProtection="false">
      <alignment horizontal="general" vertical="bottom" textRotation="0" wrapText="false" indent="0" shrinkToFit="false"/>
      <protection locked="true" hidden="false"/>
    </xf>
    <xf numFmtId="166" fontId="0" fillId="0" borderId="79" xfId="0" applyFont="false" applyBorder="true" applyAlignment="false" applyProtection="false">
      <alignment horizontal="general" vertical="bottom" textRotation="0" wrapText="false" indent="0" shrinkToFit="false"/>
      <protection locked="true" hidden="false"/>
    </xf>
    <xf numFmtId="166" fontId="0" fillId="0" borderId="80" xfId="0" applyFont="false" applyBorder="true" applyAlignment="false" applyProtection="false">
      <alignment horizontal="general" vertical="bottom" textRotation="0" wrapText="false" indent="0" shrinkToFit="false"/>
      <protection locked="true" hidden="false"/>
    </xf>
    <xf numFmtId="166" fontId="0" fillId="0" borderId="81" xfId="0" applyFont="false" applyBorder="true" applyAlignment="false" applyProtection="false">
      <alignment horizontal="general" vertical="bottom" textRotation="0" wrapText="false" indent="0" shrinkToFit="false"/>
      <protection locked="true" hidden="false"/>
    </xf>
    <xf numFmtId="164" fontId="29" fillId="0" borderId="76" xfId="0" applyFont="true" applyBorder="true" applyAlignment="true" applyProtection="false">
      <alignment horizontal="center" vertical="center" textRotation="0" wrapText="false" indent="0" shrinkToFit="false"/>
      <protection locked="true" hidden="false"/>
    </xf>
    <xf numFmtId="164" fontId="30" fillId="0" borderId="74" xfId="0" applyFont="true" applyBorder="true" applyAlignment="true" applyProtection="false">
      <alignment horizontal="center" vertical="center" textRotation="0" wrapText="false" indent="0" shrinkToFit="false"/>
      <protection locked="true" hidden="false"/>
    </xf>
    <xf numFmtId="164" fontId="30" fillId="0" borderId="76" xfId="0" applyFont="true" applyBorder="true" applyAlignment="true" applyProtection="false">
      <alignment horizontal="center" vertical="center" textRotation="0" wrapText="false" indent="0" shrinkToFit="false"/>
      <protection locked="true" hidden="false"/>
    </xf>
    <xf numFmtId="164" fontId="30" fillId="0" borderId="6" xfId="0" applyFont="true" applyBorder="true" applyAlignment="true" applyProtection="false">
      <alignment horizontal="center" vertical="center" textRotation="0" wrapText="false" indent="0" shrinkToFit="false"/>
      <protection locked="true" hidden="false"/>
    </xf>
    <xf numFmtId="164" fontId="30" fillId="0" borderId="7" xfId="0" applyFont="true" applyBorder="true" applyAlignment="true" applyProtection="false">
      <alignment horizontal="center" vertical="center" textRotation="0" wrapText="false" indent="0" shrinkToFit="false"/>
      <protection locked="true" hidden="false"/>
    </xf>
    <xf numFmtId="164" fontId="29" fillId="0" borderId="77" xfId="0" applyFont="true" applyBorder="true" applyAlignment="true" applyProtection="false">
      <alignment horizontal="center" vertical="center" textRotation="0" wrapText="false" indent="0" shrinkToFit="false"/>
      <protection locked="true" hidden="false"/>
    </xf>
    <xf numFmtId="164" fontId="29" fillId="0" borderId="64" xfId="0" applyFont="true" applyBorder="true" applyAlignment="true" applyProtection="false">
      <alignment horizontal="center" vertical="center" textRotation="0" wrapText="false" indent="0" shrinkToFit="false"/>
      <protection locked="true" hidden="false"/>
    </xf>
    <xf numFmtId="164" fontId="25" fillId="0" borderId="77" xfId="0" applyFont="true" applyBorder="true" applyAlignment="true" applyProtection="false">
      <alignment horizontal="center" vertical="bottom" textRotation="0" wrapText="false" indent="0" shrinkToFit="false"/>
      <protection locked="true" hidden="false"/>
    </xf>
    <xf numFmtId="164" fontId="29" fillId="0" borderId="79" xfId="0" applyFont="true" applyBorder="true" applyAlignment="true" applyProtection="false">
      <alignment horizontal="center" vertical="center" textRotation="0" wrapText="false" indent="0" shrinkToFit="false"/>
      <protection locked="true" hidden="false"/>
    </xf>
    <xf numFmtId="164" fontId="29" fillId="0" borderId="81" xfId="0" applyFont="true" applyBorder="true" applyAlignment="true" applyProtection="false">
      <alignment horizontal="center" vertical="center" textRotation="0" wrapText="false" indent="0" shrinkToFit="false"/>
      <protection locked="true" hidden="false"/>
    </xf>
    <xf numFmtId="164" fontId="30" fillId="0" borderId="92" xfId="0" applyFont="true" applyBorder="true" applyAlignment="true" applyProtection="false">
      <alignment horizontal="center" vertical="center" textRotation="0" wrapText="false" indent="0" shrinkToFit="false"/>
      <protection locked="true" hidden="false"/>
    </xf>
    <xf numFmtId="164" fontId="30" fillId="0" borderId="93" xfId="0" applyFont="true" applyBorder="true" applyAlignment="true" applyProtection="false">
      <alignment horizontal="center" vertical="center" textRotation="0" wrapText="false" indent="0" shrinkToFit="false"/>
      <protection locked="true" hidden="false"/>
    </xf>
    <xf numFmtId="164" fontId="30" fillId="0" borderId="70" xfId="0" applyFont="true" applyBorder="true" applyAlignment="true" applyProtection="false">
      <alignment horizontal="center" vertical="center" textRotation="0" wrapText="false" indent="0" shrinkToFit="false"/>
      <protection locked="true" hidden="false"/>
    </xf>
    <xf numFmtId="164" fontId="0" fillId="0" borderId="94" xfId="0" applyFont="true" applyBorder="true" applyAlignment="false" applyProtection="false">
      <alignment horizontal="general" vertical="bottom" textRotation="0" wrapText="false" indent="0" shrinkToFit="false"/>
      <protection locked="true" hidden="false"/>
    </xf>
    <xf numFmtId="164" fontId="31" fillId="0" borderId="19" xfId="0" applyFont="true" applyBorder="true" applyAlignment="true" applyProtection="false">
      <alignment horizontal="center" vertical="center" textRotation="0" wrapText="true" indent="0" shrinkToFit="false"/>
      <protection locked="true" hidden="false"/>
    </xf>
    <xf numFmtId="164" fontId="31" fillId="0" borderId="85" xfId="0" applyFont="true" applyBorder="true" applyAlignment="true" applyProtection="false">
      <alignment horizontal="center" vertical="center" textRotation="0" wrapText="true" indent="0" shrinkToFit="false"/>
      <protection locked="true" hidden="false"/>
    </xf>
    <xf numFmtId="164" fontId="31" fillId="0" borderId="24" xfId="0" applyFont="true" applyBorder="true" applyAlignment="true" applyProtection="false">
      <alignment horizontal="center" vertical="center" textRotation="0" wrapText="true" indent="0" shrinkToFit="false"/>
      <protection locked="true" hidden="false"/>
    </xf>
    <xf numFmtId="164" fontId="32" fillId="0" borderId="74" xfId="0" applyFont="true" applyBorder="true" applyAlignment="true" applyProtection="false">
      <alignment horizontal="center" vertical="center" textRotation="0" wrapText="false" indent="0" shrinkToFit="false"/>
      <protection locked="true" hidden="false"/>
    </xf>
    <xf numFmtId="164" fontId="32" fillId="0" borderId="76" xfId="0" applyFont="true" applyBorder="true" applyAlignment="true" applyProtection="false">
      <alignment horizontal="center" vertical="center" textRotation="0" wrapText="false" indent="0" shrinkToFit="false"/>
      <protection locked="true" hidden="false"/>
    </xf>
    <xf numFmtId="164" fontId="33" fillId="4" borderId="95" xfId="0" applyFont="true" applyBorder="true" applyAlignment="true" applyProtection="false">
      <alignment horizontal="center" vertical="center" textRotation="0" wrapText="false" indent="0" shrinkToFit="false"/>
      <protection locked="true" hidden="false"/>
    </xf>
    <xf numFmtId="164" fontId="32" fillId="0" borderId="77" xfId="0" applyFont="true" applyBorder="true" applyAlignment="true" applyProtection="false">
      <alignment horizontal="center" vertical="center" textRotation="0" wrapText="false" indent="0" shrinkToFit="false"/>
      <protection locked="true" hidden="false"/>
    </xf>
    <xf numFmtId="164" fontId="32" fillId="0" borderId="64" xfId="0" applyFont="true" applyBorder="true" applyAlignment="true" applyProtection="false">
      <alignment horizontal="center" vertical="center" textRotation="0" wrapText="false" indent="0" shrinkToFit="false"/>
      <protection locked="true" hidden="false"/>
    </xf>
    <xf numFmtId="164" fontId="33" fillId="4" borderId="74" xfId="0" applyFont="true" applyBorder="true" applyAlignment="true" applyProtection="false">
      <alignment horizontal="center" vertical="center" textRotation="0" wrapText="false" indent="0" shrinkToFit="false"/>
      <protection locked="true" hidden="false"/>
    </xf>
    <xf numFmtId="164" fontId="33" fillId="4" borderId="76" xfId="0" applyFont="true" applyBorder="true" applyAlignment="true" applyProtection="false">
      <alignment horizontal="center" vertical="center" textRotation="0" wrapText="false" indent="0" shrinkToFit="false"/>
      <protection locked="true" hidden="false"/>
    </xf>
    <xf numFmtId="164" fontId="33" fillId="4" borderId="6" xfId="0" applyFont="true" applyBorder="true" applyAlignment="true" applyProtection="false">
      <alignment horizontal="center" vertical="center" textRotation="0" wrapText="false" indent="0" shrinkToFit="false"/>
      <protection locked="true" hidden="false"/>
    </xf>
    <xf numFmtId="164" fontId="33" fillId="4" borderId="7" xfId="0" applyFont="true" applyBorder="true" applyAlignment="true" applyProtection="false">
      <alignment horizontal="center" vertical="center" textRotation="0" wrapText="false" indent="0" shrinkToFit="false"/>
      <protection locked="true" hidden="false"/>
    </xf>
    <xf numFmtId="164" fontId="34" fillId="0" borderId="77" xfId="0" applyFont="true" applyBorder="true" applyAlignment="true" applyProtection="false">
      <alignment horizontal="general" vertical="bottom" textRotation="0" wrapText="false" indent="0" shrinkToFit="false"/>
      <protection locked="true" hidden="false"/>
    </xf>
    <xf numFmtId="164" fontId="35" fillId="4" borderId="0" xfId="0" applyFont="true" applyBorder="false" applyAlignment="true" applyProtection="false">
      <alignment horizontal="center" vertical="bottom" textRotation="0" wrapText="false" indent="0" shrinkToFit="false"/>
      <protection locked="true" hidden="false"/>
    </xf>
    <xf numFmtId="164" fontId="33" fillId="4" borderId="14" xfId="0" applyFont="true" applyBorder="true" applyAlignment="true" applyProtection="false">
      <alignment horizontal="center" vertical="center" textRotation="0" wrapText="false" indent="0" shrinkToFit="false"/>
      <protection locked="true" hidden="false"/>
    </xf>
    <xf numFmtId="164" fontId="33" fillId="4" borderId="18" xfId="0" applyFont="true" applyBorder="true" applyAlignment="true" applyProtection="false">
      <alignment horizontal="center" vertical="center" textRotation="0" wrapText="false" indent="0" shrinkToFit="false"/>
      <protection locked="true" hidden="false"/>
    </xf>
    <xf numFmtId="164" fontId="33" fillId="4" borderId="69" xfId="0" applyFont="true" applyBorder="true" applyAlignment="true" applyProtection="false">
      <alignment horizontal="center" vertical="center" textRotation="0" wrapText="false" indent="0" shrinkToFit="false"/>
      <protection locked="true" hidden="false"/>
    </xf>
    <xf numFmtId="164" fontId="33" fillId="4" borderId="71" xfId="0" applyFont="true" applyBorder="true" applyAlignment="true" applyProtection="false">
      <alignment horizontal="center" vertical="center" textRotation="0" wrapText="false" indent="0" shrinkToFit="false"/>
      <protection locked="true" hidden="false"/>
    </xf>
    <xf numFmtId="164" fontId="32" fillId="0" borderId="79" xfId="0" applyFont="true" applyBorder="true" applyAlignment="true" applyProtection="false">
      <alignment horizontal="center" vertical="center" textRotation="0" wrapText="false" indent="0" shrinkToFit="false"/>
      <protection locked="true" hidden="false"/>
    </xf>
    <xf numFmtId="164" fontId="32" fillId="0" borderId="81" xfId="0" applyFont="true" applyBorder="true" applyAlignment="true" applyProtection="false">
      <alignment horizontal="center" vertical="center" textRotation="0" wrapText="false" indent="0" shrinkToFit="false"/>
      <protection locked="true" hidden="false"/>
    </xf>
    <xf numFmtId="164" fontId="33" fillId="4" borderId="92" xfId="0" applyFont="true" applyBorder="true" applyAlignment="true" applyProtection="false">
      <alignment horizontal="center" vertical="center" textRotation="0" wrapText="false" indent="0" shrinkToFit="false"/>
      <protection locked="true" hidden="false"/>
    </xf>
    <xf numFmtId="164" fontId="33" fillId="4" borderId="93" xfId="0" applyFont="true" applyBorder="true" applyAlignment="true" applyProtection="false">
      <alignment horizontal="center" vertical="center" textRotation="0" wrapText="false" indent="0" shrinkToFit="false"/>
      <protection locked="true" hidden="false"/>
    </xf>
    <xf numFmtId="164" fontId="33" fillId="4" borderId="70" xfId="0" applyFont="true" applyBorder="true" applyAlignment="true" applyProtection="false">
      <alignment horizontal="center" vertical="center" textRotation="0" wrapText="false" indent="0" shrinkToFit="false"/>
      <protection locked="true" hidden="false"/>
    </xf>
    <xf numFmtId="164" fontId="0" fillId="0" borderId="96" xfId="0" applyFont="false" applyBorder="true" applyAlignment="false" applyProtection="false">
      <alignment horizontal="general" vertical="bottom" textRotation="0" wrapText="false" indent="0" shrinkToFit="false"/>
      <protection locked="true" hidden="false"/>
    </xf>
    <xf numFmtId="167" fontId="5" fillId="0" borderId="97"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29" fillId="0" borderId="6" xfId="0" applyFont="true" applyBorder="true" applyAlignment="true" applyProtection="false">
      <alignment horizontal="center" vertical="center" textRotation="0" wrapText="false" indent="0" shrinkToFit="false"/>
      <protection locked="true" hidden="false"/>
    </xf>
    <xf numFmtId="164" fontId="29" fillId="0" borderId="7" xfId="0" applyFont="true" applyBorder="true" applyAlignment="true" applyProtection="false">
      <alignment horizontal="center" vertical="center" textRotation="0" wrapText="false" indent="0" shrinkToFit="false"/>
      <protection locked="true" hidden="false"/>
    </xf>
    <xf numFmtId="164" fontId="29" fillId="0" borderId="14" xfId="0" applyFont="true" applyBorder="true" applyAlignment="true" applyProtection="false">
      <alignment horizontal="center" vertical="center" textRotation="0" wrapText="false" indent="0" shrinkToFit="false"/>
      <protection locked="true" hidden="false"/>
    </xf>
    <xf numFmtId="164" fontId="29" fillId="0" borderId="18" xfId="0" applyFont="true" applyBorder="true" applyAlignment="true" applyProtection="false">
      <alignment horizontal="center" vertical="center" textRotation="0" wrapText="false" indent="0" shrinkToFit="false"/>
      <protection locked="true" hidden="false"/>
    </xf>
    <xf numFmtId="164" fontId="29" fillId="0" borderId="69" xfId="0" applyFont="true" applyBorder="true" applyAlignment="true" applyProtection="false">
      <alignment horizontal="center" vertical="center" textRotation="0" wrapText="false" indent="0" shrinkToFit="false"/>
      <protection locked="true" hidden="false"/>
    </xf>
    <xf numFmtId="164" fontId="29" fillId="0" borderId="71" xfId="0" applyFont="true" applyBorder="true" applyAlignment="true" applyProtection="false">
      <alignment horizontal="center" vertical="center" textRotation="0" wrapText="false" indent="0" shrinkToFit="false"/>
      <protection locked="true" hidden="false"/>
    </xf>
    <xf numFmtId="164" fontId="29" fillId="0" borderId="92" xfId="0" applyFont="true" applyBorder="true" applyAlignment="true" applyProtection="false">
      <alignment horizontal="center" vertical="center" textRotation="0" wrapText="false" indent="0" shrinkToFit="false"/>
      <protection locked="true" hidden="false"/>
    </xf>
    <xf numFmtId="164" fontId="29" fillId="0" borderId="93" xfId="0" applyFont="true" applyBorder="true" applyAlignment="true" applyProtection="false">
      <alignment horizontal="center" vertical="center" textRotation="0" wrapText="false" indent="0" shrinkToFit="false"/>
      <protection locked="true" hidden="false"/>
    </xf>
    <xf numFmtId="164" fontId="29" fillId="0" borderId="70"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77" xfId="0" applyFont="true" applyBorder="true" applyAlignment="true" applyProtection="false">
      <alignment horizontal="center" vertical="center" textRotation="0" wrapText="false" indent="0" shrinkToFit="false"/>
      <protection locked="true" hidden="false"/>
    </xf>
    <xf numFmtId="164" fontId="29" fillId="0" borderId="98" xfId="0" applyFont="true" applyBorder="true" applyAlignment="true" applyProtection="false">
      <alignment horizontal="center" vertical="center" textRotation="0" wrapText="false" indent="0" shrinkToFit="false"/>
      <protection locked="true" hidden="false"/>
    </xf>
    <xf numFmtId="164" fontId="29" fillId="0" borderId="99" xfId="0" applyFont="true" applyBorder="true" applyAlignment="true" applyProtection="false">
      <alignment horizontal="center" vertical="center" textRotation="0" wrapText="false" indent="0" shrinkToFit="false"/>
      <protection locked="true" hidden="false"/>
    </xf>
    <xf numFmtId="164" fontId="29" fillId="0" borderId="85" xfId="0" applyFont="true" applyBorder="true" applyAlignment="true" applyProtection="false">
      <alignment horizontal="center" vertical="center"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3" fillId="0" borderId="74" xfId="0" applyFont="true" applyBorder="true" applyAlignment="true" applyProtection="false">
      <alignment horizontal="center" vertical="center" textRotation="0" wrapText="false" indent="0" shrinkToFit="false"/>
      <protection locked="true" hidden="false"/>
    </xf>
    <xf numFmtId="164" fontId="43" fillId="0" borderId="76" xfId="0" applyFont="true" applyBorder="true" applyAlignment="true" applyProtection="false">
      <alignment horizontal="center" vertical="center" textRotation="0" wrapText="false" indent="0" shrinkToFit="false"/>
      <protection locked="true" hidden="false"/>
    </xf>
    <xf numFmtId="164" fontId="30" fillId="0" borderId="75" xfId="0" applyFont="true" applyBorder="true" applyAlignment="true" applyProtection="false">
      <alignment horizontal="center" vertical="center" textRotation="0" wrapText="false" indent="0" shrinkToFit="false"/>
      <protection locked="true" hidden="false"/>
    </xf>
    <xf numFmtId="164" fontId="43" fillId="0" borderId="77" xfId="0" applyFont="true" applyBorder="true" applyAlignment="true" applyProtection="false">
      <alignment horizontal="center" vertical="center" textRotation="0" wrapText="false" indent="0" shrinkToFit="false"/>
      <protection locked="true" hidden="false"/>
    </xf>
    <xf numFmtId="164" fontId="43" fillId="0" borderId="64" xfId="0" applyFont="true" applyBorder="true" applyAlignment="true" applyProtection="false">
      <alignment horizontal="center" vertical="center" textRotation="0" wrapText="false" indent="0" shrinkToFit="false"/>
      <protection locked="true" hidden="false"/>
    </xf>
    <xf numFmtId="164" fontId="30" fillId="0" borderId="1" xfId="0" applyFont="true" applyBorder="true" applyAlignment="true" applyProtection="false">
      <alignment horizontal="center" vertical="center" textRotation="0" wrapText="false" indent="0" shrinkToFit="false"/>
      <protection locked="true" hidden="false"/>
    </xf>
    <xf numFmtId="164" fontId="30" fillId="0" borderId="64" xfId="0" applyFont="true" applyBorder="true" applyAlignment="true" applyProtection="false">
      <alignment horizontal="center" vertical="center" textRotation="0" wrapText="false" indent="0" shrinkToFit="false"/>
      <protection locked="true" hidden="false"/>
    </xf>
    <xf numFmtId="164" fontId="30" fillId="0" borderId="77" xfId="0" applyFont="true" applyBorder="true" applyAlignment="true" applyProtection="false">
      <alignment horizontal="center" vertical="center" textRotation="0" wrapText="false" indent="0" shrinkToFit="false"/>
      <protection locked="true" hidden="false"/>
    </xf>
    <xf numFmtId="164" fontId="30" fillId="0" borderId="29" xfId="0" applyFont="true" applyBorder="true" applyAlignment="true" applyProtection="false">
      <alignment horizontal="center" vertical="center" textRotation="0" wrapText="false" indent="0" shrinkToFit="false"/>
      <protection locked="true" hidden="false"/>
    </xf>
    <xf numFmtId="164" fontId="30" fillId="0" borderId="100" xfId="0" applyFont="true" applyBorder="true" applyAlignment="true" applyProtection="false">
      <alignment horizontal="center" vertical="center" textRotation="0" wrapText="false" indent="0" shrinkToFit="false"/>
      <protection locked="true" hidden="false"/>
    </xf>
    <xf numFmtId="164" fontId="30" fillId="0" borderId="79" xfId="0" applyFont="true" applyBorder="true" applyAlignment="true" applyProtection="false">
      <alignment horizontal="center" vertical="center" textRotation="0" wrapText="false" indent="0" shrinkToFit="false"/>
      <protection locked="true" hidden="false"/>
    </xf>
    <xf numFmtId="164" fontId="30" fillId="0" borderId="81" xfId="0" applyFont="true" applyBorder="true" applyAlignment="true" applyProtection="false">
      <alignment horizontal="center" vertical="center" textRotation="0" wrapText="false" indent="0" shrinkToFit="false"/>
      <protection locked="true" hidden="false"/>
    </xf>
    <xf numFmtId="164" fontId="30" fillId="0" borderId="101" xfId="0" applyFont="true" applyBorder="true" applyAlignment="true" applyProtection="false">
      <alignment horizontal="center" vertical="center" textRotation="0" wrapText="false" indent="0" shrinkToFit="false"/>
      <protection locked="true" hidden="false"/>
    </xf>
    <xf numFmtId="164" fontId="30" fillId="0" borderId="102" xfId="0" applyFont="true" applyBorder="true" applyAlignment="true" applyProtection="false">
      <alignment horizontal="center" vertical="center" textRotation="0" wrapText="false" indent="0" shrinkToFit="false"/>
      <protection locked="true" hidden="false"/>
    </xf>
    <xf numFmtId="164" fontId="30" fillId="0" borderId="80" xfId="0" applyFont="true" applyBorder="true" applyAlignment="true" applyProtection="false">
      <alignment horizontal="center" vertical="center" textRotation="0" wrapText="false" indent="0" shrinkToFit="false"/>
      <protection locked="true" hidden="false"/>
    </xf>
    <xf numFmtId="164" fontId="25" fillId="0" borderId="77" xfId="0" applyFont="true" applyBorder="true" applyAlignment="true" applyProtection="false">
      <alignment horizontal="center" vertical="center" textRotation="0" wrapText="false" indent="0" shrinkToFit="false"/>
      <protection locked="true" hidden="false"/>
    </xf>
    <xf numFmtId="164" fontId="43" fillId="0" borderId="79" xfId="0" applyFont="true" applyBorder="true" applyAlignment="true" applyProtection="false">
      <alignment horizontal="center" vertical="center" textRotation="0" wrapText="false" indent="0" shrinkToFit="false"/>
      <protection locked="true" hidden="false"/>
    </xf>
    <xf numFmtId="164" fontId="43" fillId="0" borderId="81"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true" applyAlignment="true" applyProtection="false">
      <alignment horizontal="left" vertical="top" textRotation="0" wrapText="true" indent="0" shrinkToFit="false"/>
      <protection locked="true" hidden="false"/>
    </xf>
    <xf numFmtId="164" fontId="29" fillId="4" borderId="77" xfId="0" applyFont="true" applyBorder="true" applyAlignment="true" applyProtection="false">
      <alignment horizontal="center" vertical="center" textRotation="0" wrapText="false" indent="0" shrinkToFit="false"/>
      <protection locked="true" hidden="false"/>
    </xf>
    <xf numFmtId="164" fontId="29" fillId="4" borderId="64" xfId="0" applyFont="true" applyBorder="true" applyAlignment="true" applyProtection="false">
      <alignment horizontal="center" vertical="center" textRotation="0" wrapText="false" indent="0" shrinkToFit="false"/>
      <protection locked="true" hidden="false"/>
    </xf>
    <xf numFmtId="164" fontId="43" fillId="4" borderId="77" xfId="0" applyFont="true" applyBorder="true" applyAlignment="true" applyProtection="false">
      <alignment horizontal="center" vertical="center" textRotation="0" wrapText="false" indent="0" shrinkToFit="false"/>
      <protection locked="true" hidden="false"/>
    </xf>
    <xf numFmtId="164" fontId="43" fillId="4" borderId="64" xfId="0" applyFont="true" applyBorder="true" applyAlignment="true" applyProtection="false">
      <alignment horizontal="center" vertical="center" textRotation="0" wrapText="false" indent="0" shrinkToFit="false"/>
      <protection locked="true" hidden="false"/>
    </xf>
    <xf numFmtId="164" fontId="44" fillId="0" borderId="95" xfId="0" applyFont="true" applyBorder="true" applyAlignment="true" applyProtection="false">
      <alignment horizontal="center" vertical="center" textRotation="0" wrapText="false" indent="0" shrinkToFit="false"/>
      <protection locked="true" hidden="false"/>
    </xf>
    <xf numFmtId="164" fontId="44" fillId="0" borderId="85" xfId="0" applyFont="true" applyBorder="true" applyAlignment="true" applyProtection="false">
      <alignment horizontal="center" vertical="center" textRotation="0" wrapText="false" indent="0" shrinkToFit="false"/>
      <protection locked="true" hidden="false"/>
    </xf>
    <xf numFmtId="164" fontId="44" fillId="0" borderId="19" xfId="0" applyFont="true" applyBorder="true" applyAlignment="true" applyProtection="false">
      <alignment horizontal="center" vertical="center" textRotation="0" wrapText="false" indent="0" shrinkToFit="false"/>
      <protection locked="true" hidden="false"/>
    </xf>
    <xf numFmtId="164" fontId="44" fillId="0" borderId="24" xfId="0" applyFont="true" applyBorder="true" applyAlignment="true" applyProtection="false">
      <alignment horizontal="center" vertical="center" textRotation="0" wrapText="false" indent="0" shrinkToFit="false"/>
      <protection locked="true" hidden="false"/>
    </xf>
    <xf numFmtId="164" fontId="44" fillId="0" borderId="103" xfId="0" applyFont="true" applyBorder="true" applyAlignment="true" applyProtection="false">
      <alignment horizontal="center" vertical="center" textRotation="0" wrapText="false" indent="0" shrinkToFit="false"/>
      <protection locked="true" hidden="false"/>
    </xf>
    <xf numFmtId="164" fontId="44" fillId="0" borderId="104" xfId="0" applyFont="true" applyBorder="true" applyAlignment="true" applyProtection="false">
      <alignment horizontal="center" vertical="center" textRotation="0" wrapText="false" indent="0" shrinkToFit="false"/>
      <protection locked="true" hidden="false"/>
    </xf>
    <xf numFmtId="164" fontId="44" fillId="0" borderId="105" xfId="0" applyFont="true" applyBorder="true" applyAlignment="true" applyProtection="false">
      <alignment horizontal="center" vertical="center" textRotation="0" wrapText="false" indent="0" shrinkToFit="false"/>
      <protection locked="true" hidden="false"/>
    </xf>
    <xf numFmtId="164" fontId="44" fillId="0" borderId="23" xfId="0" applyFont="true" applyBorder="true" applyAlignment="true" applyProtection="false">
      <alignment horizontal="center" vertical="center" textRotation="0" wrapText="false" indent="0" shrinkToFit="false"/>
      <protection locked="true" hidden="false"/>
    </xf>
    <xf numFmtId="164" fontId="44"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30" fillId="0" borderId="74" xfId="20" applyFont="true" applyBorder="true" applyAlignment="true" applyProtection="false">
      <alignment horizontal="center" vertical="center" textRotation="0" wrapText="false" indent="0" shrinkToFit="false"/>
      <protection locked="true" hidden="false"/>
    </xf>
    <xf numFmtId="164" fontId="30" fillId="0" borderId="76" xfId="20" applyFont="true" applyBorder="true" applyAlignment="true" applyProtection="false">
      <alignment horizontal="center" vertical="center" textRotation="0" wrapText="false" indent="0" shrinkToFit="false"/>
      <protection locked="true" hidden="false"/>
    </xf>
    <xf numFmtId="164" fontId="30" fillId="0" borderId="6" xfId="20" applyFont="true" applyBorder="true" applyAlignment="true" applyProtection="false">
      <alignment horizontal="center" vertical="center" textRotation="0" wrapText="false" indent="0" shrinkToFit="false"/>
      <protection locked="true" hidden="false"/>
    </xf>
    <xf numFmtId="164" fontId="30" fillId="0" borderId="7" xfId="20" applyFont="true" applyBorder="true" applyAlignment="true" applyProtection="false">
      <alignment horizontal="center" vertical="center" textRotation="0" wrapText="false" indent="0" shrinkToFit="false"/>
      <protection locked="true" hidden="false"/>
    </xf>
    <xf numFmtId="166" fontId="0" fillId="0" borderId="83" xfId="0" applyFont="false" applyBorder="true" applyAlignment="false" applyProtection="false">
      <alignment horizontal="general" vertical="bottom" textRotation="0" wrapText="false" indent="0" shrinkToFit="false"/>
      <protection locked="true" hidden="false"/>
    </xf>
    <xf numFmtId="164" fontId="0" fillId="0" borderId="95" xfId="0" applyFont="false" applyBorder="true" applyAlignment="false" applyProtection="false">
      <alignment horizontal="general" vertical="bottom" textRotation="0" wrapText="false" indent="0" shrinkToFit="false"/>
      <protection locked="true" hidden="false"/>
    </xf>
    <xf numFmtId="164" fontId="0" fillId="0" borderId="106" xfId="0" applyFont="false" applyBorder="true" applyAlignment="false" applyProtection="false">
      <alignment horizontal="general" vertical="bottom" textRotation="0" wrapText="false" indent="0" shrinkToFit="false"/>
      <protection locked="true" hidden="false"/>
    </xf>
    <xf numFmtId="171" fontId="0" fillId="0" borderId="106" xfId="0" applyFont="false" applyBorder="true" applyAlignment="false" applyProtection="false">
      <alignment horizontal="general" vertical="bottom" textRotation="0" wrapText="false" indent="0" shrinkToFit="false"/>
      <protection locked="true" hidden="false"/>
    </xf>
    <xf numFmtId="166" fontId="0" fillId="0" borderId="106" xfId="0" applyFont="false" applyBorder="true" applyAlignment="false" applyProtection="false">
      <alignment horizontal="general" vertical="bottom" textRotation="0" wrapText="false" indent="0" shrinkToFit="false"/>
      <protection locked="true" hidden="false"/>
    </xf>
    <xf numFmtId="164" fontId="0" fillId="0" borderId="85" xfId="0" applyFont="false" applyBorder="true" applyAlignment="fals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32" fillId="12" borderId="77" xfId="0" applyFont="true" applyBorder="true" applyAlignment="true" applyProtection="false">
      <alignment horizontal="center" vertical="center" textRotation="0" wrapText="false" indent="0" shrinkToFit="false"/>
      <protection locked="true" hidden="false"/>
    </xf>
    <xf numFmtId="164" fontId="32" fillId="12" borderId="64" xfId="0" applyFont="true" applyBorder="true" applyAlignment="true" applyProtection="false">
      <alignment horizontal="center" vertical="center" textRotation="0" wrapText="false" indent="0" shrinkToFit="false"/>
      <protection locked="true" hidden="false"/>
    </xf>
    <xf numFmtId="164" fontId="34" fillId="12" borderId="77" xfId="0" applyFont="true" applyBorder="true" applyAlignment="true" applyProtection="false">
      <alignment horizontal="general" vertical="bottom" textRotation="0" wrapText="false" indent="0" shrinkToFit="false"/>
      <protection locked="true" hidden="false"/>
    </xf>
    <xf numFmtId="164" fontId="32" fillId="12" borderId="79" xfId="0" applyFont="true" applyBorder="true" applyAlignment="true" applyProtection="false">
      <alignment horizontal="center" vertical="center" textRotation="0" wrapText="false" indent="0" shrinkToFit="false"/>
      <protection locked="true" hidden="false"/>
    </xf>
    <xf numFmtId="164" fontId="32" fillId="12" borderId="81" xfId="0" applyFont="true" applyBorder="true" applyAlignment="true" applyProtection="fals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1">
    <dxf>
      <font>
        <color rgb="FFF2F2F2"/>
      </font>
    </dxf>
  </dxfs>
  <colors>
    <indexedColors>
      <rgbColor rgb="FF000000"/>
      <rgbColor rgb="FFFFFFFF"/>
      <rgbColor rgb="FFFF0000"/>
      <rgbColor rgb="FF00FF00"/>
      <rgbColor rgb="FF0000FF"/>
      <rgbColor rgb="FFFFFF00"/>
      <rgbColor rgb="FFFF00FF"/>
      <rgbColor rgb="FF00FFFF"/>
      <rgbColor rgb="FF7E0021"/>
      <rgbColor rgb="FF00A933"/>
      <rgbColor rgb="FF000080"/>
      <rgbColor rgb="FF808000"/>
      <rgbColor rgb="FF800080"/>
      <rgbColor rgb="FF008080"/>
      <rgbColor rgb="FFB3B3B3"/>
      <rgbColor rgb="FF7F7F7F"/>
      <rgbColor rgb="FF9999FF"/>
      <rgbColor rgb="FFA02B93"/>
      <rgbColor rgb="FFFFF2CC"/>
      <rgbColor rgb="FFF2F2F2"/>
      <rgbColor rgb="FF660066"/>
      <rgbColor rgb="FFFF8080"/>
      <rgbColor rgb="FF0066CC"/>
      <rgbColor rgb="FFD9D9D9"/>
      <rgbColor rgb="FF000080"/>
      <rgbColor rgb="FFFF00FF"/>
      <rgbColor rgb="FFFFD320"/>
      <rgbColor rgb="FF00FFFF"/>
      <rgbColor rgb="FF800080"/>
      <rgbColor rgb="FF800000"/>
      <rgbColor rgb="FF008080"/>
      <rgbColor rgb="FF0000FF"/>
      <rgbColor rgb="FF00B0F0"/>
      <rgbColor rgb="FFF3F3F3"/>
      <rgbColor rgb="FF92D050"/>
      <rgbColor rgb="FFFFE699"/>
      <rgbColor rgb="FF83CAFF"/>
      <rgbColor rgb="FFFF99CC"/>
      <rgbColor rgb="FFCC99FF"/>
      <rgbColor rgb="FFFFD966"/>
      <rgbColor rgb="FF4472C4"/>
      <rgbColor rgb="FF33CCCC"/>
      <rgbColor rgb="FF81D41A"/>
      <rgbColor rgb="FFFFC000"/>
      <rgbColor rgb="FFFF9900"/>
      <rgbColor rgb="FFED7D31"/>
      <rgbColor rgb="FF595959"/>
      <rgbColor rgb="FFA5A5A5"/>
      <rgbColor rgb="FF004586"/>
      <rgbColor rgb="FF579D1C"/>
      <rgbColor rgb="FF003300"/>
      <rgbColor rgb="FF333300"/>
      <rgbColor rgb="FFFF420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Evolution Piétons/Cyclistes </a:t>
            </a:r>
          </a:p>
        </c:rich>
      </c:tx>
      <c:overlay val="0"/>
      <c:spPr>
        <a:noFill/>
        <a:ln w="0">
          <a:noFill/>
        </a:ln>
      </c:spPr>
    </c:title>
    <c:autoTitleDeleted val="0"/>
    <c:plotArea>
      <c:layout>
        <c:manualLayout>
          <c:xMode val="edge"/>
          <c:yMode val="edge"/>
          <c:x val="0.0229151901724545"/>
          <c:y val="0.146888155649107"/>
          <c:w val="0.826068981809591"/>
          <c:h val="0.852315394242804"/>
        </c:manualLayout>
      </c:layout>
      <c:lineChart>
        <c:grouping val="standard"/>
        <c:varyColors val="0"/>
        <c:ser>
          <c:idx val="0"/>
          <c:order val="0"/>
          <c:tx>
            <c:strRef>
              <c:f>'Evolution 2'!$B$23</c:f>
              <c:strCache>
                <c:ptCount val="1"/>
                <c:pt idx="0">
                  <c:v>Cyclistes</c:v>
                </c:pt>
              </c:strCache>
            </c:strRef>
          </c:tx>
          <c:spPr>
            <a:solidFill>
              <a:srgbClr val="4472c4"/>
            </a:solidFill>
            <a:ln w="19080">
              <a:solidFill>
                <a:srgbClr val="4472c4"/>
              </a:solidFill>
              <a:round/>
            </a:ln>
          </c:spPr>
          <c:marker>
            <c:symbol val="none"/>
          </c:marker>
          <c:dLbls>
            <c:txPr>
              <a:bodyPr wrap="square"/>
              <a:lstStyle/>
              <a:p>
                <a:pPr>
                  <a:defRPr b="0" lang="en-US"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2'!$C$22:$M$22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'Evolution 2'!$C$23:$M$23</c:f>
              <c:numCache>
                <c:formatCode>General</c:formatCode>
                <c:ptCount val="11"/>
                <c:pt idx="0">
                  <c:v>654</c:v>
                </c:pt>
                <c:pt idx="1">
                  <c:v>769</c:v>
                </c:pt>
                <c:pt idx="2">
                  <c:v>781</c:v>
                </c:pt>
                <c:pt idx="3">
                  <c:v>1119</c:v>
                </c:pt>
                <c:pt idx="4">
                  <c:v>1048</c:v>
                </c:pt>
                <c:pt idx="5">
                  <c:v>1049</c:v>
                </c:pt>
                <c:pt idx="6">
                  <c:v>561</c:v>
                </c:pt>
                <c:pt idx="7">
                  <c:v>929</c:v>
                </c:pt>
                <c:pt idx="8">
                  <c:v>1318</c:v>
                </c:pt>
                <c:pt idx="9">
                  <c:v>1884</c:v>
                </c:pt>
                <c:pt idx="10">
                  <c:v>1886</c:v>
                </c:pt>
              </c:numCache>
            </c:numRef>
          </c:val>
          <c:smooth val="0"/>
        </c:ser>
        <c:ser>
          <c:idx val="1"/>
          <c:order val="1"/>
          <c:tx>
            <c:strRef>
              <c:f>'Evolution 2'!$B$24</c:f>
              <c:strCache>
                <c:ptCount val="1"/>
                <c:pt idx="0">
                  <c:v>Piétons</c:v>
                </c:pt>
              </c:strCache>
            </c:strRef>
          </c:tx>
          <c:spPr>
            <a:solidFill>
              <a:srgbClr val="ed7d31"/>
            </a:solidFill>
            <a:ln w="19080">
              <a:solidFill>
                <a:srgbClr val="ed7d31"/>
              </a:solidFill>
              <a:round/>
            </a:ln>
          </c:spPr>
          <c:marker>
            <c:symbol val="none"/>
          </c:marker>
          <c:dLbls>
            <c:txPr>
              <a:bodyPr wrap="square"/>
              <a:lstStyle/>
              <a:p>
                <a:pPr>
                  <a:defRPr b="0" lang="en-US"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2'!$C$22:$M$22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'Evolution 2'!$C$24:$M$24</c:f>
              <c:numCache>
                <c:formatCode>General</c:formatCode>
                <c:ptCount val="11"/>
                <c:pt idx="0">
                  <c:v>143</c:v>
                </c:pt>
                <c:pt idx="1">
                  <c:v>225</c:v>
                </c:pt>
                <c:pt idx="2">
                  <c:v>185</c:v>
                </c:pt>
                <c:pt idx="3">
                  <c:v>272</c:v>
                </c:pt>
                <c:pt idx="4">
                  <c:v>202</c:v>
                </c:pt>
                <c:pt idx="5">
                  <c:v>160</c:v>
                </c:pt>
                <c:pt idx="6">
                  <c:v>77</c:v>
                </c:pt>
                <c:pt idx="7">
                  <c:v>101</c:v>
                </c:pt>
                <c:pt idx="8">
                  <c:v>173</c:v>
                </c:pt>
                <c:pt idx="9">
                  <c:v>186</c:v>
                </c:pt>
                <c:pt idx="10">
                  <c:v>223</c:v>
                </c:pt>
              </c:numCache>
            </c:numRef>
          </c:val>
          <c:smooth val="0"/>
        </c:ser>
        <c:ser>
          <c:idx val="2"/>
          <c:order val="2"/>
          <c:tx>
            <c:strRef>
              <c:f>'Evolution 2'!$B$25</c:f>
              <c:strCache>
                <c:ptCount val="1"/>
                <c:pt idx="0">
                  <c:v>TOTAL</c:v>
                </c:pt>
              </c:strCache>
            </c:strRef>
          </c:tx>
          <c:spPr>
            <a:solidFill>
              <a:srgbClr val="a5a5a5"/>
            </a:solidFill>
            <a:ln w="19080">
              <a:solidFill>
                <a:srgbClr val="a5a5a5"/>
              </a:solidFill>
              <a:round/>
            </a:ln>
          </c:spPr>
          <c:marker>
            <c:symbol val="none"/>
          </c:marker>
          <c:dLbls>
            <c:txPr>
              <a:bodyPr wrap="square"/>
              <a:lstStyle/>
              <a:p>
                <a:pPr>
                  <a:defRPr b="0" lang="en-US"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2'!$C$22:$M$22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'Evolution 2'!$C$25:$M$25</c:f>
              <c:numCache>
                <c:formatCode>General</c:formatCode>
                <c:ptCount val="11"/>
                <c:pt idx="0">
                  <c:v>797</c:v>
                </c:pt>
                <c:pt idx="1">
                  <c:v>994</c:v>
                </c:pt>
                <c:pt idx="2">
                  <c:v>966</c:v>
                </c:pt>
                <c:pt idx="3">
                  <c:v>1391</c:v>
                </c:pt>
                <c:pt idx="4">
                  <c:v>1250</c:v>
                </c:pt>
                <c:pt idx="5">
                  <c:v>1209</c:v>
                </c:pt>
                <c:pt idx="6">
                  <c:v>638</c:v>
                </c:pt>
                <c:pt idx="7">
                  <c:v>1030</c:v>
                </c:pt>
                <c:pt idx="8">
                  <c:v>1491</c:v>
                </c:pt>
                <c:pt idx="9">
                  <c:v>2070</c:v>
                </c:pt>
                <c:pt idx="10">
                  <c:v>2109</c:v>
                </c:pt>
              </c:numCache>
            </c:numRef>
          </c:val>
          <c:smooth val="0"/>
        </c:ser>
        <c:hiLowLines>
          <c:spPr>
            <a:ln w="0">
              <a:noFill/>
            </a:ln>
          </c:spPr>
        </c:hiLowLines>
        <c:marker val="0"/>
        <c:axId val="9444009"/>
        <c:axId val="63815030"/>
      </c:lineChart>
      <c:catAx>
        <c:axId val="944400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lang="en-US" sz="900" spc="-1" strike="noStrike">
                <a:solidFill>
                  <a:srgbClr val="595959"/>
                </a:solidFill>
                <a:latin typeface="Calibri"/>
              </a:defRPr>
            </a:pPr>
          </a:p>
        </c:txPr>
        <c:crossAx val="63815030"/>
        <c:crosses val="autoZero"/>
        <c:auto val="1"/>
        <c:lblAlgn val="ctr"/>
        <c:lblOffset val="100"/>
        <c:noMultiLvlLbl val="0"/>
      </c:catAx>
      <c:valAx>
        <c:axId val="6381503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lang="en-US" sz="900" spc="-1" strike="noStrike">
                <a:solidFill>
                  <a:srgbClr val="595959"/>
                </a:solidFill>
                <a:latin typeface="Calibri"/>
              </a:defRPr>
            </a:pPr>
          </a:p>
        </c:txPr>
        <c:crossAx val="9444009"/>
        <c:crosses val="autoZero"/>
        <c:crossBetween val="between"/>
      </c:valAx>
      <c:spPr>
        <a:noFill/>
        <a:ln w="0">
          <a:noFill/>
        </a:ln>
      </c:spPr>
    </c:plotArea>
    <c:legend>
      <c:legendPos val="r"/>
      <c:overlay val="0"/>
      <c:spPr>
        <a:noFill/>
        <a:ln w="0">
          <a:noFill/>
        </a:ln>
      </c:spPr>
      <c:txPr>
        <a:bodyPr/>
        <a:lstStyle/>
        <a:p>
          <a:pPr>
            <a:defRPr b="0" lang="en-US"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Evolution Mobilité douce aux douanes originales</a:t>
            </a:r>
          </a:p>
        </c:rich>
      </c:tx>
      <c:layout>
        <c:manualLayout>
          <c:xMode val="edge"/>
          <c:yMode val="edge"/>
          <c:x val="0.186315357079984"/>
          <c:y val="0.0265"/>
        </c:manualLayout>
      </c:layout>
      <c:overlay val="0"/>
      <c:spPr>
        <a:noFill/>
        <a:ln w="0">
          <a:noFill/>
        </a:ln>
      </c:spPr>
    </c:title>
    <c:autoTitleDeleted val="0"/>
    <c:plotArea>
      <c:layout>
        <c:manualLayout>
          <c:layoutTarget val="inner"/>
          <c:xMode val="edge"/>
          <c:yMode val="edge"/>
          <c:x val="0.143301449445455"/>
          <c:y val="0.1635"/>
          <c:w val="0.793498034152925"/>
          <c:h val="0.734"/>
        </c:manualLayout>
      </c:layout>
      <c:lineChart>
        <c:grouping val="standard"/>
        <c:varyColors val="0"/>
        <c:ser>
          <c:idx val="0"/>
          <c:order val="0"/>
          <c:tx>
            <c:strRef>
              <c:f>'Evolution 2'!$B$7</c:f>
              <c:strCache>
                <c:ptCount val="1"/>
                <c:pt idx="0">
                  <c:v>Mategnin</c:v>
                </c:pt>
              </c:strCache>
            </c:strRef>
          </c:tx>
          <c:spPr>
            <a:solidFill>
              <a:srgbClr val="4472c4"/>
            </a:solidFill>
            <a:ln w="19080">
              <a:solidFill>
                <a:srgbClr val="4472c4"/>
              </a:solidFill>
              <a:round/>
            </a:ln>
          </c:spPr>
          <c:marker>
            <c:symbol val="none"/>
          </c:marker>
          <c:dLbls>
            <c:txPr>
              <a:bodyPr wrap="square"/>
              <a:lstStyle/>
              <a:p>
                <a:pPr>
                  <a:defRPr b="0" lang="en-US"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2'!$C$6:$M$6</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'Evolution 2'!$C$7:$M$7</c:f>
              <c:numCache>
                <c:formatCode>General</c:formatCode>
                <c:ptCount val="11"/>
                <c:pt idx="0">
                  <c:v>94</c:v>
                </c:pt>
                <c:pt idx="1">
                  <c:v>247</c:v>
                </c:pt>
                <c:pt idx="2">
                  <c:v>237</c:v>
                </c:pt>
                <c:pt idx="3">
                  <c:v>370</c:v>
                </c:pt>
                <c:pt idx="4">
                  <c:v>313</c:v>
                </c:pt>
                <c:pt idx="5">
                  <c:v>387</c:v>
                </c:pt>
                <c:pt idx="6">
                  <c:v>200</c:v>
                </c:pt>
                <c:pt idx="7">
                  <c:v>275</c:v>
                </c:pt>
                <c:pt idx="8">
                  <c:v>357</c:v>
                </c:pt>
                <c:pt idx="9">
                  <c:v>526</c:v>
                </c:pt>
                <c:pt idx="10">
                  <c:v>508</c:v>
                </c:pt>
              </c:numCache>
            </c:numRef>
          </c:val>
          <c:smooth val="0"/>
        </c:ser>
        <c:ser>
          <c:idx val="1"/>
          <c:order val="1"/>
          <c:tx>
            <c:strRef>
              <c:f>'Evolution 2'!$B$8</c:f>
              <c:strCache>
                <c:ptCount val="1"/>
                <c:pt idx="0">
                  <c:v>Ferney</c:v>
                </c:pt>
              </c:strCache>
            </c:strRef>
          </c:tx>
          <c:spPr>
            <a:solidFill>
              <a:srgbClr val="ed7d31"/>
            </a:solidFill>
            <a:ln w="19080">
              <a:solidFill>
                <a:srgbClr val="ed7d31"/>
              </a:solidFill>
              <a:round/>
            </a:ln>
          </c:spPr>
          <c:marker>
            <c:symbol val="none"/>
          </c:marker>
          <c:dLbls>
            <c:txPr>
              <a:bodyPr wrap="square"/>
              <a:lstStyle/>
              <a:p>
                <a:pPr>
                  <a:defRPr b="0" lang="en-US"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2'!$C$6:$M$6</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'Evolution 2'!$C$8:$M$8</c:f>
              <c:numCache>
                <c:formatCode>General</c:formatCode>
                <c:ptCount val="11"/>
                <c:pt idx="0">
                  <c:v>231</c:v>
                </c:pt>
                <c:pt idx="1">
                  <c:v>211</c:v>
                </c:pt>
                <c:pt idx="2">
                  <c:v>237</c:v>
                </c:pt>
                <c:pt idx="3">
                  <c:v>311</c:v>
                </c:pt>
                <c:pt idx="4">
                  <c:v>302</c:v>
                </c:pt>
                <c:pt idx="5">
                  <c:v>350</c:v>
                </c:pt>
                <c:pt idx="6">
                  <c:v>160</c:v>
                </c:pt>
                <c:pt idx="7">
                  <c:v>234</c:v>
                </c:pt>
                <c:pt idx="8">
                  <c:v>291</c:v>
                </c:pt>
                <c:pt idx="9">
                  <c:v>398</c:v>
                </c:pt>
                <c:pt idx="10">
                  <c:v>414</c:v>
                </c:pt>
              </c:numCache>
            </c:numRef>
          </c:val>
          <c:smooth val="0"/>
        </c:ser>
        <c:ser>
          <c:idx val="2"/>
          <c:order val="2"/>
          <c:tx>
            <c:strRef>
              <c:f>'Evolution 2'!$B$9</c:f>
              <c:strCache>
                <c:ptCount val="1"/>
                <c:pt idx="0">
                  <c:v>StGenis</c:v>
                </c:pt>
              </c:strCache>
            </c:strRef>
          </c:tx>
          <c:spPr>
            <a:solidFill>
              <a:srgbClr val="a5a5a5"/>
            </a:solidFill>
            <a:ln w="19080">
              <a:solidFill>
                <a:srgbClr val="a5a5a5"/>
              </a:solidFill>
              <a:round/>
            </a:ln>
          </c:spPr>
          <c:marker>
            <c:symbol val="none"/>
          </c:marker>
          <c:dLbls>
            <c:txPr>
              <a:bodyPr wrap="square"/>
              <a:lstStyle/>
              <a:p>
                <a:pPr>
                  <a:defRPr b="0" lang="en-US"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2'!$C$6:$M$6</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'Evolution 2'!$C$9:$M$9</c:f>
              <c:numCache>
                <c:formatCode>General</c:formatCode>
                <c:ptCount val="11"/>
                <c:pt idx="0">
                  <c:v>354</c:v>
                </c:pt>
                <c:pt idx="1">
                  <c:v>536</c:v>
                </c:pt>
                <c:pt idx="2">
                  <c:v>492</c:v>
                </c:pt>
                <c:pt idx="3">
                  <c:v>710</c:v>
                </c:pt>
                <c:pt idx="4">
                  <c:v>635</c:v>
                </c:pt>
                <c:pt idx="5">
                  <c:v>472</c:v>
                </c:pt>
                <c:pt idx="6">
                  <c:v>250</c:v>
                </c:pt>
                <c:pt idx="7">
                  <c:v>396</c:v>
                </c:pt>
                <c:pt idx="8">
                  <c:v>542</c:v>
                </c:pt>
                <c:pt idx="9">
                  <c:v>669</c:v>
                </c:pt>
                <c:pt idx="10">
                  <c:v>719</c:v>
                </c:pt>
              </c:numCache>
            </c:numRef>
          </c:val>
          <c:smooth val="0"/>
        </c:ser>
        <c:ser>
          <c:idx val="3"/>
          <c:order val="3"/>
          <c:tx>
            <c:strRef>
              <c:f>'Evolution 2'!$B$10</c:f>
              <c:strCache>
                <c:ptCount val="1"/>
                <c:pt idx="0">
                  <c:v>TOTAL</c:v>
                </c:pt>
              </c:strCache>
            </c:strRef>
          </c:tx>
          <c:spPr>
            <a:solidFill>
              <a:srgbClr val="ffc000"/>
            </a:solidFill>
            <a:ln w="19080">
              <a:solidFill>
                <a:srgbClr val="ffc000"/>
              </a:solidFill>
              <a:round/>
            </a:ln>
          </c:spPr>
          <c:marker>
            <c:symbol val="none"/>
          </c:marker>
          <c:dLbls>
            <c:txPr>
              <a:bodyPr wrap="square"/>
              <a:lstStyle/>
              <a:p>
                <a:pPr>
                  <a:defRPr b="0" lang="en-US"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2'!$C$6:$M$6</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'Evolution 2'!$C$10:$M$10</c:f>
              <c:numCache>
                <c:formatCode>General</c:formatCode>
                <c:ptCount val="11"/>
                <c:pt idx="0">
                  <c:v>679</c:v>
                </c:pt>
                <c:pt idx="1">
                  <c:v>994</c:v>
                </c:pt>
                <c:pt idx="2">
                  <c:v>966</c:v>
                </c:pt>
                <c:pt idx="3">
                  <c:v>1391</c:v>
                </c:pt>
                <c:pt idx="4">
                  <c:v>1250</c:v>
                </c:pt>
                <c:pt idx="5">
                  <c:v>1209</c:v>
                </c:pt>
                <c:pt idx="6">
                  <c:v>638</c:v>
                </c:pt>
                <c:pt idx="7">
                  <c:v>1030</c:v>
                </c:pt>
                <c:pt idx="8">
                  <c:v>1190</c:v>
                </c:pt>
                <c:pt idx="9">
                  <c:v>1593</c:v>
                </c:pt>
                <c:pt idx="10">
                  <c:v>1641</c:v>
                </c:pt>
              </c:numCache>
            </c:numRef>
          </c:val>
          <c:smooth val="0"/>
        </c:ser>
        <c:hiLowLines>
          <c:spPr>
            <a:ln w="0">
              <a:noFill/>
            </a:ln>
          </c:spPr>
        </c:hiLowLines>
        <c:marker val="0"/>
        <c:axId val="29818842"/>
        <c:axId val="49757217"/>
      </c:lineChart>
      <c:catAx>
        <c:axId val="2981884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lang="en-US" sz="900" spc="-1" strike="noStrike">
                <a:solidFill>
                  <a:srgbClr val="595959"/>
                </a:solidFill>
                <a:latin typeface="Calibri"/>
              </a:defRPr>
            </a:pPr>
          </a:p>
        </c:txPr>
        <c:crossAx val="49757217"/>
        <c:crosses val="autoZero"/>
        <c:auto val="1"/>
        <c:lblAlgn val="ctr"/>
        <c:lblOffset val="100"/>
        <c:noMultiLvlLbl val="0"/>
      </c:catAx>
      <c:valAx>
        <c:axId val="4975721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lang="en-US" sz="900" spc="-1" strike="noStrike">
                <a:solidFill>
                  <a:srgbClr val="595959"/>
                </a:solidFill>
                <a:latin typeface="Calibri"/>
              </a:defRPr>
            </a:pPr>
          </a:p>
        </c:txPr>
        <c:crossAx val="29818842"/>
        <c:crosses val="autoZero"/>
        <c:crossBetween val="between"/>
      </c:valAx>
      <c:spPr>
        <a:noFill/>
        <a:ln w="0">
          <a:noFill/>
        </a:ln>
      </c:spPr>
    </c:plotArea>
    <c:legend>
      <c:legendPos val="r"/>
      <c:overlay val="0"/>
      <c:spPr>
        <a:noFill/>
        <a:ln w="0">
          <a:noFill/>
        </a:ln>
      </c:spPr>
      <c:txPr>
        <a:bodyPr/>
        <a:lstStyle/>
        <a:p>
          <a:pPr>
            <a:defRPr b="0" lang="en-US"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Distribution horaire </a:t>
            </a:r>
          </a:p>
        </c:rich>
      </c:tx>
      <c:overlay val="0"/>
      <c:spPr>
        <a:noFill/>
        <a:ln w="0">
          <a:noFill/>
        </a:ln>
      </c:spPr>
    </c:title>
    <c:autoTitleDeleted val="0"/>
    <c:plotArea>
      <c:layout>
        <c:manualLayout>
          <c:layoutTarget val="inner"/>
          <c:xMode val="edge"/>
          <c:yMode val="edge"/>
          <c:x val="0.114989112025163"/>
          <c:y val="0.199597585513078"/>
          <c:w val="0.884587466731188"/>
          <c:h val="0.614621059691482"/>
        </c:manualLayout>
      </c:layout>
      <c:lineChart>
        <c:grouping val="standard"/>
        <c:varyColors val="0"/>
        <c:ser>
          <c:idx val="0"/>
          <c:order val="0"/>
          <c:tx>
            <c:strRef>
              <c:f>'Evolution 2'!$B$59</c:f>
              <c:strCache>
                <c:ptCount val="1"/>
                <c:pt idx="0">
                  <c:v>PdG Nord</c:v>
                </c:pt>
              </c:strCache>
            </c:strRef>
          </c:tx>
          <c:spPr>
            <a:solidFill>
              <a:srgbClr val="4472c4"/>
            </a:solidFill>
            <a:ln cap="rnd" w="28440">
              <a:solidFill>
                <a:srgbClr val="4472c4"/>
              </a:solidFill>
              <a:round/>
            </a:ln>
          </c:spPr>
          <c:marker>
            <c:symbol val="none"/>
          </c:marker>
          <c:dLbls>
            <c:txPr>
              <a:bodyPr wrap="square"/>
              <a:lstStyle/>
              <a:p>
                <a:pPr>
                  <a:defRPr b="0" lang="fr-FR"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2'!$C$58:$J$58</c:f>
              <c:strCache>
                <c:ptCount val="8"/>
                <c:pt idx="0">
                  <c:v>7:00</c:v>
                </c:pt>
                <c:pt idx="1">
                  <c:v>7:15</c:v>
                </c:pt>
                <c:pt idx="2">
                  <c:v>7:30</c:v>
                </c:pt>
                <c:pt idx="3">
                  <c:v>7:45</c:v>
                </c:pt>
                <c:pt idx="4">
                  <c:v>8:00</c:v>
                </c:pt>
                <c:pt idx="5">
                  <c:v>8:15</c:v>
                </c:pt>
                <c:pt idx="6">
                  <c:v>8:30</c:v>
                </c:pt>
                <c:pt idx="7">
                  <c:v>8:45</c:v>
                </c:pt>
              </c:strCache>
            </c:strRef>
          </c:cat>
          <c:val>
            <c:numRef>
              <c:f>'Evolution 2'!$C$59:$J$59</c:f>
              <c:numCache>
                <c:formatCode>General</c:formatCode>
                <c:ptCount val="8"/>
                <c:pt idx="0">
                  <c:v>0.0816575258988422</c:v>
                </c:pt>
                <c:pt idx="1">
                  <c:v>0.0944546008531383</c:v>
                </c:pt>
                <c:pt idx="2">
                  <c:v>0.117001828153565</c:v>
                </c:pt>
                <c:pt idx="3">
                  <c:v>0.113954905545399</c:v>
                </c:pt>
                <c:pt idx="4">
                  <c:v>0.148689823278489</c:v>
                </c:pt>
                <c:pt idx="5">
                  <c:v>0.142595978062157</c:v>
                </c:pt>
                <c:pt idx="6">
                  <c:v>0.162705667276051</c:v>
                </c:pt>
                <c:pt idx="7">
                  <c:v>0.138939670932358</c:v>
                </c:pt>
              </c:numCache>
            </c:numRef>
          </c:val>
          <c:smooth val="0"/>
        </c:ser>
        <c:ser>
          <c:idx val="1"/>
          <c:order val="1"/>
          <c:tx>
            <c:strRef>
              <c:f>'Evolution 2'!$B$60</c:f>
              <c:strCache>
                <c:ptCount val="1"/>
                <c:pt idx="0">
                  <c:v>Pdg Centre</c:v>
                </c:pt>
              </c:strCache>
            </c:strRef>
          </c:tx>
          <c:spPr>
            <a:solidFill>
              <a:srgbClr val="ed7d31"/>
            </a:solidFill>
            <a:ln cap="rnd" w="28440">
              <a:solidFill>
                <a:srgbClr val="ed7d31"/>
              </a:solidFill>
              <a:round/>
            </a:ln>
          </c:spPr>
          <c:marker>
            <c:symbol val="none"/>
          </c:marker>
          <c:dLbls>
            <c:txPr>
              <a:bodyPr wrap="square"/>
              <a:lstStyle/>
              <a:p>
                <a:pPr>
                  <a:defRPr b="0" lang="fr-FR"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2'!$C$58:$J$58</c:f>
              <c:strCache>
                <c:ptCount val="8"/>
                <c:pt idx="0">
                  <c:v>7:00</c:v>
                </c:pt>
                <c:pt idx="1">
                  <c:v>7:15</c:v>
                </c:pt>
                <c:pt idx="2">
                  <c:v>7:30</c:v>
                </c:pt>
                <c:pt idx="3">
                  <c:v>7:45</c:v>
                </c:pt>
                <c:pt idx="4">
                  <c:v>8:00</c:v>
                </c:pt>
                <c:pt idx="5">
                  <c:v>8:15</c:v>
                </c:pt>
                <c:pt idx="6">
                  <c:v>8:30</c:v>
                </c:pt>
                <c:pt idx="7">
                  <c:v>8:45</c:v>
                </c:pt>
              </c:strCache>
            </c:strRef>
          </c:cat>
          <c:val>
            <c:numRef>
              <c:f>'Evolution 2'!$C$60:$J$60</c:f>
              <c:numCache>
                <c:formatCode>General</c:formatCode>
                <c:ptCount val="8"/>
                <c:pt idx="0">
                  <c:v>0.11283185840708</c:v>
                </c:pt>
                <c:pt idx="1">
                  <c:v>0.0973451327433628</c:v>
                </c:pt>
                <c:pt idx="2">
                  <c:v>0.174778761061947</c:v>
                </c:pt>
                <c:pt idx="3">
                  <c:v>0.121681415929204</c:v>
                </c:pt>
                <c:pt idx="4">
                  <c:v>0.161504424778761</c:v>
                </c:pt>
                <c:pt idx="5">
                  <c:v>0.11283185840708</c:v>
                </c:pt>
                <c:pt idx="6">
                  <c:v>0.130530973451327</c:v>
                </c:pt>
                <c:pt idx="7">
                  <c:v>0.0884955752212389</c:v>
                </c:pt>
              </c:numCache>
            </c:numRef>
          </c:val>
          <c:smooth val="0"/>
        </c:ser>
        <c:hiLowLines>
          <c:spPr>
            <a:ln w="0">
              <a:noFill/>
            </a:ln>
          </c:spPr>
        </c:hiLowLines>
        <c:marker val="0"/>
        <c:axId val="38883814"/>
        <c:axId val="47550348"/>
      </c:lineChart>
      <c:catAx>
        <c:axId val="38883814"/>
        <c:scaling>
          <c:orientation val="minMax"/>
        </c:scaling>
        <c:delete val="0"/>
        <c:axPos val="b"/>
        <c:numFmt formatCode="h:mm" sourceLinked="0"/>
        <c:majorTickMark val="none"/>
        <c:minorTickMark val="none"/>
        <c:tickLblPos val="nextTo"/>
        <c:spPr>
          <a:ln w="9360">
            <a:solidFill>
              <a:srgbClr val="d9d9d9"/>
            </a:solidFill>
            <a:round/>
          </a:ln>
        </c:spPr>
        <c:txPr>
          <a:bodyPr/>
          <a:lstStyle/>
          <a:p>
            <a:pPr>
              <a:defRPr b="0" lang="fr-FR" sz="900" spc="-1" strike="noStrike">
                <a:solidFill>
                  <a:srgbClr val="595959"/>
                </a:solidFill>
                <a:latin typeface="Calibri"/>
              </a:defRPr>
            </a:pPr>
          </a:p>
        </c:txPr>
        <c:crossAx val="47550348"/>
        <c:crosses val="autoZero"/>
        <c:auto val="1"/>
        <c:lblAlgn val="ctr"/>
        <c:lblOffset val="100"/>
        <c:noMultiLvlLbl val="0"/>
      </c:catAx>
      <c:valAx>
        <c:axId val="47550348"/>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b="0" lang="fr-FR" sz="900" spc="-1" strike="noStrike">
                <a:solidFill>
                  <a:srgbClr val="595959"/>
                </a:solidFill>
                <a:latin typeface="Calibri"/>
              </a:defRPr>
            </a:pPr>
          </a:p>
        </c:txPr>
        <c:crossAx val="38883814"/>
        <c:crosses val="autoZero"/>
        <c:crossBetween val="between"/>
      </c:valAx>
      <c:spPr>
        <a:noFill/>
        <a:ln w="0">
          <a:noFill/>
        </a:ln>
      </c:spPr>
    </c:plotArea>
    <c:legend>
      <c:legendPos val="b"/>
      <c:overlay val="0"/>
      <c:spPr>
        <a:noFill/>
        <a:ln w="0">
          <a:noFill/>
        </a:ln>
      </c:spPr>
      <c:txPr>
        <a:bodyPr/>
        <a:lstStyle/>
        <a:p>
          <a:pPr>
            <a:defRPr b="0" lang="fr-FR" sz="900" spc="-1" strike="noStrike">
              <a:solidFill>
                <a:srgbClr val="595959"/>
              </a:solidFill>
              <a:latin typeface="Calibri"/>
            </a:defRPr>
          </a:pPr>
        </a:p>
      </c:txPr>
    </c:legend>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fr-FR" sz="1400" spc="-1" strike="noStrike">
                <a:solidFill>
                  <a:srgbClr val="595959"/>
                </a:solidFill>
                <a:latin typeface="Calibri"/>
              </a:defRPr>
            </a:pPr>
            <a:r>
              <a:rPr b="0" lang="fr-FR" sz="1400" spc="-1" strike="noStrike">
                <a:solidFill>
                  <a:srgbClr val="595959"/>
                </a:solidFill>
                <a:latin typeface="Calibri"/>
              </a:rPr>
              <a:t>%femme</a:t>
            </a:r>
          </a:p>
        </c:rich>
      </c:tx>
      <c:overlay val="0"/>
      <c:spPr>
        <a:noFill/>
        <a:ln w="0">
          <a:noFill/>
        </a:ln>
      </c:spPr>
    </c:title>
    <c:autoTitleDeleted val="0"/>
    <c:plotArea>
      <c:lineChart>
        <c:grouping val="standard"/>
        <c:varyColors val="0"/>
        <c:ser>
          <c:idx val="0"/>
          <c:order val="0"/>
          <c:tx>
            <c:strRef>
              <c:f>'Evolution 2'!$B$39</c:f>
              <c:strCache>
                <c:ptCount val="1"/>
                <c:pt idx="0">
                  <c:v>%femme</c:v>
                </c:pt>
              </c:strCache>
            </c:strRef>
          </c:tx>
          <c:spPr>
            <a:solidFill>
              <a:srgbClr val="ed7d31"/>
            </a:solidFill>
            <a:ln cap="rnd" w="28440">
              <a:solidFill>
                <a:srgbClr val="ed7d31"/>
              </a:solidFill>
              <a:round/>
            </a:ln>
          </c:spPr>
          <c:marker>
            <c:symbol val="none"/>
          </c:marker>
          <c:dLbls>
            <c:txPr>
              <a:bodyPr wrap="square"/>
              <a:lstStyle/>
              <a:p>
                <a:pPr>
                  <a:defRPr b="0" lang="fr-FR"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2'!$C$38:$K$38</c:f>
              <c:strCache>
                <c:ptCount val="9"/>
                <c:pt idx="0">
                  <c:v>2016</c:v>
                </c:pt>
                <c:pt idx="1">
                  <c:v>2017</c:v>
                </c:pt>
                <c:pt idx="2">
                  <c:v>2018</c:v>
                </c:pt>
                <c:pt idx="3">
                  <c:v>2019</c:v>
                </c:pt>
                <c:pt idx="4">
                  <c:v>2020</c:v>
                </c:pt>
                <c:pt idx="5">
                  <c:v>2021</c:v>
                </c:pt>
                <c:pt idx="6">
                  <c:v>2022</c:v>
                </c:pt>
                <c:pt idx="7">
                  <c:v>2023</c:v>
                </c:pt>
                <c:pt idx="8">
                  <c:v>2024</c:v>
                </c:pt>
              </c:strCache>
            </c:strRef>
          </c:cat>
          <c:val>
            <c:numRef>
              <c:f>'Evolution 2'!$C$39:$K$39</c:f>
              <c:numCache>
                <c:formatCode>General</c:formatCode>
                <c:ptCount val="9"/>
                <c:pt idx="0">
                  <c:v>0.271502590673575</c:v>
                </c:pt>
                <c:pt idx="1">
                  <c:v>0.276060388209921</c:v>
                </c:pt>
                <c:pt idx="2">
                  <c:v>0.2456</c:v>
                </c:pt>
                <c:pt idx="3">
                  <c:v>0.300248138957816</c:v>
                </c:pt>
                <c:pt idx="4">
                  <c:v>0.351097179</c:v>
                </c:pt>
                <c:pt idx="5">
                  <c:v>0.29368029739777</c:v>
                </c:pt>
                <c:pt idx="6">
                  <c:v>0.323272971160295</c:v>
                </c:pt>
                <c:pt idx="7">
                  <c:v>0.332850241545894</c:v>
                </c:pt>
                <c:pt idx="8">
                  <c:v>0.337751855779427</c:v>
                </c:pt>
              </c:numCache>
            </c:numRef>
          </c:val>
          <c:smooth val="0"/>
        </c:ser>
        <c:hiLowLines>
          <c:spPr>
            <a:ln w="0">
              <a:noFill/>
            </a:ln>
          </c:spPr>
        </c:hiLowLines>
        <c:marker val="0"/>
        <c:axId val="36408901"/>
        <c:axId val="42377298"/>
      </c:lineChart>
      <c:catAx>
        <c:axId val="3640890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lang="fr-FR" sz="900" spc="-1" strike="noStrike">
                <a:solidFill>
                  <a:srgbClr val="595959"/>
                </a:solidFill>
                <a:latin typeface="Calibri"/>
              </a:defRPr>
            </a:pPr>
          </a:p>
        </c:txPr>
        <c:crossAx val="42377298"/>
        <c:crosses val="autoZero"/>
        <c:auto val="1"/>
        <c:lblAlgn val="ctr"/>
        <c:lblOffset val="100"/>
        <c:noMultiLvlLbl val="0"/>
      </c:catAx>
      <c:valAx>
        <c:axId val="42377298"/>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b="0" lang="fr-FR" sz="900" spc="-1" strike="noStrike">
                <a:solidFill>
                  <a:srgbClr val="595959"/>
                </a:solidFill>
                <a:latin typeface="Calibri"/>
              </a:defRPr>
            </a:pPr>
          </a:p>
        </c:txPr>
        <c:crossAx val="364089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'Evolution 2'!$B$69</c:f>
              <c:strCache>
                <c:ptCount val="1"/>
                <c:pt idx="0">
                  <c:v>Vélo</c:v>
                </c:pt>
              </c:strCache>
            </c:strRef>
          </c:tx>
          <c:spPr>
            <a:solidFill>
              <a:srgbClr val="004586"/>
            </a:solidFill>
            <a:ln w="28800">
              <a:solidFill>
                <a:srgbClr val="004586"/>
              </a:solidFill>
              <a:round/>
            </a:ln>
          </c:spPr>
          <c:marker>
            <c:symbol val="none"/>
          </c:marker>
          <c:dLbls>
            <c:txPr>
              <a:bodyPr wrap="none"/>
              <a:lstStyle/>
              <a:p>
                <a:pPr>
                  <a:defRPr b="0" lang="fr-FR"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2'!$C$68:$G$68</c:f>
              <c:strCache>
                <c:ptCount val="5"/>
                <c:pt idx="0">
                  <c:v>2020</c:v>
                </c:pt>
                <c:pt idx="1">
                  <c:v>2021</c:v>
                </c:pt>
                <c:pt idx="2">
                  <c:v>2022</c:v>
                </c:pt>
                <c:pt idx="3">
                  <c:v>2023</c:v>
                </c:pt>
                <c:pt idx="4">
                  <c:v>2024</c:v>
                </c:pt>
              </c:strCache>
            </c:strRef>
          </c:cat>
          <c:val>
            <c:numRef>
              <c:f>'Evolution 2'!$C$69:$G$69</c:f>
              <c:numCache>
                <c:formatCode>General</c:formatCode>
                <c:ptCount val="5"/>
                <c:pt idx="0">
                  <c:v>344</c:v>
                </c:pt>
                <c:pt idx="1">
                  <c:v>582</c:v>
                </c:pt>
                <c:pt idx="2">
                  <c:v>752</c:v>
                </c:pt>
                <c:pt idx="3">
                  <c:v>1017</c:v>
                </c:pt>
                <c:pt idx="4">
                  <c:v>945</c:v>
                </c:pt>
              </c:numCache>
            </c:numRef>
          </c:val>
          <c:smooth val="0"/>
        </c:ser>
        <c:ser>
          <c:idx val="1"/>
          <c:order val="1"/>
          <c:tx>
            <c:strRef>
              <c:f>'Evolution 2'!$B$70</c:f>
              <c:strCache>
                <c:ptCount val="1"/>
                <c:pt idx="0">
                  <c:v>VAE</c:v>
                </c:pt>
              </c:strCache>
            </c:strRef>
          </c:tx>
          <c:spPr>
            <a:solidFill>
              <a:srgbClr val="ff420e"/>
            </a:solidFill>
            <a:ln w="28800">
              <a:solidFill>
                <a:srgbClr val="ff420e"/>
              </a:solidFill>
              <a:round/>
            </a:ln>
          </c:spPr>
          <c:marker>
            <c:symbol val="none"/>
          </c:marker>
          <c:dLbls>
            <c:txPr>
              <a:bodyPr wrap="none"/>
              <a:lstStyle/>
              <a:p>
                <a:pPr>
                  <a:defRPr b="0" lang="fr-FR"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2'!$C$68:$G$68</c:f>
              <c:strCache>
                <c:ptCount val="5"/>
                <c:pt idx="0">
                  <c:v>2020</c:v>
                </c:pt>
                <c:pt idx="1">
                  <c:v>2021</c:v>
                </c:pt>
                <c:pt idx="2">
                  <c:v>2022</c:v>
                </c:pt>
                <c:pt idx="3">
                  <c:v>2023</c:v>
                </c:pt>
                <c:pt idx="4">
                  <c:v>2024</c:v>
                </c:pt>
              </c:strCache>
            </c:strRef>
          </c:cat>
          <c:val>
            <c:numRef>
              <c:f>'Evolution 2'!$C$70:$G$70</c:f>
              <c:numCache>
                <c:formatCode>General</c:formatCode>
                <c:ptCount val="5"/>
                <c:pt idx="0">
                  <c:v>175</c:v>
                </c:pt>
                <c:pt idx="1">
                  <c:v>337</c:v>
                </c:pt>
                <c:pt idx="2">
                  <c:v>498</c:v>
                </c:pt>
                <c:pt idx="3">
                  <c:v>752</c:v>
                </c:pt>
                <c:pt idx="4">
                  <c:v>809</c:v>
                </c:pt>
              </c:numCache>
            </c:numRef>
          </c:val>
          <c:smooth val="0"/>
        </c:ser>
        <c:ser>
          <c:idx val="2"/>
          <c:order val="2"/>
          <c:tx>
            <c:strRef>
              <c:f>'Evolution 2'!$B$71</c:f>
              <c:strCache>
                <c:ptCount val="1"/>
                <c:pt idx="0">
                  <c:v>Nouveau</c:v>
                </c:pt>
              </c:strCache>
            </c:strRef>
          </c:tx>
          <c:spPr>
            <a:solidFill>
              <a:srgbClr val="ffd320"/>
            </a:solidFill>
            <a:ln w="28800">
              <a:solidFill>
                <a:srgbClr val="ffd320"/>
              </a:solidFill>
              <a:round/>
            </a:ln>
          </c:spPr>
          <c:marker>
            <c:symbol val="none"/>
          </c:marker>
          <c:dLbls>
            <c:txPr>
              <a:bodyPr wrap="none"/>
              <a:lstStyle/>
              <a:p>
                <a:pPr>
                  <a:defRPr b="0" lang="fr-FR"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2'!$C$68:$G$68</c:f>
              <c:strCache>
                <c:ptCount val="5"/>
                <c:pt idx="0">
                  <c:v>2020</c:v>
                </c:pt>
                <c:pt idx="1">
                  <c:v>2021</c:v>
                </c:pt>
                <c:pt idx="2">
                  <c:v>2022</c:v>
                </c:pt>
                <c:pt idx="3">
                  <c:v>2023</c:v>
                </c:pt>
                <c:pt idx="4">
                  <c:v>2024</c:v>
                </c:pt>
              </c:strCache>
            </c:strRef>
          </c:cat>
          <c:val>
            <c:numRef>
              <c:f>'Evolution 2'!$C$71:$G$71</c:f>
              <c:numCache>
                <c:formatCode>General</c:formatCode>
                <c:ptCount val="5"/>
                <c:pt idx="0">
                  <c:v>42</c:v>
                </c:pt>
                <c:pt idx="1">
                  <c:v>46</c:v>
                </c:pt>
                <c:pt idx="2">
                  <c:v>68</c:v>
                </c:pt>
                <c:pt idx="3">
                  <c:v>115</c:v>
                </c:pt>
                <c:pt idx="4">
                  <c:v>132</c:v>
                </c:pt>
              </c:numCache>
            </c:numRef>
          </c:val>
          <c:smooth val="0"/>
        </c:ser>
        <c:ser>
          <c:idx val="3"/>
          <c:order val="3"/>
          <c:tx>
            <c:strRef>
              <c:f>'Evolution 2'!$B$72</c:f>
              <c:strCache>
                <c:ptCount val="1"/>
                <c:pt idx="0">
                  <c:v>TOTAL</c:v>
                </c:pt>
              </c:strCache>
            </c:strRef>
          </c:tx>
          <c:spPr>
            <a:solidFill>
              <a:srgbClr val="579d1c"/>
            </a:solidFill>
            <a:ln w="28800">
              <a:solidFill>
                <a:srgbClr val="579d1c"/>
              </a:solidFill>
              <a:round/>
            </a:ln>
          </c:spPr>
          <c:marker>
            <c:symbol val="none"/>
          </c:marker>
          <c:dLbls>
            <c:txPr>
              <a:bodyPr wrap="none"/>
              <a:lstStyle/>
              <a:p>
                <a:pPr>
                  <a:defRPr b="0" lang="fr-FR"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2'!$C$68:$G$68</c:f>
              <c:strCache>
                <c:ptCount val="5"/>
                <c:pt idx="0">
                  <c:v>2020</c:v>
                </c:pt>
                <c:pt idx="1">
                  <c:v>2021</c:v>
                </c:pt>
                <c:pt idx="2">
                  <c:v>2022</c:v>
                </c:pt>
                <c:pt idx="3">
                  <c:v>2023</c:v>
                </c:pt>
                <c:pt idx="4">
                  <c:v>2024</c:v>
                </c:pt>
              </c:strCache>
            </c:strRef>
          </c:cat>
          <c:val>
            <c:numRef>
              <c:f>'Evolution 2'!$C$72:$G$72</c:f>
              <c:numCache>
                <c:formatCode>General</c:formatCode>
                <c:ptCount val="5"/>
                <c:pt idx="0">
                  <c:v>561</c:v>
                </c:pt>
                <c:pt idx="1">
                  <c:v>965</c:v>
                </c:pt>
                <c:pt idx="2">
                  <c:v>1318</c:v>
                </c:pt>
                <c:pt idx="3">
                  <c:v>1884</c:v>
                </c:pt>
                <c:pt idx="4">
                  <c:v>1886</c:v>
                </c:pt>
              </c:numCache>
            </c:numRef>
          </c:val>
          <c:smooth val="0"/>
        </c:ser>
        <c:hiLowLines>
          <c:spPr>
            <a:ln w="0">
              <a:noFill/>
            </a:ln>
          </c:spPr>
        </c:hiLowLines>
        <c:marker val="0"/>
        <c:axId val="32578567"/>
        <c:axId val="20763335"/>
      </c:lineChart>
      <c:catAx>
        <c:axId val="32578567"/>
        <c:scaling>
          <c:orientation val="minMax"/>
        </c:scaling>
        <c:delete val="0"/>
        <c:axPos val="b"/>
        <c:numFmt formatCode="0" sourceLinked="0"/>
        <c:majorTickMark val="out"/>
        <c:minorTickMark val="none"/>
        <c:tickLblPos val="nextTo"/>
        <c:spPr>
          <a:ln w="0">
            <a:solidFill>
              <a:srgbClr val="b3b3b3"/>
            </a:solidFill>
          </a:ln>
        </c:spPr>
        <c:txPr>
          <a:bodyPr/>
          <a:lstStyle/>
          <a:p>
            <a:pPr>
              <a:defRPr b="0" lang="fr-FR" sz="1000" spc="-1" strike="noStrike">
                <a:latin typeface="Arial"/>
              </a:defRPr>
            </a:pPr>
          </a:p>
        </c:txPr>
        <c:crossAx val="20763335"/>
        <c:crosses val="autoZero"/>
        <c:auto val="1"/>
        <c:lblAlgn val="ctr"/>
        <c:lblOffset val="100"/>
        <c:noMultiLvlLbl val="0"/>
      </c:catAx>
      <c:valAx>
        <c:axId val="20763335"/>
        <c:scaling>
          <c:orientation val="minMax"/>
        </c:scaling>
        <c:delete val="0"/>
        <c:axPos val="l"/>
        <c:majorGridlines>
          <c:spPr>
            <a:ln w="0">
              <a:solidFill>
                <a:srgbClr val="b3b3b3"/>
              </a:solidFill>
            </a:ln>
          </c:spPr>
        </c:majorGridlines>
        <c:numFmt formatCode="#,##0" sourceLinked="0"/>
        <c:majorTickMark val="out"/>
        <c:minorTickMark val="none"/>
        <c:tickLblPos val="nextTo"/>
        <c:spPr>
          <a:ln w="0">
            <a:solidFill>
              <a:srgbClr val="b3b3b3"/>
            </a:solidFill>
          </a:ln>
        </c:spPr>
        <c:txPr>
          <a:bodyPr/>
          <a:lstStyle/>
          <a:p>
            <a:pPr>
              <a:defRPr b="0" lang="fr-FR" sz="1000" spc="-1" strike="noStrike">
                <a:latin typeface="Arial"/>
              </a:defRPr>
            </a:pPr>
          </a:p>
        </c:txPr>
        <c:crossAx val="32578567"/>
        <c:crosses val="autoZero"/>
        <c:crossBetween val="midCat"/>
      </c:valAx>
      <c:spPr>
        <a:noFill/>
        <a:ln w="0">
          <a:solidFill>
            <a:srgbClr val="b3b3b3"/>
          </a:solidFill>
        </a:ln>
      </c:spPr>
    </c:plotArea>
    <c:legend>
      <c:legendPos val="r"/>
      <c:overlay val="0"/>
      <c:spPr>
        <a:noFill/>
        <a:ln w="0">
          <a:noFill/>
        </a:ln>
      </c:spPr>
      <c:txPr>
        <a:bodyPr/>
        <a:lstStyle/>
        <a:p>
          <a:pPr>
            <a:defRPr b="0" lang="fr-FR" sz="1000" spc="-1" strike="noStrike">
              <a:latin typeface="Arial"/>
            </a:defRPr>
          </a:pPr>
        </a:p>
      </c:txPr>
    </c:legend>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'Evolution 2'!$B$98</c:f>
              <c:strCache>
                <c:ptCount val="1"/>
                <c:pt idx="0">
                  <c:v>Vireloup</c:v>
                </c:pt>
              </c:strCache>
            </c:strRef>
          </c:tx>
          <c:spPr>
            <a:solidFill>
              <a:srgbClr val="004586"/>
            </a:solidFill>
            <a:ln w="28800">
              <a:solidFill>
                <a:srgbClr val="004586"/>
              </a:solidFill>
              <a:round/>
            </a:ln>
          </c:spPr>
          <c:marker>
            <c:symbol val="none"/>
          </c:marker>
          <c:dLbls>
            <c:txPr>
              <a:bodyPr wrap="none"/>
              <a:lstStyle/>
              <a:p>
                <a:pPr>
                  <a:defRPr b="0" lang="fr-FR"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2'!$C$97:$G$97</c:f>
              <c:strCache>
                <c:ptCount val="5"/>
                <c:pt idx="0">
                  <c:v>2020</c:v>
                </c:pt>
                <c:pt idx="1">
                  <c:v>2021</c:v>
                </c:pt>
                <c:pt idx="2">
                  <c:v>2022</c:v>
                </c:pt>
                <c:pt idx="3">
                  <c:v>2023</c:v>
                </c:pt>
                <c:pt idx="4">
                  <c:v>2024</c:v>
                </c:pt>
              </c:strCache>
            </c:strRef>
          </c:cat>
          <c:val>
            <c:numRef>
              <c:f>'Evolution 2'!$C$98:$G$98</c:f>
              <c:numCache>
                <c:formatCode>General</c:formatCode>
                <c:ptCount val="5"/>
                <c:pt idx="2">
                  <c:v>113</c:v>
                </c:pt>
                <c:pt idx="3">
                  <c:v>187</c:v>
                </c:pt>
                <c:pt idx="4">
                  <c:v>157</c:v>
                </c:pt>
              </c:numCache>
            </c:numRef>
          </c:val>
          <c:smooth val="0"/>
        </c:ser>
        <c:ser>
          <c:idx val="1"/>
          <c:order val="1"/>
          <c:tx>
            <c:strRef>
              <c:f>'Evolution 2'!$B$99</c:f>
              <c:strCache>
                <c:ptCount val="1"/>
                <c:pt idx="0">
                  <c:v>Versonnex</c:v>
                </c:pt>
              </c:strCache>
            </c:strRef>
          </c:tx>
          <c:spPr>
            <a:solidFill>
              <a:srgbClr val="ff420e"/>
            </a:solidFill>
            <a:ln w="28800">
              <a:solidFill>
                <a:srgbClr val="ff420e"/>
              </a:solidFill>
              <a:round/>
            </a:ln>
          </c:spPr>
          <c:marker>
            <c:symbol val="none"/>
          </c:marker>
          <c:dLbls>
            <c:txPr>
              <a:bodyPr wrap="none"/>
              <a:lstStyle/>
              <a:p>
                <a:pPr>
                  <a:defRPr b="0" lang="fr-FR"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2'!$C$97:$G$97</c:f>
              <c:strCache>
                <c:ptCount val="5"/>
                <c:pt idx="0">
                  <c:v>2020</c:v>
                </c:pt>
                <c:pt idx="1">
                  <c:v>2021</c:v>
                </c:pt>
                <c:pt idx="2">
                  <c:v>2022</c:v>
                </c:pt>
                <c:pt idx="3">
                  <c:v>2023</c:v>
                </c:pt>
                <c:pt idx="4">
                  <c:v>2024</c:v>
                </c:pt>
              </c:strCache>
            </c:strRef>
          </c:cat>
          <c:val>
            <c:numRef>
              <c:f>'Evolution 2'!$C$99:$G$99</c:f>
              <c:numCache>
                <c:formatCode>General</c:formatCode>
                <c:ptCount val="5"/>
                <c:pt idx="2">
                  <c:v>53</c:v>
                </c:pt>
                <c:pt idx="3">
                  <c:v>90</c:v>
                </c:pt>
                <c:pt idx="4">
                  <c:v>65</c:v>
                </c:pt>
              </c:numCache>
            </c:numRef>
          </c:val>
          <c:smooth val="0"/>
        </c:ser>
        <c:ser>
          <c:idx val="2"/>
          <c:order val="2"/>
          <c:tx>
            <c:strRef>
              <c:f>'Evolution 2'!$B$100</c:f>
              <c:strCache>
                <c:ptCount val="1"/>
                <c:pt idx="0">
                  <c:v>Sauverny</c:v>
                </c:pt>
              </c:strCache>
            </c:strRef>
          </c:tx>
          <c:spPr>
            <a:solidFill>
              <a:srgbClr val="ffd320"/>
            </a:solidFill>
            <a:ln w="28800">
              <a:solidFill>
                <a:srgbClr val="ffd320"/>
              </a:solidFill>
              <a:round/>
            </a:ln>
          </c:spPr>
          <c:marker>
            <c:symbol val="none"/>
          </c:marker>
          <c:dLbls>
            <c:txPr>
              <a:bodyPr wrap="none"/>
              <a:lstStyle/>
              <a:p>
                <a:pPr>
                  <a:defRPr b="0" lang="fr-FR"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2'!$C$97:$G$97</c:f>
              <c:strCache>
                <c:ptCount val="5"/>
                <c:pt idx="0">
                  <c:v>2020</c:v>
                </c:pt>
                <c:pt idx="1">
                  <c:v>2021</c:v>
                </c:pt>
                <c:pt idx="2">
                  <c:v>2022</c:v>
                </c:pt>
                <c:pt idx="3">
                  <c:v>2023</c:v>
                </c:pt>
                <c:pt idx="4">
                  <c:v>2024</c:v>
                </c:pt>
              </c:strCache>
            </c:strRef>
          </c:cat>
          <c:val>
            <c:numRef>
              <c:f>'Evolution 2'!$C$100:$G$100</c:f>
              <c:numCache>
                <c:formatCode>General</c:formatCode>
                <c:ptCount val="5"/>
                <c:pt idx="2">
                  <c:v>0</c:v>
                </c:pt>
                <c:pt idx="3">
                  <c:v>58</c:v>
                </c:pt>
                <c:pt idx="4">
                  <c:v>69</c:v>
                </c:pt>
              </c:numCache>
            </c:numRef>
          </c:val>
          <c:smooth val="0"/>
        </c:ser>
        <c:ser>
          <c:idx val="3"/>
          <c:order val="3"/>
          <c:tx>
            <c:strRef>
              <c:f>'Evolution 2'!$B$101</c:f>
              <c:strCache>
                <c:ptCount val="1"/>
                <c:pt idx="0">
                  <c:v>Divonne</c:v>
                </c:pt>
              </c:strCache>
            </c:strRef>
          </c:tx>
          <c:spPr>
            <a:solidFill>
              <a:srgbClr val="579d1c"/>
            </a:solidFill>
            <a:ln w="28800">
              <a:solidFill>
                <a:srgbClr val="579d1c"/>
              </a:solidFill>
              <a:round/>
            </a:ln>
          </c:spPr>
          <c:marker>
            <c:symbol val="none"/>
          </c:marker>
          <c:dLbls>
            <c:txPr>
              <a:bodyPr wrap="none"/>
              <a:lstStyle/>
              <a:p>
                <a:pPr>
                  <a:defRPr b="0" lang="fr-FR"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2'!$C$97:$G$97</c:f>
              <c:strCache>
                <c:ptCount val="5"/>
                <c:pt idx="0">
                  <c:v>2020</c:v>
                </c:pt>
                <c:pt idx="1">
                  <c:v>2021</c:v>
                </c:pt>
                <c:pt idx="2">
                  <c:v>2022</c:v>
                </c:pt>
                <c:pt idx="3">
                  <c:v>2023</c:v>
                </c:pt>
                <c:pt idx="4">
                  <c:v>2024</c:v>
                </c:pt>
              </c:strCache>
            </c:strRef>
          </c:cat>
          <c:val>
            <c:numRef>
              <c:f>'Evolution 2'!$C$101:$G$101</c:f>
              <c:numCache>
                <c:formatCode>General</c:formatCode>
                <c:ptCount val="5"/>
                <c:pt idx="2">
                  <c:v>67</c:v>
                </c:pt>
                <c:pt idx="3">
                  <c:v>83</c:v>
                </c:pt>
                <c:pt idx="4">
                  <c:v>98</c:v>
                </c:pt>
              </c:numCache>
            </c:numRef>
          </c:val>
          <c:smooth val="0"/>
        </c:ser>
        <c:ser>
          <c:idx val="4"/>
          <c:order val="4"/>
          <c:tx>
            <c:strRef>
              <c:f>'Evolution 2'!$B$102</c:f>
              <c:strCache>
                <c:ptCount val="1"/>
                <c:pt idx="0">
                  <c:v>Crassier voie verte</c:v>
                </c:pt>
              </c:strCache>
            </c:strRef>
          </c:tx>
          <c:spPr>
            <a:solidFill>
              <a:srgbClr val="7e0021"/>
            </a:solidFill>
            <a:ln w="28800">
              <a:solidFill>
                <a:srgbClr val="7e0021"/>
              </a:solidFill>
              <a:round/>
            </a:ln>
          </c:spPr>
          <c:marker>
            <c:symbol val="none"/>
          </c:marker>
          <c:dLbls>
            <c:txPr>
              <a:bodyPr wrap="none"/>
              <a:lstStyle/>
              <a:p>
                <a:pPr>
                  <a:defRPr b="0" lang="fr-FR"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2'!$C$97:$G$97</c:f>
              <c:strCache>
                <c:ptCount val="5"/>
                <c:pt idx="0">
                  <c:v>2020</c:v>
                </c:pt>
                <c:pt idx="1">
                  <c:v>2021</c:v>
                </c:pt>
                <c:pt idx="2">
                  <c:v>2022</c:v>
                </c:pt>
                <c:pt idx="3">
                  <c:v>2023</c:v>
                </c:pt>
                <c:pt idx="4">
                  <c:v>2024</c:v>
                </c:pt>
              </c:strCache>
            </c:strRef>
          </c:cat>
          <c:val>
            <c:numRef>
              <c:f>'Evolution 2'!$C$102:$G$102</c:f>
              <c:numCache>
                <c:formatCode>General</c:formatCode>
                <c:ptCount val="5"/>
                <c:pt idx="2">
                  <c:v>20</c:v>
                </c:pt>
                <c:pt idx="3">
                  <c:v>52</c:v>
                </c:pt>
                <c:pt idx="4">
                  <c:v>39</c:v>
                </c:pt>
              </c:numCache>
            </c:numRef>
          </c:val>
          <c:smooth val="0"/>
        </c:ser>
        <c:ser>
          <c:idx val="5"/>
          <c:order val="5"/>
          <c:tx>
            <c:strRef>
              <c:f>'Evolution 2'!$B$103</c:f>
              <c:strCache>
                <c:ptCount val="1"/>
                <c:pt idx="0">
                  <c:v>Crassier douane</c:v>
                </c:pt>
              </c:strCache>
            </c:strRef>
          </c:tx>
          <c:spPr>
            <a:solidFill>
              <a:srgbClr val="83caff"/>
            </a:solidFill>
            <a:ln w="28800">
              <a:solidFill>
                <a:srgbClr val="83caff"/>
              </a:solidFill>
              <a:round/>
            </a:ln>
          </c:spPr>
          <c:marker>
            <c:symbol val="none"/>
          </c:marker>
          <c:dLbls>
            <c:txPr>
              <a:bodyPr wrap="none"/>
              <a:lstStyle/>
              <a:p>
                <a:pPr>
                  <a:defRPr b="0" lang="fr-FR"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2'!$C$97:$G$97</c:f>
              <c:strCache>
                <c:ptCount val="5"/>
                <c:pt idx="0">
                  <c:v>2020</c:v>
                </c:pt>
                <c:pt idx="1">
                  <c:v>2021</c:v>
                </c:pt>
                <c:pt idx="2">
                  <c:v>2022</c:v>
                </c:pt>
                <c:pt idx="3">
                  <c:v>2023</c:v>
                </c:pt>
                <c:pt idx="4">
                  <c:v>2024</c:v>
                </c:pt>
              </c:strCache>
            </c:strRef>
          </c:cat>
          <c:val>
            <c:numRef>
              <c:f>'Evolution 2'!$C$103:$G$103</c:f>
              <c:numCache>
                <c:formatCode>General</c:formatCode>
                <c:ptCount val="5"/>
                <c:pt idx="2">
                  <c:v>9</c:v>
                </c:pt>
                <c:pt idx="3">
                  <c:v>7</c:v>
                </c:pt>
                <c:pt idx="4">
                  <c:v>24</c:v>
                </c:pt>
              </c:numCache>
            </c:numRef>
          </c:val>
          <c:smooth val="0"/>
        </c:ser>
        <c:hiLowLines>
          <c:spPr>
            <a:ln w="0">
              <a:noFill/>
            </a:ln>
          </c:spPr>
        </c:hiLowLines>
        <c:marker val="0"/>
        <c:axId val="52562414"/>
        <c:axId val="57350441"/>
      </c:lineChart>
      <c:catAx>
        <c:axId val="52562414"/>
        <c:scaling>
          <c:orientation val="minMax"/>
        </c:scaling>
        <c:delete val="0"/>
        <c:axPos val="b"/>
        <c:numFmt formatCode="General" sourceLinked="0"/>
        <c:majorTickMark val="out"/>
        <c:minorTickMark val="none"/>
        <c:tickLblPos val="nextTo"/>
        <c:spPr>
          <a:ln w="0">
            <a:solidFill>
              <a:srgbClr val="b3b3b3"/>
            </a:solidFill>
          </a:ln>
        </c:spPr>
        <c:txPr>
          <a:bodyPr/>
          <a:lstStyle/>
          <a:p>
            <a:pPr>
              <a:defRPr b="0" lang="fr-FR" sz="1000" spc="-1" strike="noStrike">
                <a:latin typeface="Arial"/>
              </a:defRPr>
            </a:pPr>
          </a:p>
        </c:txPr>
        <c:crossAx val="57350441"/>
        <c:crosses val="autoZero"/>
        <c:auto val="1"/>
        <c:lblAlgn val="ctr"/>
        <c:lblOffset val="100"/>
        <c:noMultiLvlLbl val="0"/>
      </c:catAx>
      <c:valAx>
        <c:axId val="57350441"/>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b="0" lang="fr-FR" sz="1000" spc="-1" strike="noStrike">
                <a:latin typeface="Arial"/>
              </a:defRPr>
            </a:pPr>
          </a:p>
        </c:txPr>
        <c:crossAx val="52562414"/>
        <c:crosses val="autoZero"/>
        <c:crossBetween val="midCat"/>
      </c:valAx>
      <c:spPr>
        <a:noFill/>
        <a:ln w="0">
          <a:solidFill>
            <a:srgbClr val="b3b3b3"/>
          </a:solidFill>
        </a:ln>
      </c:spPr>
    </c:plotArea>
    <c:legend>
      <c:legendPos val="r"/>
      <c:overlay val="0"/>
      <c:spPr>
        <a:noFill/>
        <a:ln w="0">
          <a:noFill/>
        </a:ln>
      </c:spPr>
      <c:txPr>
        <a:bodyPr/>
        <a:lstStyle/>
        <a:p>
          <a:pPr>
            <a:defRPr b="0" lang="fr-FR" sz="1000" spc="-1" strike="noStrike">
              <a:latin typeface="Arial"/>
            </a:defRPr>
          </a:pPr>
        </a:p>
      </c:txPr>
    </c:legend>
    <c:plotVisOnly val="1"/>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'Evolution 2'!$B$53</c:f>
              <c:strCache>
                <c:ptCount val="1"/>
                <c:pt idx="0">
                  <c:v>Pdg Centre</c:v>
                </c:pt>
              </c:strCache>
            </c:strRef>
          </c:tx>
          <c:spPr>
            <a:solidFill>
              <a:srgbClr val="004586"/>
            </a:solidFill>
            <a:ln w="28800">
              <a:solidFill>
                <a:srgbClr val="004586"/>
              </a:solidFill>
              <a:round/>
            </a:ln>
          </c:spPr>
          <c:marker>
            <c:symbol val="none"/>
          </c:marker>
          <c:dLbls>
            <c:txPr>
              <a:bodyPr wrap="none"/>
              <a:lstStyle/>
              <a:p>
                <a:pPr>
                  <a:defRPr b="0" lang="fr-FR"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2'!$C$52:$J$52</c:f>
              <c:strCache>
                <c:ptCount val="8"/>
                <c:pt idx="0">
                  <c:v>7:00</c:v>
                </c:pt>
                <c:pt idx="1">
                  <c:v>7:15</c:v>
                </c:pt>
                <c:pt idx="2">
                  <c:v>7:30</c:v>
                </c:pt>
                <c:pt idx="3">
                  <c:v>7:45</c:v>
                </c:pt>
                <c:pt idx="4">
                  <c:v>8:00</c:v>
                </c:pt>
                <c:pt idx="5">
                  <c:v>8:15</c:v>
                </c:pt>
                <c:pt idx="6">
                  <c:v>8:30</c:v>
                </c:pt>
                <c:pt idx="7">
                  <c:v>8:45</c:v>
                </c:pt>
              </c:strCache>
            </c:strRef>
          </c:cat>
          <c:val>
            <c:numRef>
              <c:f>'Evolution 2'!$C$53:$J$53</c:f>
              <c:numCache>
                <c:formatCode>General</c:formatCode>
                <c:ptCount val="8"/>
                <c:pt idx="0">
                  <c:v>134</c:v>
                </c:pt>
                <c:pt idx="1">
                  <c:v>155</c:v>
                </c:pt>
                <c:pt idx="2">
                  <c:v>192</c:v>
                </c:pt>
                <c:pt idx="3">
                  <c:v>187</c:v>
                </c:pt>
                <c:pt idx="4">
                  <c:v>244</c:v>
                </c:pt>
                <c:pt idx="5">
                  <c:v>234</c:v>
                </c:pt>
                <c:pt idx="6">
                  <c:v>267</c:v>
                </c:pt>
                <c:pt idx="7">
                  <c:v>228</c:v>
                </c:pt>
              </c:numCache>
            </c:numRef>
          </c:val>
          <c:smooth val="0"/>
        </c:ser>
        <c:ser>
          <c:idx val="1"/>
          <c:order val="1"/>
          <c:tx>
            <c:strRef>
              <c:f>'Evolution 2'!$B$54</c:f>
              <c:strCache>
                <c:ptCount val="1"/>
                <c:pt idx="0">
                  <c:v>PdG Nord</c:v>
                </c:pt>
              </c:strCache>
            </c:strRef>
          </c:tx>
          <c:spPr>
            <a:solidFill>
              <a:srgbClr val="ff420e"/>
            </a:solidFill>
            <a:ln w="28800">
              <a:solidFill>
                <a:srgbClr val="ff420e"/>
              </a:solidFill>
              <a:round/>
            </a:ln>
          </c:spPr>
          <c:marker>
            <c:symbol val="none"/>
          </c:marker>
          <c:dLbls>
            <c:txPr>
              <a:bodyPr wrap="none"/>
              <a:lstStyle/>
              <a:p>
                <a:pPr>
                  <a:defRPr b="0" lang="fr-FR"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2'!$C$52:$J$52</c:f>
              <c:strCache>
                <c:ptCount val="8"/>
                <c:pt idx="0">
                  <c:v>7:00</c:v>
                </c:pt>
                <c:pt idx="1">
                  <c:v>7:15</c:v>
                </c:pt>
                <c:pt idx="2">
                  <c:v>7:30</c:v>
                </c:pt>
                <c:pt idx="3">
                  <c:v>7:45</c:v>
                </c:pt>
                <c:pt idx="4">
                  <c:v>8:00</c:v>
                </c:pt>
                <c:pt idx="5">
                  <c:v>8:15</c:v>
                </c:pt>
                <c:pt idx="6">
                  <c:v>8:30</c:v>
                </c:pt>
                <c:pt idx="7">
                  <c:v>8:45</c:v>
                </c:pt>
              </c:strCache>
            </c:strRef>
          </c:cat>
          <c:val>
            <c:numRef>
              <c:f>'Evolution 2'!$C$54:$J$54</c:f>
              <c:numCache>
                <c:formatCode>General</c:formatCode>
                <c:ptCount val="8"/>
                <c:pt idx="0">
                  <c:v>51</c:v>
                </c:pt>
                <c:pt idx="1">
                  <c:v>44</c:v>
                </c:pt>
                <c:pt idx="2">
                  <c:v>79</c:v>
                </c:pt>
                <c:pt idx="3">
                  <c:v>55</c:v>
                </c:pt>
                <c:pt idx="4">
                  <c:v>73</c:v>
                </c:pt>
                <c:pt idx="5">
                  <c:v>51</c:v>
                </c:pt>
                <c:pt idx="6">
                  <c:v>59</c:v>
                </c:pt>
                <c:pt idx="7">
                  <c:v>40</c:v>
                </c:pt>
              </c:numCache>
            </c:numRef>
          </c:val>
          <c:smooth val="0"/>
        </c:ser>
        <c:ser>
          <c:idx val="2"/>
          <c:order val="2"/>
          <c:tx>
            <c:strRef>
              <c:f>'Evolution 2'!$B$55</c:f>
              <c:strCache>
                <c:ptCount val="1"/>
                <c:pt idx="0">
                  <c:v>Total</c:v>
                </c:pt>
              </c:strCache>
            </c:strRef>
          </c:tx>
          <c:spPr>
            <a:solidFill>
              <a:srgbClr val="ffd320"/>
            </a:solidFill>
            <a:ln w="28800">
              <a:solidFill>
                <a:srgbClr val="ffd320"/>
              </a:solidFill>
              <a:round/>
            </a:ln>
          </c:spPr>
          <c:marker>
            <c:symbol val="none"/>
          </c:marker>
          <c:dLbls>
            <c:txPr>
              <a:bodyPr wrap="none"/>
              <a:lstStyle/>
              <a:p>
                <a:pPr>
                  <a:defRPr b="0" lang="fr-FR"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'Evolution 2'!$C$52:$J$52</c:f>
              <c:strCache>
                <c:ptCount val="8"/>
                <c:pt idx="0">
                  <c:v>7:00</c:v>
                </c:pt>
                <c:pt idx="1">
                  <c:v>7:15</c:v>
                </c:pt>
                <c:pt idx="2">
                  <c:v>7:30</c:v>
                </c:pt>
                <c:pt idx="3">
                  <c:v>7:45</c:v>
                </c:pt>
                <c:pt idx="4">
                  <c:v>8:00</c:v>
                </c:pt>
                <c:pt idx="5">
                  <c:v>8:15</c:v>
                </c:pt>
                <c:pt idx="6">
                  <c:v>8:30</c:v>
                </c:pt>
                <c:pt idx="7">
                  <c:v>8:45</c:v>
                </c:pt>
              </c:strCache>
            </c:strRef>
          </c:cat>
          <c:val>
            <c:numRef>
              <c:f>'Evolution 2'!$C$55:$J$55</c:f>
              <c:numCache>
                <c:formatCode>General</c:formatCode>
                <c:ptCount val="8"/>
                <c:pt idx="0">
                  <c:v>185</c:v>
                </c:pt>
                <c:pt idx="1">
                  <c:v>199</c:v>
                </c:pt>
                <c:pt idx="2">
                  <c:v>271</c:v>
                </c:pt>
                <c:pt idx="3">
                  <c:v>242</c:v>
                </c:pt>
                <c:pt idx="4">
                  <c:v>317</c:v>
                </c:pt>
                <c:pt idx="5">
                  <c:v>285</c:v>
                </c:pt>
                <c:pt idx="6">
                  <c:v>326</c:v>
                </c:pt>
                <c:pt idx="7">
                  <c:v>268</c:v>
                </c:pt>
              </c:numCache>
            </c:numRef>
          </c:val>
          <c:smooth val="0"/>
        </c:ser>
        <c:hiLowLines>
          <c:spPr>
            <a:ln w="0">
              <a:noFill/>
            </a:ln>
          </c:spPr>
        </c:hiLowLines>
        <c:marker val="0"/>
        <c:axId val="23587337"/>
        <c:axId val="381671"/>
      </c:lineChart>
      <c:catAx>
        <c:axId val="23587337"/>
        <c:scaling>
          <c:orientation val="minMax"/>
        </c:scaling>
        <c:delete val="0"/>
        <c:axPos val="b"/>
        <c:numFmt formatCode="h:mm" sourceLinked="1"/>
        <c:majorTickMark val="out"/>
        <c:minorTickMark val="none"/>
        <c:tickLblPos val="nextTo"/>
        <c:spPr>
          <a:ln w="0">
            <a:solidFill>
              <a:srgbClr val="b3b3b3"/>
            </a:solidFill>
          </a:ln>
        </c:spPr>
        <c:txPr>
          <a:bodyPr/>
          <a:lstStyle/>
          <a:p>
            <a:pPr>
              <a:defRPr b="0" lang="fr-FR" sz="1000" spc="-1" strike="noStrike">
                <a:latin typeface="Arial"/>
              </a:defRPr>
            </a:pPr>
          </a:p>
        </c:txPr>
        <c:crossAx val="381671"/>
        <c:crosses val="autoZero"/>
        <c:auto val="1"/>
        <c:lblAlgn val="ctr"/>
        <c:lblOffset val="100"/>
        <c:noMultiLvlLbl val="0"/>
      </c:catAx>
      <c:valAx>
        <c:axId val="381671"/>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lang="fr-FR" sz="1000" spc="-1" strike="noStrike">
                <a:latin typeface="Arial"/>
              </a:defRPr>
            </a:pPr>
          </a:p>
        </c:txPr>
        <c:crossAx val="23587337"/>
        <c:crosses val="autoZero"/>
        <c:crossBetween val="midCat"/>
      </c:valAx>
      <c:spPr>
        <a:noFill/>
        <a:ln w="0">
          <a:solidFill>
            <a:srgbClr val="b3b3b3"/>
          </a:solidFill>
        </a:ln>
      </c:spPr>
    </c:plotArea>
    <c:legend>
      <c:legendPos val="r"/>
      <c:overlay val="0"/>
      <c:spPr>
        <a:noFill/>
        <a:ln w="0">
          <a:noFill/>
        </a:ln>
      </c:spPr>
      <c:txPr>
        <a:bodyPr/>
        <a:lstStyle/>
        <a:p>
          <a:pPr>
            <a:defRPr b="0" lang="fr-FR" sz="1000" spc="-1" strike="noStrike">
              <a:latin typeface="Arial"/>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_rels/drawing2.xml.rels><?xml version="1.0" encoding="UTF-8"?>
<Relationships xmlns="http://schemas.openxmlformats.org/package/2006/relationships"><Relationship Id="rId1"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307080</xdr:colOff>
      <xdr:row>16</xdr:row>
      <xdr:rowOff>39960</xdr:rowOff>
    </xdr:from>
    <xdr:to>
      <xdr:col>22</xdr:col>
      <xdr:colOff>326520</xdr:colOff>
      <xdr:row>33</xdr:row>
      <xdr:rowOff>90720</xdr:rowOff>
    </xdr:to>
    <xdr:graphicFrame>
      <xdr:nvGraphicFramePr>
        <xdr:cNvPr id="0" name="Chart 1"/>
        <xdr:cNvGraphicFramePr/>
      </xdr:nvGraphicFramePr>
      <xdr:xfrm>
        <a:off x="10526760" y="2966040"/>
        <a:ext cx="6095160" cy="3163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273600</xdr:colOff>
      <xdr:row>0</xdr:row>
      <xdr:rowOff>42840</xdr:rowOff>
    </xdr:from>
    <xdr:to>
      <xdr:col>22</xdr:col>
      <xdr:colOff>332280</xdr:colOff>
      <xdr:row>15</xdr:row>
      <xdr:rowOff>177480</xdr:rowOff>
    </xdr:to>
    <xdr:graphicFrame>
      <xdr:nvGraphicFramePr>
        <xdr:cNvPr id="1" name="Chart 2"/>
        <xdr:cNvGraphicFramePr/>
      </xdr:nvGraphicFramePr>
      <xdr:xfrm>
        <a:off x="10493280" y="42840"/>
        <a:ext cx="613440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325440</xdr:colOff>
      <xdr:row>49</xdr:row>
      <xdr:rowOff>360</xdr:rowOff>
    </xdr:from>
    <xdr:to>
      <xdr:col>22</xdr:col>
      <xdr:colOff>200880</xdr:colOff>
      <xdr:row>63</xdr:row>
      <xdr:rowOff>174960</xdr:rowOff>
    </xdr:to>
    <xdr:graphicFrame>
      <xdr:nvGraphicFramePr>
        <xdr:cNvPr id="2" name="Chart 1"/>
        <xdr:cNvGraphicFramePr/>
      </xdr:nvGraphicFramePr>
      <xdr:xfrm>
        <a:off x="10545120" y="8959680"/>
        <a:ext cx="5951160" cy="26834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270000</xdr:colOff>
      <xdr:row>33</xdr:row>
      <xdr:rowOff>95400</xdr:rowOff>
    </xdr:from>
    <xdr:to>
      <xdr:col>22</xdr:col>
      <xdr:colOff>64440</xdr:colOff>
      <xdr:row>48</xdr:row>
      <xdr:rowOff>46080</xdr:rowOff>
    </xdr:to>
    <xdr:graphicFrame>
      <xdr:nvGraphicFramePr>
        <xdr:cNvPr id="3" name="Chart 4"/>
        <xdr:cNvGraphicFramePr/>
      </xdr:nvGraphicFramePr>
      <xdr:xfrm>
        <a:off x="10489680" y="6134400"/>
        <a:ext cx="5870160" cy="26899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144360</xdr:colOff>
      <xdr:row>75</xdr:row>
      <xdr:rowOff>161280</xdr:rowOff>
    </xdr:from>
    <xdr:to>
      <xdr:col>20</xdr:col>
      <xdr:colOff>595080</xdr:colOff>
      <xdr:row>89</xdr:row>
      <xdr:rowOff>5760</xdr:rowOff>
    </xdr:to>
    <xdr:graphicFrame>
      <xdr:nvGraphicFramePr>
        <xdr:cNvPr id="4" name=""/>
        <xdr:cNvGraphicFramePr/>
      </xdr:nvGraphicFramePr>
      <xdr:xfrm>
        <a:off x="9604440" y="13794840"/>
        <a:ext cx="5767200" cy="23724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196560</xdr:colOff>
      <xdr:row>93</xdr:row>
      <xdr:rowOff>81000</xdr:rowOff>
    </xdr:from>
    <xdr:to>
      <xdr:col>20</xdr:col>
      <xdr:colOff>639360</xdr:colOff>
      <xdr:row>111</xdr:row>
      <xdr:rowOff>117360</xdr:rowOff>
    </xdr:to>
    <xdr:graphicFrame>
      <xdr:nvGraphicFramePr>
        <xdr:cNvPr id="5" name=""/>
        <xdr:cNvGraphicFramePr/>
      </xdr:nvGraphicFramePr>
      <xdr:xfrm>
        <a:off x="9656640" y="16954920"/>
        <a:ext cx="5759280" cy="3236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486360</xdr:colOff>
      <xdr:row>51</xdr:row>
      <xdr:rowOff>26280</xdr:rowOff>
    </xdr:from>
    <xdr:to>
      <xdr:col>28</xdr:col>
      <xdr:colOff>1102320</xdr:colOff>
      <xdr:row>64</xdr:row>
      <xdr:rowOff>41760</xdr:rowOff>
    </xdr:to>
    <xdr:graphicFrame>
      <xdr:nvGraphicFramePr>
        <xdr:cNvPr id="6" name=""/>
        <xdr:cNvGraphicFramePr/>
      </xdr:nvGraphicFramePr>
      <xdr:xfrm>
        <a:off x="17541360" y="9347400"/>
        <a:ext cx="5051160" cy="23436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35</xdr:row>
      <xdr:rowOff>0</xdr:rowOff>
    </xdr:from>
    <xdr:to>
      <xdr:col>16</xdr:col>
      <xdr:colOff>1440</xdr:colOff>
      <xdr:row>69</xdr:row>
      <xdr:rowOff>179640</xdr:rowOff>
    </xdr:to>
    <xdr:pic>
      <xdr:nvPicPr>
        <xdr:cNvPr id="7" name="Image 1" descr=""/>
        <xdr:cNvPicPr/>
      </xdr:nvPicPr>
      <xdr:blipFill>
        <a:blip r:embed="rId1"/>
        <a:stretch/>
      </xdr:blipFill>
      <xdr:spPr>
        <a:xfrm>
          <a:off x="0" y="8677440"/>
          <a:ext cx="7587720" cy="632700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105"/>
  <sheetViews>
    <sheetView showFormulas="false" showGridLines="true" showRowColHeaders="true" showZeros="true" rightToLeft="false" tabSelected="false" showOutlineSymbols="true" defaultGridColor="true" view="normal" topLeftCell="A37" colorId="64" zoomScale="75" zoomScaleNormal="75" zoomScalePageLayoutView="100" workbookViewId="0">
      <selection pane="topLeft" activeCell="AC73" activeCellId="1" sqref="E31:G31 AC73"/>
    </sheetView>
  </sheetViews>
  <sheetFormatPr defaultColWidth="8.54296875" defaultRowHeight="14.25" zeroHeight="false" outlineLevelRow="0" outlineLevelCol="0"/>
  <cols>
    <col collapsed="false" customWidth="true" hidden="false" outlineLevel="0" max="2" min="2" style="0" width="14.85"/>
    <col collapsed="false" customWidth="true" hidden="false" outlineLevel="0" max="3" min="3" style="0" width="5.53"/>
    <col collapsed="false" customWidth="true" hidden="false" outlineLevel="0" max="6" min="4" style="0" width="5.34"/>
    <col collapsed="false" customWidth="false" hidden="false" outlineLevel="0" max="9" min="9" style="1" width="8.53"/>
    <col collapsed="false" customWidth="true" hidden="false" outlineLevel="0" max="13" min="13" style="0" width="10.21"/>
    <col collapsed="false" customWidth="true" hidden="false" outlineLevel="0" max="28" min="28" style="0" width="15.72"/>
    <col collapsed="false" customWidth="true" hidden="false" outlineLevel="0" max="29" min="29" style="0" width="24.11"/>
  </cols>
  <sheetData>
    <row r="1" customFormat="false" ht="14.25" hidden="false" customHeight="false" outlineLevel="0" collapsed="false">
      <c r="H1" s="2"/>
    </row>
    <row r="2" customFormat="false" ht="14.25" hidden="false" customHeight="false" outlineLevel="0" collapsed="false">
      <c r="H2" s="2"/>
    </row>
    <row r="3" customFormat="false" ht="18" hidden="false" customHeight="false" outlineLevel="0" collapsed="false">
      <c r="A3" s="3" t="s">
        <v>0</v>
      </c>
      <c r="B3" s="3"/>
      <c r="C3" s="3"/>
      <c r="D3" s="3"/>
      <c r="E3" s="3"/>
      <c r="F3" s="3"/>
      <c r="H3" s="2"/>
    </row>
    <row r="4" customFormat="false" ht="14.25" hidden="false" customHeight="false" outlineLevel="0" collapsed="false">
      <c r="H4" s="2"/>
    </row>
    <row r="5" customFormat="false" ht="14.25" hidden="false" customHeight="false" outlineLevel="0" collapsed="false">
      <c r="H5" s="2"/>
    </row>
    <row r="6" customFormat="false" ht="14.25" hidden="false" customHeight="false" outlineLevel="0" collapsed="false">
      <c r="B6" s="4"/>
      <c r="C6" s="5" t="n">
        <v>2014</v>
      </c>
      <c r="D6" s="5" t="n">
        <v>2015</v>
      </c>
      <c r="E6" s="5" t="n">
        <v>2016</v>
      </c>
      <c r="F6" s="5" t="n">
        <v>2017</v>
      </c>
      <c r="G6" s="6" t="n">
        <v>2018</v>
      </c>
      <c r="H6" s="5" t="n">
        <v>2019</v>
      </c>
      <c r="I6" s="7" t="n">
        <v>2020</v>
      </c>
      <c r="J6" s="5" t="n">
        <v>2021</v>
      </c>
      <c r="K6" s="6" t="n">
        <v>2022</v>
      </c>
      <c r="L6" s="5" t="n">
        <v>2023</v>
      </c>
      <c r="M6" s="5" t="n">
        <v>2024</v>
      </c>
    </row>
    <row r="7" customFormat="false" ht="14.25" hidden="false" customHeight="false" outlineLevel="0" collapsed="false">
      <c r="B7" s="4" t="s">
        <v>1</v>
      </c>
      <c r="C7" s="4" t="n">
        <v>94</v>
      </c>
      <c r="D7" s="4" t="n">
        <v>247</v>
      </c>
      <c r="E7" s="4" t="n">
        <v>237</v>
      </c>
      <c r="F7" s="4" t="n">
        <v>370</v>
      </c>
      <c r="G7" s="8" t="n">
        <v>313</v>
      </c>
      <c r="H7" s="4" t="n">
        <v>387</v>
      </c>
      <c r="I7" s="9" t="n">
        <v>200</v>
      </c>
      <c r="J7" s="4" t="n">
        <v>275</v>
      </c>
      <c r="K7" s="8" t="n">
        <v>357</v>
      </c>
      <c r="L7" s="4" t="n">
        <v>526</v>
      </c>
      <c r="M7" s="10" t="n">
        <f aca="false">'Mategnin Total'!AE14</f>
        <v>508</v>
      </c>
    </row>
    <row r="8" customFormat="false" ht="14.25" hidden="false" customHeight="false" outlineLevel="0" collapsed="false">
      <c r="B8" s="4" t="s">
        <v>2</v>
      </c>
      <c r="C8" s="4" t="n">
        <v>231</v>
      </c>
      <c r="D8" s="4" t="n">
        <v>211</v>
      </c>
      <c r="E8" s="4" t="n">
        <v>237</v>
      </c>
      <c r="F8" s="4" t="n">
        <v>311</v>
      </c>
      <c r="G8" s="8" t="n">
        <v>302</v>
      </c>
      <c r="H8" s="4" t="n">
        <v>350</v>
      </c>
      <c r="I8" s="9" t="n">
        <v>160</v>
      </c>
      <c r="J8" s="4" t="n">
        <v>234</v>
      </c>
      <c r="K8" s="8" t="n">
        <v>291</v>
      </c>
      <c r="L8" s="4" t="n">
        <v>398</v>
      </c>
      <c r="M8" s="10" t="n">
        <f aca="false">'Ferney-&gt;Genève'!AE14</f>
        <v>414</v>
      </c>
    </row>
    <row r="9" customFormat="false" ht="13.8" hidden="false" customHeight="false" outlineLevel="0" collapsed="false">
      <c r="B9" s="4" t="s">
        <v>3</v>
      </c>
      <c r="C9" s="4" t="n">
        <v>354</v>
      </c>
      <c r="D9" s="4" t="n">
        <v>536</v>
      </c>
      <c r="E9" s="4" t="n">
        <v>492</v>
      </c>
      <c r="F9" s="4" t="n">
        <v>710</v>
      </c>
      <c r="G9" s="8" t="n">
        <v>635</v>
      </c>
      <c r="H9" s="4" t="n">
        <v>472</v>
      </c>
      <c r="I9" s="9" t="n">
        <v>250</v>
      </c>
      <c r="J9" s="4" t="n">
        <v>396</v>
      </c>
      <c r="K9" s="8" t="n">
        <v>542</v>
      </c>
      <c r="L9" s="4" t="n">
        <v>669</v>
      </c>
      <c r="M9" s="10" t="n">
        <f aca="false">'StGenis total'!AE14</f>
        <v>719</v>
      </c>
      <c r="AB9" s="11" t="s">
        <v>4</v>
      </c>
      <c r="AC9" s="11" t="s">
        <v>5</v>
      </c>
    </row>
    <row r="10" customFormat="false" ht="13.8" hidden="false" customHeight="false" outlineLevel="0" collapsed="false">
      <c r="B10" s="4" t="s">
        <v>6</v>
      </c>
      <c r="C10" s="4" t="n">
        <v>679</v>
      </c>
      <c r="D10" s="4" t="n">
        <v>994</v>
      </c>
      <c r="E10" s="4" t="n">
        <v>966</v>
      </c>
      <c r="F10" s="4" t="n">
        <v>1391</v>
      </c>
      <c r="G10" s="8" t="n">
        <v>1250</v>
      </c>
      <c r="H10" s="4" t="n">
        <v>1209</v>
      </c>
      <c r="I10" s="9" t="n">
        <v>638</v>
      </c>
      <c r="J10" s="4" t="n">
        <v>1030</v>
      </c>
      <c r="K10" s="8" t="n">
        <v>1190</v>
      </c>
      <c r="L10" s="4" t="n">
        <f aca="false">SUM(L7:L9)</f>
        <v>1593</v>
      </c>
      <c r="M10" s="10" t="n">
        <f aca="false">SUM(M7:M9)</f>
        <v>1641</v>
      </c>
      <c r="AB10" s="0" t="s">
        <v>7</v>
      </c>
      <c r="AC10" s="0" t="n">
        <v>7165</v>
      </c>
    </row>
    <row r="11" customFormat="false" ht="13.8" hidden="false" customHeight="false" outlineLevel="0" collapsed="false">
      <c r="D11" s="12" t="n">
        <f aca="false">(D10/C10)-1</f>
        <v>0.463917525773196</v>
      </c>
      <c r="E11" s="12" t="n">
        <f aca="false">(E10/D10)-1</f>
        <v>-0.028169014084507</v>
      </c>
      <c r="F11" s="12" t="n">
        <f aca="false">(F10/E10)-1</f>
        <v>0.439958592132505</v>
      </c>
      <c r="G11" s="12" t="n">
        <f aca="false">(G10/F10)-1</f>
        <v>-0.10136592379583</v>
      </c>
      <c r="H11" s="12" t="n">
        <f aca="false">(H10/G10)-1</f>
        <v>-0.0328000000000001</v>
      </c>
      <c r="I11" s="12" t="n">
        <f aca="false">(I10/H10)-1</f>
        <v>-0.472291149710505</v>
      </c>
      <c r="J11" s="12" t="n">
        <f aca="false">(J10/I10)-1</f>
        <v>0.614420062695925</v>
      </c>
      <c r="K11" s="12" t="n">
        <f aca="false">(K10/J10)-1</f>
        <v>0.155339805825243</v>
      </c>
      <c r="L11" s="12" t="n">
        <f aca="false">(L10/K10)-1</f>
        <v>0.338655462184874</v>
      </c>
      <c r="M11" s="12" t="n">
        <f aca="false">(M10/L10)-1</f>
        <v>0.0301318267419963</v>
      </c>
      <c r="AB11" s="0" t="s">
        <v>8</v>
      </c>
      <c r="AC11" s="0" t="n">
        <v>13740</v>
      </c>
    </row>
    <row r="12" customFormat="false" ht="14.25" hidden="false" customHeight="false" outlineLevel="0" collapsed="false">
      <c r="H12" s="2"/>
      <c r="AB12" s="0" t="s">
        <v>9</v>
      </c>
      <c r="AC12" s="0" t="n">
        <v>4339</v>
      </c>
    </row>
    <row r="13" customFormat="false" ht="14.25" hidden="false" customHeight="false" outlineLevel="0" collapsed="false">
      <c r="H13" s="2"/>
      <c r="AB13" s="0" t="s">
        <v>10</v>
      </c>
      <c r="AC13" s="0" t="n">
        <v>4626</v>
      </c>
    </row>
    <row r="14" customFormat="false" ht="14.25" hidden="false" customHeight="false" outlineLevel="0" collapsed="false">
      <c r="H14" s="2"/>
      <c r="AB14" s="0" t="s">
        <v>11</v>
      </c>
      <c r="AC14" s="0" t="n">
        <v>8131</v>
      </c>
    </row>
    <row r="15" customFormat="false" ht="14.25" hidden="false" customHeight="false" outlineLevel="0" collapsed="false">
      <c r="H15" s="2"/>
      <c r="AB15" s="0" t="s">
        <v>2</v>
      </c>
      <c r="AC15" s="0" t="n">
        <v>13786</v>
      </c>
    </row>
    <row r="16" customFormat="false" ht="14.25" hidden="false" customHeight="false" outlineLevel="0" collapsed="false">
      <c r="H16" s="2"/>
      <c r="AB16" s="0" t="s">
        <v>12</v>
      </c>
      <c r="AC16" s="0" t="n">
        <v>24947</v>
      </c>
    </row>
    <row r="17" customFormat="false" ht="14.25" hidden="false" customHeight="false" outlineLevel="0" collapsed="false">
      <c r="H17" s="2"/>
      <c r="AB17" s="0" t="s">
        <v>13</v>
      </c>
      <c r="AC17" s="0" t="n">
        <v>1659</v>
      </c>
    </row>
    <row r="18" customFormat="false" ht="18" hidden="false" customHeight="false" outlineLevel="0" collapsed="false">
      <c r="A18" s="3" t="s">
        <v>14</v>
      </c>
      <c r="B18" s="3"/>
      <c r="C18" s="3"/>
      <c r="D18" s="3"/>
      <c r="E18" s="3"/>
      <c r="F18" s="3"/>
      <c r="H18" s="2"/>
      <c r="AB18" s="0" t="s">
        <v>15</v>
      </c>
      <c r="AC18" s="0" t="n">
        <v>1601</v>
      </c>
    </row>
    <row r="19" customFormat="false" ht="14.25" hidden="false" customHeight="false" outlineLevel="0" collapsed="false">
      <c r="H19" s="2"/>
      <c r="AB19" s="0" t="s">
        <v>16</v>
      </c>
      <c r="AC19" s="0" t="n">
        <v>1724</v>
      </c>
    </row>
    <row r="20" customFormat="false" ht="13.8" hidden="false" customHeight="false" outlineLevel="0" collapsed="false">
      <c r="H20" s="2"/>
      <c r="AB20" s="11" t="s">
        <v>17</v>
      </c>
      <c r="AC20" s="11" t="n">
        <f aca="false">SUM(AC10:AC19)</f>
        <v>81718</v>
      </c>
    </row>
    <row r="21" customFormat="false" ht="14.25" hidden="false" customHeight="false" outlineLevel="0" collapsed="false">
      <c r="H21" s="2"/>
      <c r="AC21" s="0" t="n">
        <f aca="false">AC20/2</f>
        <v>40859</v>
      </c>
    </row>
    <row r="22" customFormat="false" ht="14.25" hidden="false" customHeight="false" outlineLevel="0" collapsed="false">
      <c r="B22" s="4"/>
      <c r="C22" s="5" t="n">
        <v>2014</v>
      </c>
      <c r="D22" s="5" t="n">
        <v>2015</v>
      </c>
      <c r="E22" s="5" t="n">
        <v>2016</v>
      </c>
      <c r="F22" s="5" t="n">
        <v>2017</v>
      </c>
      <c r="G22" s="5" t="n">
        <v>2018</v>
      </c>
      <c r="H22" s="5" t="n">
        <v>2019</v>
      </c>
      <c r="I22" s="7" t="n">
        <v>2020</v>
      </c>
      <c r="J22" s="5" t="n">
        <v>2021</v>
      </c>
      <c r="K22" s="5" t="n">
        <v>2022</v>
      </c>
      <c r="L22" s="5" t="n">
        <v>2023</v>
      </c>
      <c r="M22" s="5" t="n">
        <v>2024</v>
      </c>
      <c r="AB22" s="0" t="s">
        <v>18</v>
      </c>
      <c r="AC22" s="0" t="n">
        <f aca="false">AC20*0.8/2</f>
        <v>32687.2</v>
      </c>
    </row>
    <row r="23" customFormat="false" ht="14.25" hidden="false" customHeight="false" outlineLevel="0" collapsed="false">
      <c r="B23" s="4" t="s">
        <v>19</v>
      </c>
      <c r="C23" s="4" t="n">
        <v>654</v>
      </c>
      <c r="D23" s="4" t="n">
        <v>769</v>
      </c>
      <c r="E23" s="4" t="n">
        <v>781</v>
      </c>
      <c r="F23" s="4" t="n">
        <v>1119</v>
      </c>
      <c r="G23" s="4" t="n">
        <v>1048</v>
      </c>
      <c r="H23" s="4" t="n">
        <v>1049</v>
      </c>
      <c r="I23" s="9" t="n">
        <v>561</v>
      </c>
      <c r="J23" s="4" t="n">
        <v>929</v>
      </c>
      <c r="K23" s="4" t="n">
        <v>1318</v>
      </c>
      <c r="L23" s="4" t="n">
        <v>1884</v>
      </c>
      <c r="M23" s="10" t="n">
        <f aca="false">'APiCy total'!S24</f>
        <v>1886</v>
      </c>
    </row>
    <row r="24" customFormat="false" ht="14.25" hidden="false" customHeight="false" outlineLevel="0" collapsed="false">
      <c r="B24" s="4" t="s">
        <v>20</v>
      </c>
      <c r="C24" s="4" t="n">
        <v>143</v>
      </c>
      <c r="D24" s="4" t="n">
        <v>225</v>
      </c>
      <c r="E24" s="4" t="n">
        <v>185</v>
      </c>
      <c r="F24" s="4" t="n">
        <v>272</v>
      </c>
      <c r="G24" s="4" t="n">
        <v>202</v>
      </c>
      <c r="H24" s="4" t="n">
        <v>160</v>
      </c>
      <c r="I24" s="9" t="n">
        <v>77</v>
      </c>
      <c r="J24" s="4" t="n">
        <v>101</v>
      </c>
      <c r="K24" s="4" t="n">
        <v>173</v>
      </c>
      <c r="L24" s="4" t="n">
        <v>186</v>
      </c>
      <c r="M24" s="10" t="n">
        <f aca="false">'APiCy total'!AC24</f>
        <v>223</v>
      </c>
    </row>
    <row r="25" customFormat="false" ht="13.8" hidden="false" customHeight="false" outlineLevel="0" collapsed="false">
      <c r="B25" s="4" t="s">
        <v>6</v>
      </c>
      <c r="C25" s="4" t="n">
        <v>797</v>
      </c>
      <c r="D25" s="4" t="n">
        <v>994</v>
      </c>
      <c r="E25" s="4" t="n">
        <v>966</v>
      </c>
      <c r="F25" s="4" t="n">
        <v>1391</v>
      </c>
      <c r="G25" s="4" t="n">
        <v>1250</v>
      </c>
      <c r="H25" s="4" t="n">
        <v>1209</v>
      </c>
      <c r="I25" s="4" t="n">
        <v>638</v>
      </c>
      <c r="J25" s="4" t="n">
        <v>1030</v>
      </c>
      <c r="K25" s="4" t="n">
        <v>1491</v>
      </c>
      <c r="L25" s="4" t="n">
        <v>2070</v>
      </c>
      <c r="M25" s="10" t="n">
        <f aca="false">SUM(M23:M24)</f>
        <v>2109</v>
      </c>
    </row>
    <row r="26" customFormat="false" ht="14.25" hidden="false" customHeight="false" outlineLevel="0" collapsed="false">
      <c r="H26" s="2"/>
    </row>
    <row r="27" customFormat="false" ht="14.25" hidden="false" customHeight="false" outlineLevel="0" collapsed="false">
      <c r="H27" s="2"/>
    </row>
    <row r="28" customFormat="false" ht="14.25" hidden="false" customHeight="false" outlineLevel="0" collapsed="false">
      <c r="H28" s="2"/>
    </row>
    <row r="29" customFormat="false" ht="14.25" hidden="false" customHeight="false" outlineLevel="0" collapsed="false">
      <c r="H29" s="2"/>
    </row>
    <row r="30" customFormat="false" ht="14.25" hidden="false" customHeight="false" outlineLevel="0" collapsed="false">
      <c r="H30" s="2"/>
    </row>
    <row r="31" customFormat="false" ht="14.25" hidden="false" customHeight="false" outlineLevel="0" collapsed="false">
      <c r="H31" s="2"/>
    </row>
    <row r="32" customFormat="false" ht="14.25" hidden="false" customHeight="false" outlineLevel="0" collapsed="false">
      <c r="H32" s="2"/>
    </row>
    <row r="33" customFormat="false" ht="14.25" hidden="false" customHeight="false" outlineLevel="0" collapsed="false">
      <c r="AC33" s="0" t="s">
        <v>21</v>
      </c>
    </row>
    <row r="36" customFormat="false" ht="18" hidden="false" customHeight="false" outlineLevel="0" collapsed="false">
      <c r="A36" s="3" t="s">
        <v>22</v>
      </c>
      <c r="B36" s="3"/>
      <c r="C36" s="3"/>
      <c r="D36" s="3"/>
      <c r="E36" s="3"/>
      <c r="F36" s="3"/>
      <c r="H36" s="2"/>
    </row>
    <row r="37" customFormat="false" ht="14.25" hidden="false" customHeight="false" outlineLevel="0" collapsed="false">
      <c r="H37" s="2"/>
    </row>
    <row r="38" customFormat="false" ht="14.25" hidden="false" customHeight="false" outlineLevel="0" collapsed="false">
      <c r="B38" s="4" t="s">
        <v>23</v>
      </c>
      <c r="C38" s="4" t="n">
        <v>2016</v>
      </c>
      <c r="D38" s="4" t="n">
        <v>2017</v>
      </c>
      <c r="E38" s="4" t="n">
        <v>2018</v>
      </c>
      <c r="F38" s="4" t="n">
        <v>2019</v>
      </c>
      <c r="G38" s="4" t="n">
        <v>2020</v>
      </c>
      <c r="H38" s="9" t="n">
        <v>2021</v>
      </c>
      <c r="I38" s="9" t="n">
        <v>2022</v>
      </c>
      <c r="J38" s="4" t="n">
        <v>2023</v>
      </c>
      <c r="K38" s="4" t="n">
        <v>2024</v>
      </c>
    </row>
    <row r="39" customFormat="false" ht="14.25" hidden="false" customHeight="false" outlineLevel="0" collapsed="false">
      <c r="B39" s="4" t="s">
        <v>24</v>
      </c>
      <c r="C39" s="13" t="n">
        <v>0.271502590673575</v>
      </c>
      <c r="D39" s="13" t="n">
        <v>0.276060388209921</v>
      </c>
      <c r="E39" s="13" t="n">
        <v>0.2456</v>
      </c>
      <c r="F39" s="13" t="n">
        <v>0.300248138957816</v>
      </c>
      <c r="G39" s="13" t="n">
        <v>0.351097179</v>
      </c>
      <c r="H39" s="13" t="n">
        <v>0.29368029739777</v>
      </c>
      <c r="I39" s="13" t="n">
        <v>0.323272971160295</v>
      </c>
      <c r="J39" s="13" t="n">
        <v>0.332850241545894</v>
      </c>
      <c r="K39" s="14" t="n">
        <f aca="false">'APiCy total'!W24</f>
        <v>0.337751855779427</v>
      </c>
      <c r="L39" s="11"/>
    </row>
    <row r="40" customFormat="false" ht="13.8" hidden="false" customHeight="false" outlineLevel="0" collapsed="false">
      <c r="B40" s="4" t="s">
        <v>25</v>
      </c>
      <c r="C40" s="9" t="n">
        <v>703</v>
      </c>
      <c r="D40" s="9" t="n">
        <v>1007</v>
      </c>
      <c r="E40" s="9" t="n">
        <v>943</v>
      </c>
      <c r="F40" s="9" t="n">
        <v>846</v>
      </c>
      <c r="G40" s="9" t="n">
        <v>414</v>
      </c>
      <c r="H40" s="9" t="n">
        <v>760</v>
      </c>
      <c r="I40" s="9" t="n">
        <v>1009</v>
      </c>
      <c r="J40" s="9" t="n">
        <v>1381</v>
      </c>
      <c r="K40" s="10" t="n">
        <f aca="false">'APiCy total'!S14</f>
        <v>1384</v>
      </c>
    </row>
    <row r="41" customFormat="false" ht="13.8" hidden="false" customHeight="false" outlineLevel="0" collapsed="false">
      <c r="B41" s="4" t="s">
        <v>26</v>
      </c>
      <c r="C41" s="4" t="n">
        <v>262</v>
      </c>
      <c r="D41" s="4" t="n">
        <v>384</v>
      </c>
      <c r="E41" s="4" t="n">
        <v>307</v>
      </c>
      <c r="F41" s="4" t="n">
        <v>363</v>
      </c>
      <c r="G41" s="4" t="n">
        <v>224</v>
      </c>
      <c r="H41" s="15" t="n">
        <v>316</v>
      </c>
      <c r="I41" s="9" t="n">
        <v>482</v>
      </c>
      <c r="J41" s="4" t="n">
        <v>689</v>
      </c>
      <c r="K41" s="10" t="n">
        <f aca="false">'APiCy total'!T14</f>
        <v>725</v>
      </c>
    </row>
    <row r="42" customFormat="false" ht="13.8" hidden="false" customHeight="false" outlineLevel="0" collapsed="false">
      <c r="B42" s="4" t="s">
        <v>17</v>
      </c>
      <c r="C42" s="4" t="n">
        <v>965</v>
      </c>
      <c r="D42" s="4" t="n">
        <v>1391</v>
      </c>
      <c r="E42" s="4" t="n">
        <v>1250</v>
      </c>
      <c r="F42" s="4" t="n">
        <v>1209</v>
      </c>
      <c r="G42" s="4" t="n">
        <v>638</v>
      </c>
      <c r="H42" s="4" t="n">
        <v>1076</v>
      </c>
      <c r="I42" s="9" t="n">
        <v>1491</v>
      </c>
      <c r="J42" s="4" t="n">
        <v>2070</v>
      </c>
      <c r="K42" s="10" t="n">
        <f aca="false">SUM(K40:K41)</f>
        <v>2109</v>
      </c>
    </row>
    <row r="43" customFormat="false" ht="13.8" hidden="false" customHeight="false" outlineLevel="0" collapsed="false"/>
    <row r="52" customFormat="false" ht="15" hidden="false" customHeight="false" outlineLevel="0" collapsed="false">
      <c r="B52" s="4"/>
      <c r="C52" s="16" t="n">
        <v>0.291666666666667</v>
      </c>
      <c r="D52" s="16" t="n">
        <v>0.302083333333333</v>
      </c>
      <c r="E52" s="16" t="n">
        <v>0.3125</v>
      </c>
      <c r="F52" s="16" t="n">
        <v>0.322916666666667</v>
      </c>
      <c r="G52" s="16" t="n">
        <v>0.333333333333333</v>
      </c>
      <c r="H52" s="16" t="n">
        <v>0.34375</v>
      </c>
      <c r="I52" s="16" t="n">
        <v>0.354166666666667</v>
      </c>
      <c r="J52" s="16" t="n">
        <v>0.364583333333333</v>
      </c>
    </row>
    <row r="53" customFormat="false" ht="13.8" hidden="false" customHeight="false" outlineLevel="0" collapsed="false">
      <c r="B53" s="4" t="s">
        <v>27</v>
      </c>
      <c r="C53" s="4" t="n">
        <f aca="false">SUM('PdG Centre Total'!B5:Q5)</f>
        <v>134</v>
      </c>
      <c r="D53" s="4" t="n">
        <f aca="false">SUM('PdG Centre Total'!$B6:$Q6)</f>
        <v>155</v>
      </c>
      <c r="E53" s="4" t="n">
        <f aca="false">SUM('PdG Centre Total'!$B7:$Q7)</f>
        <v>192</v>
      </c>
      <c r="F53" s="4" t="n">
        <f aca="false">SUM('PdG Centre Total'!$B8:$Q8)</f>
        <v>187</v>
      </c>
      <c r="G53" s="4" t="n">
        <f aca="false">SUM('PdG Centre Total'!$B9:$Q9)</f>
        <v>244</v>
      </c>
      <c r="H53" s="4" t="n">
        <f aca="false">SUM('PdG Centre Total'!$B10:$Q10)</f>
        <v>234</v>
      </c>
      <c r="I53" s="4" t="n">
        <f aca="false">SUM('PdG Centre Total'!$B11:$Q11)</f>
        <v>267</v>
      </c>
      <c r="J53" s="4" t="n">
        <f aca="false">SUM('PdG Centre Total'!$B12:$Q12)</f>
        <v>228</v>
      </c>
    </row>
    <row r="54" customFormat="false" ht="13.8" hidden="false" customHeight="false" outlineLevel="0" collapsed="false">
      <c r="B54" s="4" t="s">
        <v>28</v>
      </c>
      <c r="C54" s="4" t="n">
        <f aca="false">SUM('PdG Nord Total'!$B5:$Q5)</f>
        <v>51</v>
      </c>
      <c r="D54" s="4" t="n">
        <f aca="false">SUM('PdG Nord Total'!$B6:$Q6)</f>
        <v>44</v>
      </c>
      <c r="E54" s="4" t="n">
        <f aca="false">SUM('PdG Nord Total'!$B7:$Q7)</f>
        <v>79</v>
      </c>
      <c r="F54" s="4" t="n">
        <f aca="false">SUM('PdG Nord Total'!$B8:$Q8)</f>
        <v>55</v>
      </c>
      <c r="G54" s="4" t="n">
        <f aca="false">SUM('PdG Nord Total'!$B9:$Q9)</f>
        <v>73</v>
      </c>
      <c r="H54" s="4" t="n">
        <f aca="false">SUM('PdG Nord Total'!$B10:$Q10)</f>
        <v>51</v>
      </c>
      <c r="I54" s="4" t="n">
        <f aca="false">SUM('PdG Nord Total'!$B11:$Q11)</f>
        <v>59</v>
      </c>
      <c r="J54" s="4" t="n">
        <f aca="false">SUM('PdG Nord Total'!$B12:$Q12)</f>
        <v>40</v>
      </c>
    </row>
    <row r="55" customFormat="false" ht="13.8" hidden="false" customHeight="false" outlineLevel="0" collapsed="false">
      <c r="B55" s="17" t="s">
        <v>17</v>
      </c>
      <c r="C55" s="4" t="n">
        <f aca="false">SUM(C53:C54)</f>
        <v>185</v>
      </c>
      <c r="D55" s="4" t="n">
        <f aca="false">SUM(D53:D54)</f>
        <v>199</v>
      </c>
      <c r="E55" s="4" t="n">
        <f aca="false">SUM(E53:E54)</f>
        <v>271</v>
      </c>
      <c r="F55" s="4" t="n">
        <f aca="false">SUM(F53:F54)</f>
        <v>242</v>
      </c>
      <c r="G55" s="4" t="n">
        <f aca="false">SUM(G53:G54)</f>
        <v>317</v>
      </c>
      <c r="H55" s="4" t="n">
        <f aca="false">SUM(H53:H54)</f>
        <v>285</v>
      </c>
      <c r="I55" s="4" t="n">
        <f aca="false">SUM(I53:I54)</f>
        <v>326</v>
      </c>
      <c r="J55" s="4" t="n">
        <f aca="false">SUM(J53:J54)</f>
        <v>268</v>
      </c>
    </row>
    <row r="58" customFormat="false" ht="13.8" hidden="false" customHeight="false" outlineLevel="0" collapsed="false">
      <c r="B58" s="4"/>
      <c r="C58" s="18" t="n">
        <f aca="false">C52</f>
        <v>0.291666666666667</v>
      </c>
      <c r="D58" s="18" t="n">
        <f aca="false">D52</f>
        <v>0.302083333333333</v>
      </c>
      <c r="E58" s="18" t="n">
        <f aca="false">E52</f>
        <v>0.3125</v>
      </c>
      <c r="F58" s="18" t="n">
        <f aca="false">F52</f>
        <v>0.322916666666667</v>
      </c>
      <c r="G58" s="18" t="n">
        <f aca="false">G52</f>
        <v>0.333333333333333</v>
      </c>
      <c r="H58" s="18" t="n">
        <f aca="false">H52</f>
        <v>0.34375</v>
      </c>
      <c r="I58" s="18" t="n">
        <f aca="false">I52</f>
        <v>0.354166666666667</v>
      </c>
      <c r="J58" s="18" t="n">
        <f aca="false">J52</f>
        <v>0.364583333333333</v>
      </c>
    </row>
    <row r="59" customFormat="false" ht="13.8" hidden="false" customHeight="false" outlineLevel="0" collapsed="false">
      <c r="B59" s="4" t="s">
        <v>28</v>
      </c>
      <c r="C59" s="15" t="n">
        <f aca="false">C53/SUM($C53:$J53)</f>
        <v>0.0816575258988422</v>
      </c>
      <c r="D59" s="15" t="n">
        <f aca="false">D53/SUM($C53:$J53)</f>
        <v>0.0944546008531383</v>
      </c>
      <c r="E59" s="15" t="n">
        <f aca="false">E53/SUM($C53:$J53)</f>
        <v>0.117001828153565</v>
      </c>
      <c r="F59" s="15" t="n">
        <f aca="false">F53/SUM($C53:$J53)</f>
        <v>0.113954905545399</v>
      </c>
      <c r="G59" s="15" t="n">
        <f aca="false">G53/SUM($C53:$J53)</f>
        <v>0.148689823278489</v>
      </c>
      <c r="H59" s="15" t="n">
        <f aca="false">H53/SUM($C53:$J53)</f>
        <v>0.142595978062157</v>
      </c>
      <c r="I59" s="15" t="n">
        <f aca="false">I53/SUM($C53:$J53)</f>
        <v>0.162705667276051</v>
      </c>
      <c r="J59" s="15" t="n">
        <f aca="false">J53/SUM($C53:$J53)</f>
        <v>0.138939670932358</v>
      </c>
    </row>
    <row r="60" customFormat="false" ht="13.8" hidden="false" customHeight="false" outlineLevel="0" collapsed="false">
      <c r="B60" s="4" t="s">
        <v>27</v>
      </c>
      <c r="C60" s="15" t="n">
        <f aca="false">C54/SUM($C54:$J54)</f>
        <v>0.11283185840708</v>
      </c>
      <c r="D60" s="15" t="n">
        <f aca="false">D54/SUM($C54:$J54)</f>
        <v>0.0973451327433628</v>
      </c>
      <c r="E60" s="15" t="n">
        <f aca="false">E54/SUM($C54:$J54)</f>
        <v>0.174778761061947</v>
      </c>
      <c r="F60" s="15" t="n">
        <f aca="false">F54/SUM($C54:$J54)</f>
        <v>0.121681415929204</v>
      </c>
      <c r="G60" s="15" t="n">
        <f aca="false">G54/SUM($C54:$J54)</f>
        <v>0.161504424778761</v>
      </c>
      <c r="H60" s="15" t="n">
        <f aca="false">H54/SUM($C54:$J54)</f>
        <v>0.11283185840708</v>
      </c>
      <c r="I60" s="15" t="n">
        <f aca="false">I54/SUM($C54:$J54)</f>
        <v>0.130530973451327</v>
      </c>
      <c r="J60" s="15" t="n">
        <f aca="false">J54/SUM($C54:$J54)</f>
        <v>0.0884955752212389</v>
      </c>
    </row>
    <row r="65" customFormat="false" ht="17.35" hidden="false" customHeight="false" outlineLevel="0" collapsed="false">
      <c r="A65" s="3" t="s">
        <v>29</v>
      </c>
      <c r="B65" s="3"/>
      <c r="C65" s="3"/>
      <c r="D65" s="3"/>
      <c r="E65" s="3"/>
      <c r="F65" s="3"/>
      <c r="H65" s="2"/>
    </row>
    <row r="66" customFormat="false" ht="13.8" hidden="false" customHeight="false" outlineLevel="0" collapsed="false">
      <c r="H66" s="2"/>
    </row>
    <row r="67" customFormat="false" ht="13.8" hidden="false" customHeight="false" outlineLevel="0" collapsed="false">
      <c r="H67" s="2"/>
    </row>
    <row r="68" customFormat="false" ht="13.8" hidden="false" customHeight="false" outlineLevel="0" collapsed="false">
      <c r="B68" s="4"/>
      <c r="C68" s="7" t="n">
        <v>2020</v>
      </c>
      <c r="D68" s="5" t="n">
        <v>2021</v>
      </c>
      <c r="E68" s="5" t="n">
        <v>2022</v>
      </c>
      <c r="F68" s="5" t="n">
        <v>2023</v>
      </c>
      <c r="G68" s="5" t="n">
        <v>2024</v>
      </c>
      <c r="I68" s="0"/>
    </row>
    <row r="69" customFormat="false" ht="13.8" hidden="false" customHeight="false" outlineLevel="0" collapsed="false">
      <c r="B69" s="4" t="s">
        <v>30</v>
      </c>
      <c r="C69" s="19" t="n">
        <f aca="false">'APiCy total'!FU14</f>
        <v>344</v>
      </c>
      <c r="D69" s="19" t="n">
        <f aca="false">'APiCy total'!FG14</f>
        <v>582</v>
      </c>
      <c r="E69" s="19" t="n">
        <f aca="false">'APiCy total'!DL14</f>
        <v>752</v>
      </c>
      <c r="F69" s="19" t="n">
        <f aca="false">'APiCy total'!BQ14</f>
        <v>1017</v>
      </c>
      <c r="G69" s="20" t="n">
        <f aca="false">'APiCy total'!V14</f>
        <v>945</v>
      </c>
      <c r="I69" s="0"/>
    </row>
    <row r="70" customFormat="false" ht="13.8" hidden="false" customHeight="false" outlineLevel="0" collapsed="false">
      <c r="B70" s="4" t="s">
        <v>31</v>
      </c>
      <c r="C70" s="19" t="n">
        <f aca="false">'APiCy total'!FV14</f>
        <v>175</v>
      </c>
      <c r="D70" s="19" t="n">
        <f aca="false">'APiCy total'!FH14</f>
        <v>337</v>
      </c>
      <c r="E70" s="19" t="n">
        <f aca="false">'APiCy total'!DM14</f>
        <v>498</v>
      </c>
      <c r="F70" s="19" t="n">
        <f aca="false">'APiCy total'!BR14</f>
        <v>752</v>
      </c>
      <c r="G70" s="20" t="n">
        <f aca="false">'APiCy total'!W14</f>
        <v>809</v>
      </c>
      <c r="I70" s="0"/>
    </row>
    <row r="71" customFormat="false" ht="13.8" hidden="false" customHeight="false" outlineLevel="0" collapsed="false">
      <c r="B71" s="4" t="s">
        <v>32</v>
      </c>
      <c r="C71" s="19" t="n">
        <f aca="false">'APiCy total'!FW14</f>
        <v>42</v>
      </c>
      <c r="D71" s="19" t="n">
        <f aca="false">'APiCy total'!FI14</f>
        <v>46</v>
      </c>
      <c r="E71" s="19" t="n">
        <f aca="false">'APiCy total'!DN14</f>
        <v>68</v>
      </c>
      <c r="F71" s="19" t="n">
        <f aca="false">'APiCy total'!BS14</f>
        <v>115</v>
      </c>
      <c r="G71" s="20" t="n">
        <f aca="false">'APiCy total'!X14</f>
        <v>132</v>
      </c>
      <c r="I71" s="0"/>
    </row>
    <row r="72" customFormat="false" ht="13.8" hidden="false" customHeight="false" outlineLevel="0" collapsed="false">
      <c r="B72" s="4" t="s">
        <v>6</v>
      </c>
      <c r="C72" s="19" t="n">
        <f aca="false">SUM(C69:C71)</f>
        <v>561</v>
      </c>
      <c r="D72" s="19" t="n">
        <f aca="false">SUM(D69:D71)</f>
        <v>965</v>
      </c>
      <c r="E72" s="19" t="n">
        <f aca="false">SUM(E69:E71)</f>
        <v>1318</v>
      </c>
      <c r="F72" s="19" t="n">
        <f aca="false">SUM(F69:F71)</f>
        <v>1884</v>
      </c>
      <c r="G72" s="20" t="n">
        <f aca="false">SUM(G69:G71)</f>
        <v>1886</v>
      </c>
      <c r="I72" s="0"/>
    </row>
    <row r="73" customFormat="false" ht="13.8" hidden="false" customHeight="false" outlineLevel="0" collapsed="false"/>
    <row r="87" customFormat="false" ht="14.25" hidden="false" customHeight="false" outlineLevel="0" collapsed="false">
      <c r="B87" s="0" t="s">
        <v>30</v>
      </c>
    </row>
    <row r="88" customFormat="false" ht="13.8" hidden="false" customHeight="false" outlineLevel="0" collapsed="false">
      <c r="B88" s="11" t="s">
        <v>28</v>
      </c>
      <c r="C88" s="11" t="n">
        <v>2023</v>
      </c>
      <c r="D88" s="11" t="n">
        <v>2024</v>
      </c>
    </row>
    <row r="89" customFormat="false" ht="14.25" hidden="false" customHeight="false" outlineLevel="0" collapsed="false">
      <c r="B89" s="0" t="s">
        <v>11</v>
      </c>
      <c r="C89" s="0" t="n">
        <v>183</v>
      </c>
      <c r="D89" s="0" t="n">
        <v>131</v>
      </c>
    </row>
    <row r="90" customFormat="false" ht="13.8" hidden="false" customHeight="false" outlineLevel="0" collapsed="false">
      <c r="B90" s="0" t="s">
        <v>10</v>
      </c>
      <c r="C90" s="0" t="n">
        <v>90</v>
      </c>
      <c r="D90" s="0" t="n">
        <v>64</v>
      </c>
    </row>
    <row r="91" customFormat="false" ht="13.8" hidden="false" customHeight="false" outlineLevel="0" collapsed="false">
      <c r="B91" s="0" t="s">
        <v>9</v>
      </c>
      <c r="C91" s="0" t="n">
        <v>38</v>
      </c>
      <c r="D91" s="0" t="n">
        <v>43</v>
      </c>
    </row>
    <row r="92" customFormat="false" ht="14.25" hidden="false" customHeight="false" outlineLevel="0" collapsed="false">
      <c r="B92" s="0" t="s">
        <v>8</v>
      </c>
      <c r="C92" s="0" t="n">
        <v>70</v>
      </c>
      <c r="D92" s="0" t="n">
        <v>91</v>
      </c>
    </row>
    <row r="93" customFormat="false" ht="14.25" hidden="false" customHeight="false" outlineLevel="0" collapsed="false">
      <c r="B93" s="0" t="s">
        <v>33</v>
      </c>
      <c r="C93" s="0" t="n">
        <v>26</v>
      </c>
      <c r="D93" s="0" t="n">
        <v>23</v>
      </c>
    </row>
    <row r="94" customFormat="false" ht="14.25" hidden="false" customHeight="false" outlineLevel="0" collapsed="false">
      <c r="B94" s="0" t="s">
        <v>34</v>
      </c>
      <c r="C94" s="0" t="n">
        <v>7</v>
      </c>
      <c r="D94" s="0" t="n">
        <v>20</v>
      </c>
    </row>
    <row r="96" customFormat="false" ht="13.8" hidden="false" customHeight="false" outlineLevel="0" collapsed="false">
      <c r="B96" s="11" t="s">
        <v>35</v>
      </c>
    </row>
    <row r="97" customFormat="false" ht="13.8" hidden="false" customHeight="false" outlineLevel="0" collapsed="false">
      <c r="B97" s="11" t="s">
        <v>28</v>
      </c>
      <c r="C97" s="11" t="n">
        <v>2020</v>
      </c>
      <c r="D97" s="11" t="n">
        <v>2021</v>
      </c>
      <c r="E97" s="11" t="n">
        <v>2022</v>
      </c>
      <c r="F97" s="11" t="n">
        <v>2023</v>
      </c>
      <c r="G97" s="11" t="n">
        <v>2024</v>
      </c>
    </row>
    <row r="98" customFormat="false" ht="13.8" hidden="false" customHeight="false" outlineLevel="0" collapsed="false">
      <c r="B98" s="0" t="s">
        <v>11</v>
      </c>
      <c r="C98" s="2"/>
      <c r="E98" s="0" t="n">
        <f aca="false">'Vireloup Douane'!DU14</f>
        <v>113</v>
      </c>
      <c r="F98" s="0" t="n">
        <f aca="false">'Vireloup Douane'!BZ14</f>
        <v>187</v>
      </c>
      <c r="G98" s="21" t="n">
        <f aca="false">'Vireloup Douane'!AE14</f>
        <v>157</v>
      </c>
    </row>
    <row r="99" customFormat="false" ht="13.8" hidden="false" customHeight="false" outlineLevel="0" collapsed="false">
      <c r="B99" s="0" t="s">
        <v>10</v>
      </c>
      <c r="C99" s="2"/>
      <c r="E99" s="0" t="n">
        <f aca="false">Versonnex!DU14</f>
        <v>53</v>
      </c>
      <c r="F99" s="0" t="n">
        <f aca="false">Versonnex!BZ14</f>
        <v>90</v>
      </c>
      <c r="G99" s="21" t="n">
        <f aca="false">Versonnex!AE14</f>
        <v>65</v>
      </c>
    </row>
    <row r="100" customFormat="false" ht="13.8" hidden="false" customHeight="false" outlineLevel="0" collapsed="false">
      <c r="B100" s="0" t="s">
        <v>9</v>
      </c>
      <c r="C100" s="2"/>
      <c r="E100" s="0" t="n">
        <f aca="false">Sauverny!DU14</f>
        <v>0</v>
      </c>
      <c r="F100" s="0" t="n">
        <f aca="false">Sauverny!BZ14</f>
        <v>58</v>
      </c>
      <c r="G100" s="21" t="n">
        <f aca="false">Sauverny!AE14</f>
        <v>69</v>
      </c>
    </row>
    <row r="101" customFormat="false" ht="13.8" hidden="false" customHeight="false" outlineLevel="0" collapsed="false">
      <c r="B101" s="0" t="s">
        <v>8</v>
      </c>
      <c r="C101" s="2"/>
      <c r="E101" s="0" t="n">
        <f aca="false">'Divonne-&gt;Chavanne'!DU14</f>
        <v>67</v>
      </c>
      <c r="F101" s="0" t="n">
        <f aca="false">'Divonne-&gt;Chavanne'!BZ14</f>
        <v>83</v>
      </c>
      <c r="G101" s="21" t="n">
        <f aca="false">'Divonne-&gt;Chavanne'!AE14</f>
        <v>98</v>
      </c>
    </row>
    <row r="102" customFormat="false" ht="13.8" hidden="false" customHeight="false" outlineLevel="0" collapsed="false">
      <c r="B102" s="0" t="s">
        <v>33</v>
      </c>
      <c r="C102" s="2"/>
      <c r="E102" s="0" t="n">
        <f aca="false">'Crassier Voie Verte'!DU14</f>
        <v>20</v>
      </c>
      <c r="F102" s="0" t="n">
        <f aca="false">'Crassier Voie Verte'!BZ14</f>
        <v>52</v>
      </c>
      <c r="G102" s="21" t="n">
        <f aca="false">'Crassier Voie Verte'!AE14</f>
        <v>39</v>
      </c>
    </row>
    <row r="103" customFormat="false" ht="13.8" hidden="false" customHeight="false" outlineLevel="0" collapsed="false">
      <c r="B103" s="0" t="s">
        <v>34</v>
      </c>
      <c r="C103" s="2"/>
      <c r="E103" s="0" t="n">
        <f aca="false">'Crassier Douane'!DU14</f>
        <v>9</v>
      </c>
      <c r="F103" s="0" t="n">
        <f aca="false">'Crassier Douane'!BZ14</f>
        <v>7</v>
      </c>
      <c r="G103" s="21" t="n">
        <f aca="false">'Crassier Douane'!AE14</f>
        <v>24</v>
      </c>
    </row>
    <row r="104" customFormat="false" ht="13.8" hidden="false" customHeight="false" outlineLevel="0" collapsed="false">
      <c r="B104" s="0" t="s">
        <v>17</v>
      </c>
      <c r="C104" s="0" t="n">
        <f aca="false">SUM(C98:C103)</f>
        <v>0</v>
      </c>
      <c r="D104" s="0" t="n">
        <f aca="false">SUM(D98:D103)</f>
        <v>0</v>
      </c>
      <c r="E104" s="0" t="n">
        <f aca="false">SUM(E98:E103)</f>
        <v>262</v>
      </c>
      <c r="F104" s="0" t="n">
        <f aca="false">SUM(F98:F103)</f>
        <v>477</v>
      </c>
      <c r="G104" s="21" t="n">
        <f aca="false">SUM(G98:G103)</f>
        <v>452</v>
      </c>
    </row>
    <row r="105" customFormat="false" ht="13.8" hidden="false" customHeight="false" outlineLevel="0" collapsed="false">
      <c r="C105" s="12" t="e">
        <f aca="false">(C104/B104)-1</f>
        <v>#VALUE!</v>
      </c>
      <c r="D105" s="12" t="e">
        <f aca="false">(D104/C104)-1</f>
        <v>#DIV/0!</v>
      </c>
      <c r="E105" s="12" t="e">
        <f aca="false">(E104/D104)-1</f>
        <v>#DIV/0!</v>
      </c>
      <c r="F105" s="12" t="n">
        <f aca="false">(F104/E104)-1</f>
        <v>0.820610687022901</v>
      </c>
      <c r="G105" s="12" t="n">
        <f aca="false">(G104/F104)-1</f>
        <v>-0.0524109014675053</v>
      </c>
    </row>
  </sheetData>
  <mergeCells count="4">
    <mergeCell ref="A3:F3"/>
    <mergeCell ref="A18:F18"/>
    <mergeCell ref="A36:F36"/>
    <mergeCell ref="A65:F6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35"/>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1" ySplit="0" topLeftCell="B1" activePane="topRight" state="frozen"/>
      <selection pane="topLeft" activeCell="A1" activeCellId="0" sqref="A1"/>
      <selection pane="topRight" activeCell="E31" activeCellId="0" sqref="E31:G31"/>
    </sheetView>
  </sheetViews>
  <sheetFormatPr defaultColWidth="8.54296875" defaultRowHeight="14.25" zeroHeight="false" outlineLevelRow="0" outlineLevelCol="0"/>
  <cols>
    <col collapsed="false" customWidth="true" hidden="false" outlineLevel="0" max="1" min="1" style="0" width="25.93"/>
    <col collapsed="false" customWidth="true" hidden="false" outlineLevel="0" max="4" min="4" style="2" width="8.94"/>
    <col collapsed="false" customWidth="true" hidden="false" outlineLevel="0" max="10" min="9" style="2" width="8.94"/>
    <col collapsed="false" customWidth="true" hidden="false" outlineLevel="0" max="18" min="18" style="2" width="8.94"/>
    <col collapsed="false" customWidth="true" hidden="false" outlineLevel="0" max="24" min="23" style="2" width="8.94"/>
  </cols>
  <sheetData>
    <row r="1" customFormat="false" ht="23.25" hidden="false" customHeight="false" outlineLevel="0" collapsed="false">
      <c r="B1" s="22" t="s">
        <v>36</v>
      </c>
      <c r="C1" s="22"/>
      <c r="D1" s="22"/>
      <c r="E1" s="22"/>
      <c r="F1" s="22"/>
      <c r="G1" s="22"/>
      <c r="H1" s="22"/>
      <c r="I1" s="22"/>
      <c r="J1" s="22"/>
      <c r="K1" s="22"/>
      <c r="L1" s="22"/>
      <c r="M1" s="22"/>
      <c r="N1" s="22"/>
      <c r="P1" s="22" t="s">
        <v>37</v>
      </c>
      <c r="Q1" s="22"/>
      <c r="R1" s="22"/>
      <c r="S1" s="22"/>
      <c r="T1" s="22"/>
      <c r="U1" s="22"/>
      <c r="V1" s="22"/>
      <c r="W1" s="22"/>
      <c r="X1" s="22"/>
      <c r="Y1" s="22"/>
      <c r="Z1" s="22"/>
      <c r="AA1" s="22"/>
      <c r="AB1" s="22"/>
    </row>
    <row r="2" customFormat="false" ht="15.75" hidden="false" customHeight="false" outlineLevel="0" collapsed="false">
      <c r="A2" s="23"/>
      <c r="B2" s="24" t="s">
        <v>25</v>
      </c>
      <c r="C2" s="25" t="s">
        <v>26</v>
      </c>
      <c r="D2" s="26" t="s">
        <v>38</v>
      </c>
      <c r="E2" s="27" t="s">
        <v>39</v>
      </c>
      <c r="F2" s="24" t="s">
        <v>31</v>
      </c>
      <c r="G2" s="24" t="s">
        <v>32</v>
      </c>
      <c r="H2" s="24" t="s">
        <v>40</v>
      </c>
      <c r="I2" s="26" t="s">
        <v>41</v>
      </c>
      <c r="J2" s="26" t="s">
        <v>42</v>
      </c>
      <c r="K2" s="24" t="s">
        <v>20</v>
      </c>
      <c r="L2" s="24" t="s">
        <v>43</v>
      </c>
      <c r="M2" s="24" t="s">
        <v>44</v>
      </c>
      <c r="N2" s="28" t="s">
        <v>45</v>
      </c>
      <c r="P2" s="24" t="s">
        <v>25</v>
      </c>
      <c r="Q2" s="25" t="s">
        <v>26</v>
      </c>
      <c r="R2" s="26" t="s">
        <v>38</v>
      </c>
      <c r="S2" s="27" t="s">
        <v>39</v>
      </c>
      <c r="T2" s="24" t="s">
        <v>31</v>
      </c>
      <c r="U2" s="24" t="s">
        <v>32</v>
      </c>
      <c r="V2" s="24" t="s">
        <v>40</v>
      </c>
      <c r="W2" s="26" t="s">
        <v>41</v>
      </c>
      <c r="X2" s="26" t="s">
        <v>42</v>
      </c>
      <c r="Y2" s="24" t="s">
        <v>20</v>
      </c>
      <c r="Z2" s="24" t="s">
        <v>44</v>
      </c>
      <c r="AA2" s="24" t="s">
        <v>43</v>
      </c>
      <c r="AB2" s="28" t="s">
        <v>45</v>
      </c>
    </row>
    <row r="3" customFormat="false" ht="14.25" hidden="false" customHeight="false" outlineLevel="0" collapsed="false">
      <c r="A3" s="29" t="s">
        <v>46</v>
      </c>
      <c r="B3" s="29" t="n">
        <f aca="true" t="array" ref="B3:B3">INDIRECT( "'" &amp; $A3 &amp; "'"&amp; "!" &amp; B$33)</f>
        <v>243</v>
      </c>
      <c r="C3" s="29" t="n">
        <f aca="true" t="array" ref="C3:C3">INDIRECT( "'" &amp; $A3 &amp; "'"&amp; "!" &amp; C$33)</f>
        <v>171</v>
      </c>
      <c r="D3" s="30" t="n">
        <f aca="true" t="array" ref="D3:D3">INDIRECT( "'" &amp; $A3 &amp; "'"&amp; "!" &amp; D$33)</f>
        <v>0.41304347826087</v>
      </c>
      <c r="E3" s="29" t="n">
        <f aca="true" t="array" ref="E3:E3">INDIRECT( "'" &amp; $A3 &amp; "'"&amp; "!" &amp; E$33)</f>
        <v>167</v>
      </c>
      <c r="F3" s="29" t="n">
        <f aca="true" t="array" ref="F3:F3">INDIRECT( "'" &amp; $A3 &amp; "'"&amp; "!" &amp; F$33)</f>
        <v>203</v>
      </c>
      <c r="G3" s="29" t="n">
        <f aca="true" t="array" ref="G3:G3">INDIRECT( "'" &amp; $A3 &amp; "'"&amp; "!" &amp; G$33)</f>
        <v>29</v>
      </c>
      <c r="H3" s="29" t="n">
        <f aca="true" t="array" ref="H3:H3">INDIRECT( "'" &amp; $A3 &amp; "'"&amp; "!" &amp; H$33)</f>
        <v>399</v>
      </c>
      <c r="I3" s="30" t="n">
        <f aca="true" t="array" ref="I3:I3">INDIRECT( "'" &amp; $A3 &amp; "'"&amp; "!" &amp; I$33)</f>
        <v>0.508771929824561</v>
      </c>
      <c r="J3" s="30" t="n">
        <f aca="true" t="array" ref="J3:J3">INDIRECT( "'" &amp; $A3 &amp; "'"&amp; "!" &amp; J$33)</f>
        <v>0.0726817042606516</v>
      </c>
      <c r="K3" s="29" t="n">
        <f aca="true" t="array" ref="K3:K3">INDIRECT( "'" &amp; $A3 &amp; "'"&amp; "!" &amp; K$33)</f>
        <v>15</v>
      </c>
      <c r="L3" s="29" t="n">
        <f aca="true" t="array" ref="L3:L3">INDIRECT( "'" &amp; $A3 &amp; "'"&amp; "!" &amp; L$33)</f>
        <v>403</v>
      </c>
      <c r="M3" s="29" t="n">
        <f aca="true" t="array" ref="M3:M3">INDIRECT( "'" &amp; $A3 &amp; "'"&amp; "!" &amp; M$33)</f>
        <v>11</v>
      </c>
      <c r="N3" s="29" t="n">
        <f aca="true" t="array" ref="N3:N3">INDIRECT( "'" &amp; $A3 &amp; "'"&amp; "!" &amp; N$33)</f>
        <v>414</v>
      </c>
      <c r="P3" s="30" t="n">
        <f aca="true" t="array" ref="P3:P3">INDIRECT( "'" &amp; $A3 &amp; "'"&amp; "!" &amp; P$33)</f>
        <v>0.0384615384615385</v>
      </c>
      <c r="Q3" s="30" t="n">
        <f aca="true" t="array" ref="Q3:Q3">INDIRECT( "'" &amp; $A3 &amp; "'"&amp; "!" &amp; Q$33)</f>
        <v>0.0426829268292683</v>
      </c>
      <c r="R3" s="30" t="n">
        <f aca="true" t="array" ref="R3:R3">INDIRECT( "'" &amp; $A3 &amp; "'"&amp; "!" &amp; R$33)</f>
        <v>0.0023860021208908</v>
      </c>
      <c r="S3" s="30" t="n">
        <f aca="true" t="array" ref="S3:S3">INDIRECT( "'" &amp; $A3 &amp; "'"&amp; "!" &amp; S$33)</f>
        <v>0.04375</v>
      </c>
      <c r="T3" s="30" t="n">
        <f aca="true" t="array" ref="T3:T3">INDIRECT( "'" &amp; $A3 &amp; "'"&amp; "!" &amp; T$33)</f>
        <v>-0.0240384615384616</v>
      </c>
      <c r="U3" s="30" t="n">
        <f aca="true" t="array" ref="U3:U3">INDIRECT( "'" &amp; $A3 &amp; "'"&amp; "!" &amp; U$33)</f>
        <v>0.318181818181818</v>
      </c>
      <c r="V3" s="30" t="n">
        <f aca="true" t="array" ref="V3:V3">INDIRECT( "'" &amp; $A3 &amp; "'"&amp; "!" &amp; V$33)</f>
        <v>0.023076923076923</v>
      </c>
      <c r="W3" s="30" t="n">
        <f aca="true" t="array" ref="W3:W3">INDIRECT( "'" &amp; $A3 &amp; "'"&amp; "!" &amp; W$33)</f>
        <v>-0.0460526315789473</v>
      </c>
      <c r="X3" s="30" t="n">
        <f aca="true" t="array" ref="X3:X3">INDIRECT( "'" &amp; $A3 &amp; "'"&amp; "!" &amp; X$33)</f>
        <v>0.288448393711552</v>
      </c>
      <c r="Y3" s="30" t="n">
        <f aca="true" t="array" ref="Y3:Y3">INDIRECT( "'" &amp; $A3 &amp; "'"&amp; "!" &amp; Y$33)</f>
        <v>0.875</v>
      </c>
      <c r="Z3" s="30" t="n">
        <f aca="true" t="array" ref="Z3:Z3">INDIRECT( "'" &amp; $A3 &amp; "'"&amp; "!" &amp; Z$33)</f>
        <v>0.0306905370843991</v>
      </c>
      <c r="AA3" s="30" t="n">
        <f aca="true" t="array" ref="AA3:AA3">INDIRECT( "'" &amp; $A3 &amp; "'"&amp; "!" &amp; AA$33)</f>
        <v>0.571428571428571</v>
      </c>
      <c r="AB3" s="30" t="n">
        <f aca="true" t="array" ref="AB3:AB3">INDIRECT( "'" &amp; $A3 &amp; "'"&amp; "!" &amp; AB$33)</f>
        <v>0.0402010050251256</v>
      </c>
    </row>
    <row r="4" customFormat="false" ht="14.25" hidden="false" customHeight="false" outlineLevel="0" collapsed="false">
      <c r="A4" s="29"/>
      <c r="B4" s="29"/>
      <c r="C4" s="29"/>
      <c r="D4" s="30"/>
      <c r="E4" s="29"/>
      <c r="F4" s="29"/>
      <c r="G4" s="29"/>
      <c r="H4" s="29"/>
      <c r="I4" s="30"/>
      <c r="J4" s="30"/>
      <c r="K4" s="29"/>
      <c r="L4" s="29"/>
      <c r="M4" s="29"/>
      <c r="N4" s="29"/>
      <c r="P4" s="30"/>
      <c r="Q4" s="30"/>
      <c r="R4" s="30"/>
      <c r="S4" s="30"/>
      <c r="T4" s="30"/>
      <c r="U4" s="30"/>
      <c r="V4" s="30"/>
      <c r="W4" s="30"/>
      <c r="X4" s="30"/>
      <c r="Y4" s="30"/>
      <c r="Z4" s="30"/>
      <c r="AA4" s="30"/>
      <c r="AB4" s="30"/>
    </row>
    <row r="5" customFormat="false" ht="14.25" hidden="false" customHeight="false" outlineLevel="0" collapsed="false">
      <c r="A5" s="29" t="s">
        <v>47</v>
      </c>
      <c r="B5" s="29" t="n">
        <f aca="true" t="array" ref="B5:B5">INDIRECT( "'" &amp; $A5 &amp; "'"&amp; "!" &amp; B$33)</f>
        <v>299</v>
      </c>
      <c r="C5" s="29" t="n">
        <f aca="true" t="array" ref="C5:C5">INDIRECT( "'" &amp; $A5 &amp; "'"&amp; "!" &amp; C$33)</f>
        <v>147</v>
      </c>
      <c r="D5" s="30" t="n">
        <f aca="true" t="array" ref="D5:D5">INDIRECT( "'" &amp; $A5 &amp; "'"&amp; "!" &amp; D$33)</f>
        <v>0.329596412556054</v>
      </c>
      <c r="E5" s="29" t="n">
        <f aca="true" t="array" ref="E5:E5">INDIRECT( "'" &amp; $A5 &amp; "'"&amp; "!" &amp; E$33)</f>
        <v>192</v>
      </c>
      <c r="F5" s="29" t="n">
        <f aca="true" t="array" ref="F5:F5">INDIRECT( "'" &amp; $A5 &amp; "'"&amp; "!" &amp; F$33)</f>
        <v>184</v>
      </c>
      <c r="G5" s="29" t="n">
        <f aca="true" t="array" ref="G5:G5">INDIRECT( "'" &amp; $A5 &amp; "'"&amp; "!" &amp; G$33)</f>
        <v>41</v>
      </c>
      <c r="H5" s="29" t="n">
        <f aca="true" t="array" ref="H5:H5">INDIRECT( "'" &amp; $A5 &amp; "'"&amp; "!" &amp; H$33)</f>
        <v>417</v>
      </c>
      <c r="I5" s="30" t="n">
        <f aca="true" t="array" ref="I5:I5">INDIRECT( "'" &amp; $A5 &amp; "'"&amp; "!" &amp; I$33)</f>
        <v>0.441247002398081</v>
      </c>
      <c r="J5" s="30" t="n">
        <f aca="true" t="array" ref="J5:J5">INDIRECT( "'" &amp; $A5 &amp; "'"&amp; "!" &amp; J$33)</f>
        <v>0.0983213429256595</v>
      </c>
      <c r="K5" s="29" t="n">
        <f aca="true" t="array" ref="K5:K5">INDIRECT( "'" &amp; $A5 &amp; "'"&amp; "!" &amp; K$33)</f>
        <v>29</v>
      </c>
      <c r="L5" s="29" t="n">
        <f aca="true" t="array" ref="L5:L5">INDIRECT( "'" &amp; $A5 &amp; "'"&amp; "!" &amp; L$33)</f>
        <v>420</v>
      </c>
      <c r="M5" s="29" t="n">
        <f aca="true" t="array" ref="M5:M5">INDIRECT( "'" &amp; $A5 &amp; "'"&amp; "!" &amp; M$33)</f>
        <v>26</v>
      </c>
      <c r="N5" s="29" t="n">
        <f aca="true" t="array" ref="N5:N5">INDIRECT( "'" &amp; $A5 &amp; "'"&amp; "!" &amp; N$33)</f>
        <v>446</v>
      </c>
      <c r="P5" s="30" t="n">
        <f aca="true" t="array" ref="P5:P5">INDIRECT( "'" &amp; $A5 &amp; "'"&amp; "!" &amp; P$33)</f>
        <v>0.0912408759124088</v>
      </c>
      <c r="Q5" s="30" t="n">
        <f aca="true" t="array" ref="Q5:Q5">INDIRECT( "'" &amp; $A5 &amp; "'"&amp; "!" &amp; Q$33)</f>
        <v>0.122137404580153</v>
      </c>
      <c r="R5" s="30" t="n">
        <f aca="true" t="array" ref="R5:R5">INDIRECT( "'" &amp; $A5 &amp; "'"&amp; "!" &amp; R$33)</f>
        <v>0.0189812754595551</v>
      </c>
      <c r="S5" s="30" t="n">
        <f aca="true" t="array" ref="S5:S5">INDIRECT( "'" &amp; $A5 &amp; "'"&amp; "!" &amp; S$33)</f>
        <v>-0.0495049504950496</v>
      </c>
      <c r="T5" s="30" t="n">
        <f aca="true" t="array" ref="T5:T5">INDIRECT( "'" &amp; $A5 &amp; "'"&amp; "!" &amp; T$33)</f>
        <v>0.277777777777778</v>
      </c>
      <c r="U5" s="30" t="n">
        <f aca="true" t="array" ref="U5:U5">INDIRECT( "'" &amp; $A5 &amp; "'"&amp; "!" &amp; U$33)</f>
        <v>0.205882352941176</v>
      </c>
      <c r="V5" s="30" t="n">
        <f aca="true" t="array" ref="V5:V5">INDIRECT( "'" &amp; $A5 &amp; "'"&amp; "!" &amp; V$33)</f>
        <v>0.0973684210526315</v>
      </c>
      <c r="W5" s="30" t="n">
        <f aca="true" t="array" ref="W5:W5">INDIRECT( "'" &amp; $A5 &amp; "'"&amp; "!" &amp; W$33)</f>
        <v>0.164401811883825</v>
      </c>
      <c r="X5" s="30" t="n">
        <f aca="true" t="array" ref="X5:X5">INDIRECT( "'" &amp; $A5 &amp; "'"&amp; "!" &amp; X$33)</f>
        <v>0.0988855974044296</v>
      </c>
      <c r="Y5" s="30" t="n">
        <f aca="true" t="array" ref="Y5:Y5">INDIRECT( "'" &amp; $A5 &amp; "'"&amp; "!" &amp; Y$33)</f>
        <v>0.16</v>
      </c>
      <c r="Z5" s="30" t="n">
        <f aca="true" t="array" ref="Z5:Z5">INDIRECT( "'" &amp; $A5 &amp; "'"&amp; "!" &amp; Z$33)</f>
        <v>0.0994764397905758</v>
      </c>
      <c r="AA5" s="30" t="n">
        <f aca="true" t="array" ref="AA5:AA5">INDIRECT( "'" &amp; $A5 &amp; "'"&amp; "!" &amp; AA$33)</f>
        <v>0.130434782608696</v>
      </c>
      <c r="AB5" s="30" t="n">
        <f aca="true" t="array" ref="AB5:AB5">INDIRECT( "'" &amp; $A5 &amp; "'"&amp; "!" &amp; AB$33)</f>
        <v>0.101234567901235</v>
      </c>
    </row>
    <row r="6" customFormat="false" ht="14.25" hidden="false" customHeight="false" outlineLevel="0" collapsed="false">
      <c r="A6" s="29" t="s">
        <v>48</v>
      </c>
      <c r="B6" s="29" t="n">
        <f aca="true" t="array" ref="B6:B6">INDIRECT( "'" &amp; $A6 &amp; "'"&amp; "!" &amp; B$33)</f>
        <v>49</v>
      </c>
      <c r="C6" s="29" t="n">
        <f aca="true" t="array" ref="C6:C6">INDIRECT( "'" &amp; $A6 &amp; "'"&amp; "!" &amp; C$33)</f>
        <v>0</v>
      </c>
      <c r="D6" s="30" t="n">
        <f aca="true" t="array" ref="D6:D6">INDIRECT( "'" &amp; $A6 &amp; "'"&amp; "!" &amp; D$33)</f>
        <v>0</v>
      </c>
      <c r="E6" s="29" t="n">
        <f aca="true" t="array" ref="E6:E6">INDIRECT( "'" &amp; $A6 &amp; "'"&amp; "!" &amp; E$33)</f>
        <v>47</v>
      </c>
      <c r="F6" s="29" t="n">
        <f aca="true" t="array" ref="F6:F6">INDIRECT( "'" &amp; $A6 &amp; "'"&amp; "!" &amp; F$33)</f>
        <v>0</v>
      </c>
      <c r="G6" s="29" t="n">
        <f aca="true" t="array" ref="G6:G6">INDIRECT( "'" &amp; $A6 &amp; "'"&amp; "!" &amp; G$33)</f>
        <v>1</v>
      </c>
      <c r="H6" s="29" t="n">
        <f aca="true" t="array" ref="H6:H6">INDIRECT( "'" &amp; $A6 &amp; "'"&amp; "!" &amp; H$33)</f>
        <v>48</v>
      </c>
      <c r="I6" s="30" t="n">
        <f aca="true" t="array" ref="I6:I6">INDIRECT( "'" &amp; $A6 &amp; "'"&amp; "!" &amp; I$33)</f>
        <v>0</v>
      </c>
      <c r="J6" s="30" t="n">
        <f aca="true" t="array" ref="J6:J6">INDIRECT( "'" &amp; $A6 &amp; "'"&amp; "!" &amp; J$33)</f>
        <v>0.0208333333333333</v>
      </c>
      <c r="K6" s="29" t="n">
        <f aca="true" t="array" ref="K6:K6">INDIRECT( "'" &amp; $A6 &amp; "'"&amp; "!" &amp; K$33)</f>
        <v>1</v>
      </c>
      <c r="L6" s="29" t="n">
        <f aca="true" t="array" ref="L6:L6">INDIRECT( "'" &amp; $A6 &amp; "'"&amp; "!" &amp; L$33)</f>
        <v>46</v>
      </c>
      <c r="M6" s="29" t="n">
        <f aca="true" t="array" ref="M6:M6">INDIRECT( "'" &amp; $A6 &amp; "'"&amp; "!" &amp; M$33)</f>
        <v>3</v>
      </c>
      <c r="N6" s="29" t="n">
        <f aca="true" t="array" ref="N6:N6">INDIRECT( "'" &amp; $A6 &amp; "'"&amp; "!" &amp; N$33)</f>
        <v>49</v>
      </c>
      <c r="P6" s="30" t="n">
        <f aca="true" t="array" ref="P6:P6">INDIRECT( "'" &amp; $A6 &amp; "'"&amp; "!" &amp; P$33)</f>
        <v>-0.169491525423729</v>
      </c>
      <c r="Q6" s="30" t="e">
        <f aca="true" t="array" ref="Q6:Q6">INDIRECT( "'" &amp; $A6 &amp; "'"&amp; "!" &amp; Q$33)</f>
        <v>#DIV/0!</v>
      </c>
      <c r="R6" s="30" t="e">
        <f aca="true" t="array" ref="R6:R6">INDIRECT( "'" &amp; $A6 &amp; "'"&amp; "!" &amp; R$33)</f>
        <v>#DIV/0!</v>
      </c>
      <c r="S6" s="30" t="n">
        <f aca="true" t="array" ref="S6:S6">INDIRECT( "'" &amp; $A6 &amp; "'"&amp; "!" &amp; S$33)</f>
        <v>-0.160714285714286</v>
      </c>
      <c r="T6" s="30" t="e">
        <f aca="true" t="array" ref="T6:T6">INDIRECT( "'" &amp; $A6 &amp; "'"&amp; "!" &amp; T$33)</f>
        <v>#DIV/0!</v>
      </c>
      <c r="U6" s="30" t="n">
        <f aca="true" t="array" ref="U6:U6">INDIRECT( "'" &amp; $A6 &amp; "'"&amp; "!" &amp; U$33)</f>
        <v>-0.5</v>
      </c>
      <c r="V6" s="30" t="n">
        <f aca="true" t="array" ref="V6:V6">INDIRECT( "'" &amp; $A6 &amp; "'"&amp; "!" &amp; V$33)</f>
        <v>-0.172413793103448</v>
      </c>
      <c r="W6" s="30" t="e">
        <f aca="true" t="array" ref="W6:W6">INDIRECT( "'" &amp; $A6 &amp; "'"&amp; "!" &amp; W$33)</f>
        <v>#DIV/0!</v>
      </c>
      <c r="X6" s="30" t="n">
        <f aca="true" t="array" ref="X6:X6">INDIRECT( "'" &amp; $A6 &amp; "'"&amp; "!" &amp; X$33)</f>
        <v>-0.395833333333333</v>
      </c>
      <c r="Y6" s="30" t="n">
        <f aca="true" t="array" ref="Y6:Y6">INDIRECT( "'" &amp; $A6 &amp; "'"&amp; "!" &amp; Y$33)</f>
        <v>0</v>
      </c>
      <c r="Z6" s="30" t="n">
        <f aca="true" t="array" ref="Z6:Z6">INDIRECT( "'" &amp; $A6 &amp; "'"&amp; "!" &amp; Z$33)</f>
        <v>-0.163636363636364</v>
      </c>
      <c r="AA6" s="30" t="n">
        <f aca="true" t="array" ref="AA6:AA6">INDIRECT( "'" &amp; $A6 &amp; "'"&amp; "!" &amp; AA$33)</f>
        <v>-0.25</v>
      </c>
      <c r="AB6" s="30" t="n">
        <f aca="true" t="array" ref="AB6:AB6">INDIRECT( "'" &amp; $A6 &amp; "'"&amp; "!" &amp; AB$33)</f>
        <v>-0.169491525423729</v>
      </c>
    </row>
    <row r="7" customFormat="false" ht="14.25" hidden="false" customHeight="false" outlineLevel="0" collapsed="false">
      <c r="A7" s="29" t="s">
        <v>49</v>
      </c>
      <c r="B7" s="29" t="n">
        <f aca="true" t="array" ref="B7:B7">INDIRECT( "'" &amp; $A7 &amp; "'"&amp; "!" &amp; B$33)</f>
        <v>163</v>
      </c>
      <c r="C7" s="29" t="n">
        <f aca="true" t="array" ref="C7:C7">INDIRECT( "'" &amp; $A7 &amp; "'"&amp; "!" &amp; C$33)</f>
        <v>61</v>
      </c>
      <c r="D7" s="30" t="n">
        <f aca="true" t="array" ref="D7:D7">INDIRECT( "'" &amp; $A7 &amp; "'"&amp; "!" &amp; D$33)</f>
        <v>0.272321428571429</v>
      </c>
      <c r="E7" s="29" t="n">
        <f aca="true" t="array" ref="E7:E7">INDIRECT( "'" &amp; $A7 &amp; "'"&amp; "!" &amp; E$33)</f>
        <v>130</v>
      </c>
      <c r="F7" s="29" t="n">
        <f aca="true" t="array" ref="F7:F7">INDIRECT( "'" &amp; $A7 &amp; "'"&amp; "!" &amp; F$33)</f>
        <v>28</v>
      </c>
      <c r="G7" s="29" t="n">
        <f aca="true" t="array" ref="G7:G7">INDIRECT( "'" &amp; $A7 &amp; "'"&amp; "!" &amp; G$33)</f>
        <v>7</v>
      </c>
      <c r="H7" s="29" t="n">
        <f aca="true" t="array" ref="H7:H7">INDIRECT( "'" &amp; $A7 &amp; "'"&amp; "!" &amp; H$33)</f>
        <v>165</v>
      </c>
      <c r="I7" s="30" t="n">
        <f aca="true" t="array" ref="I7:I7">INDIRECT( "'" &amp; $A7 &amp; "'"&amp; "!" &amp; I$33)</f>
        <v>0.16969696969697</v>
      </c>
      <c r="J7" s="30" t="n">
        <f aca="true" t="array" ref="J7:J7">INDIRECT( "'" &amp; $A7 &amp; "'"&amp; "!" &amp; J$33)</f>
        <v>0.0424242424242424</v>
      </c>
      <c r="K7" s="29" t="n">
        <f aca="true" t="array" ref="K7:K7">INDIRECT( "'" &amp; $A7 &amp; "'"&amp; "!" &amp; K$33)</f>
        <v>59</v>
      </c>
      <c r="L7" s="29" t="n">
        <f aca="true" t="array" ref="L7:L7">INDIRECT( "'" &amp; $A7 &amp; "'"&amp; "!" &amp; L$33)</f>
        <v>224</v>
      </c>
      <c r="M7" s="29" t="n">
        <f aca="true" t="array" ref="M7:M7">INDIRECT( "'" &amp; $A7 &amp; "'"&amp; "!" &amp; M$33)</f>
        <v>0</v>
      </c>
      <c r="N7" s="29" t="n">
        <f aca="true" t="array" ref="N7:N7">INDIRECT( "'" &amp; $A7 &amp; "'"&amp; "!" &amp; N$33)</f>
        <v>224</v>
      </c>
      <c r="P7" s="30" t="n">
        <f aca="true" t="array" ref="P7:P7">INDIRECT( "'" &amp; $A7 &amp; "'"&amp; "!" &amp; P$33)</f>
        <v>-0.0297619047619048</v>
      </c>
      <c r="Q7" s="30" t="n">
        <f aca="true" t="array" ref="Q7:Q7">INDIRECT( "'" &amp; $A7 &amp; "'"&amp; "!" &amp; Q$33)</f>
        <v>0.648648648648649</v>
      </c>
      <c r="R7" s="30" t="n">
        <f aca="true" t="array" ref="R7:R7">INDIRECT( "'" &amp; $A7 &amp; "'"&amp; "!" &amp; R$33)</f>
        <v>0.508807915057915</v>
      </c>
      <c r="S7" s="30" t="n">
        <f aca="true" t="array" ref="S7:S7">INDIRECT( "'" &amp; $A7 &amp; "'"&amp; "!" &amp; S$33)</f>
        <v>-0.0579710144927537</v>
      </c>
      <c r="T7" s="30" t="e">
        <f aca="true" t="array" ref="T7:T7">INDIRECT( "'" &amp; $A7 &amp; "'"&amp; "!" &amp; T$33)</f>
        <v>#DIV/0!</v>
      </c>
      <c r="U7" s="30" t="n">
        <f aca="true" t="array" ref="U7:U7">INDIRECT( "'" &amp; $A7 &amp; "'"&amp; "!" &amp; U$33)</f>
        <v>-0.222222222222222</v>
      </c>
      <c r="V7" s="30" t="n">
        <f aca="true" t="array" ref="V7:V7">INDIRECT( "'" &amp; $A7 &amp; "'"&amp; "!" &amp; V$33)</f>
        <v>0.122448979591837</v>
      </c>
      <c r="W7" s="30" t="e">
        <f aca="true" t="array" ref="W7:W7">INDIRECT( "'" &amp; $A7 &amp; "'"&amp; "!" &amp; W$33)</f>
        <v>#DIV/0!</v>
      </c>
      <c r="X7" s="30" t="n">
        <f aca="true" t="array" ref="X7:X7">INDIRECT( "'" &amp; $A7 &amp; "'"&amp; "!" &amp; X$33)</f>
        <v>-0.307070707070707</v>
      </c>
      <c r="Y7" s="30" t="n">
        <f aca="true" t="array" ref="Y7:Y7">INDIRECT( "'" &amp; $A7 &amp; "'"&amp; "!" &amp; Y$33)</f>
        <v>0.0172413793103448</v>
      </c>
      <c r="Z7" s="30" t="n">
        <f aca="true" t="array" ref="Z7:Z7">INDIRECT( "'" &amp; $A7 &amp; "'"&amp; "!" &amp; Z$33)</f>
        <v>0.103448275862069</v>
      </c>
      <c r="AA7" s="30" t="n">
        <f aca="true" t="array" ref="AA7:AA7">INDIRECT( "'" &amp; $A7 &amp; "'"&amp; "!" &amp; AA$33)</f>
        <v>-1</v>
      </c>
      <c r="AB7" s="30" t="n">
        <f aca="true" t="array" ref="AB7:AB7">INDIRECT( "'" &amp; $A7 &amp; "'"&amp; "!" &amp; AB$33)</f>
        <v>0.0926829268292684</v>
      </c>
    </row>
    <row r="8" customFormat="false" ht="14.25" hidden="false" customHeight="false" outlineLevel="0" collapsed="false">
      <c r="A8" s="29" t="s">
        <v>50</v>
      </c>
      <c r="B8" s="29"/>
      <c r="C8" s="29"/>
      <c r="D8" s="30"/>
      <c r="E8" s="29"/>
      <c r="F8" s="29"/>
      <c r="G8" s="29"/>
      <c r="H8" s="29"/>
      <c r="I8" s="30"/>
      <c r="J8" s="30"/>
      <c r="K8" s="29"/>
      <c r="L8" s="29"/>
      <c r="M8" s="29"/>
      <c r="N8" s="29"/>
      <c r="P8" s="30"/>
      <c r="Q8" s="30"/>
      <c r="R8" s="30"/>
      <c r="S8" s="30"/>
      <c r="T8" s="30"/>
      <c r="U8" s="30"/>
      <c r="V8" s="30"/>
      <c r="W8" s="30"/>
      <c r="X8" s="30"/>
      <c r="Y8" s="30"/>
      <c r="Z8" s="30"/>
      <c r="AA8" s="30"/>
      <c r="AB8" s="30"/>
    </row>
    <row r="9" customFormat="false" ht="14.25" hidden="false" customHeight="false" outlineLevel="0" collapsed="false">
      <c r="A9" s="31" t="s">
        <v>51</v>
      </c>
      <c r="B9" s="32" t="n">
        <f aca="false">SUM(B5:B8)</f>
        <v>511</v>
      </c>
      <c r="C9" s="32" t="n">
        <f aca="false">SUM(C5:C8)</f>
        <v>208</v>
      </c>
      <c r="D9" s="33" t="n">
        <f aca="false">C9/(B9+C9)</f>
        <v>0.289290681502086</v>
      </c>
      <c r="E9" s="32" t="n">
        <f aca="false">SUM(E5:E8)</f>
        <v>369</v>
      </c>
      <c r="F9" s="32" t="n">
        <f aca="false">SUM(F5:F8)</f>
        <v>212</v>
      </c>
      <c r="G9" s="32" t="n">
        <f aca="false">SUM(G5:G8)</f>
        <v>49</v>
      </c>
      <c r="H9" s="32" t="n">
        <f aca="false">SUM(H5:H8)</f>
        <v>630</v>
      </c>
      <c r="I9" s="33" t="n">
        <f aca="false">F9/H9</f>
        <v>0.336507936507936</v>
      </c>
      <c r="J9" s="33" t="n">
        <f aca="false">G9/H9</f>
        <v>0.0777777777777778</v>
      </c>
      <c r="K9" s="32" t="n">
        <f aca="false">SUM(K5:K8)</f>
        <v>89</v>
      </c>
      <c r="L9" s="32" t="n">
        <f aca="false">SUM(L5:L8)</f>
        <v>690</v>
      </c>
      <c r="M9" s="32" t="n">
        <f aca="false">SUM(M5:M8)</f>
        <v>29</v>
      </c>
      <c r="N9" s="32" t="n">
        <f aca="false">SUM(N5:N8)</f>
        <v>719</v>
      </c>
      <c r="P9" s="30" t="n">
        <f aca="true" t="array" ref="P9:P9">INDIRECT( "'" &amp; $A9 &amp; "'"&amp; "!" &amp; P$33)</f>
        <v>0.0199600798403194</v>
      </c>
      <c r="Q9" s="30" t="n">
        <f aca="true" t="array" ref="Q9:Q9">INDIRECT( "'" &amp; $A9 &amp; "'"&amp; "!" &amp; Q$33)</f>
        <v>0.238095238095238</v>
      </c>
      <c r="R9" s="30" t="n">
        <f aca="true" t="array" ref="R9:R9">INDIRECT( "'" &amp; $A9 &amp; "'"&amp; "!" &amp; R$33)</f>
        <v>0.151996820981521</v>
      </c>
      <c r="S9" s="30" t="n">
        <f aca="true" t="array" ref="S9:S9">INDIRECT( "'" &amp; $A9 &amp; "'"&amp; "!" &amp; S$33)</f>
        <v>-0.0681818181818182</v>
      </c>
      <c r="T9" s="30" t="n">
        <f aca="true" t="array" ref="T9:T9">INDIRECT( "'" &amp; $A9 &amp; "'"&amp; "!" &amp; T$33)</f>
        <v>0.472222222222222</v>
      </c>
      <c r="U9" s="30" t="n">
        <f aca="true" t="array" ref="U9:U9">INDIRECT( "'" &amp; $A9 &amp; "'"&amp; "!" &amp; U$33)</f>
        <v>0.0888888888888888</v>
      </c>
      <c r="V9" s="30" t="n">
        <f aca="true" t="array" ref="V9:V9">INDIRECT( "'" &amp; $A9 &amp; "'"&amp; "!" &amp; V$33)</f>
        <v>0.0769230769230769</v>
      </c>
      <c r="W9" s="30" t="n">
        <f aca="true" t="array" ref="W9:W9">INDIRECT( "'" &amp; $A9 &amp; "'"&amp; "!" &amp; W$33)</f>
        <v>0.367063492063493</v>
      </c>
      <c r="X9" s="30" t="n">
        <f aca="true" t="array" ref="X9:X9">INDIRECT( "'" &amp; $A9 &amp; "'"&amp; "!" &amp; X$33)</f>
        <v>0.0111111111111115</v>
      </c>
      <c r="Y9" s="30" t="n">
        <f aca="true" t="array" ref="Y9:Y9">INDIRECT( "'" &amp; $A9 &amp; "'"&amp; "!" &amp; Y$33)</f>
        <v>0.0595238095238095</v>
      </c>
      <c r="Z9" s="30" t="n">
        <f aca="true" t="array" ref="Z9:Z9">INDIRECT( "'" &amp; $A9 &amp; "'"&amp; "!" &amp; Z$33)</f>
        <v>0.078125</v>
      </c>
      <c r="AA9" s="30" t="n">
        <f aca="true" t="array" ref="AA9:AA9">INDIRECT( "'" &amp; $A9 &amp; "'"&amp; "!" &amp; AA$33)</f>
        <v>0</v>
      </c>
      <c r="AB9" s="30" t="n">
        <f aca="true" t="array" ref="AB9:AB9">INDIRECT( "'" &amp; $A9 &amp; "'"&amp; "!" &amp; AB$33)</f>
        <v>0.0747384155455904</v>
      </c>
    </row>
    <row r="10" customFormat="false" ht="14.25" hidden="false" customHeight="false" outlineLevel="0" collapsed="false">
      <c r="A10" s="29"/>
      <c r="B10" s="29"/>
      <c r="C10" s="29"/>
      <c r="D10" s="30"/>
      <c r="E10" s="29"/>
      <c r="F10" s="29"/>
      <c r="G10" s="29"/>
      <c r="H10" s="29"/>
      <c r="I10" s="30"/>
      <c r="J10" s="30"/>
      <c r="K10" s="29"/>
      <c r="L10" s="29"/>
      <c r="M10" s="29"/>
      <c r="N10" s="29"/>
      <c r="P10" s="30"/>
      <c r="Q10" s="30"/>
      <c r="R10" s="30"/>
      <c r="S10" s="30"/>
      <c r="T10" s="30"/>
      <c r="U10" s="30"/>
      <c r="V10" s="30"/>
      <c r="W10" s="30"/>
      <c r="X10" s="30"/>
      <c r="Y10" s="30"/>
      <c r="Z10" s="30"/>
      <c r="AA10" s="30"/>
      <c r="AB10" s="30"/>
    </row>
    <row r="11" customFormat="false" ht="14.25" hidden="false" customHeight="false" outlineLevel="0" collapsed="false">
      <c r="A11" s="29" t="s">
        <v>52</v>
      </c>
      <c r="B11" s="29" t="n">
        <f aca="true" t="array" ref="B11:B11">INDIRECT( "'" &amp; $A11 &amp; "'"&amp; "!" &amp; B$33)</f>
        <v>220</v>
      </c>
      <c r="C11" s="29" t="n">
        <f aca="true" t="array" ref="C11:C11">INDIRECT( "'" &amp; $A11 &amp; "'"&amp; "!" &amp; C$33)</f>
        <v>103</v>
      </c>
      <c r="D11" s="30" t="n">
        <f aca="true" t="array" ref="D11:D11">INDIRECT( "'" &amp; $A11 &amp; "'"&amp; "!" &amp; D$33)</f>
        <v>0.318885448916409</v>
      </c>
      <c r="E11" s="29" t="n">
        <f aca="true" t="array" ref="E11:E11">INDIRECT( "'" &amp; $A11 &amp; "'"&amp; "!" &amp; E$33)</f>
        <v>140</v>
      </c>
      <c r="F11" s="29" t="n">
        <f aca="true" t="array" ref="F11:F11">INDIRECT( "'" &amp; $A11 &amp; "'"&amp; "!" &amp; F$33)</f>
        <v>136</v>
      </c>
      <c r="G11" s="29" t="n">
        <f aca="true" t="array" ref="G11:G11">INDIRECT( "'" &amp; $A11 &amp; "'"&amp; "!" &amp; G$33)</f>
        <v>23</v>
      </c>
      <c r="H11" s="29" t="n">
        <f aca="true" t="array" ref="H11:H11">INDIRECT( "'" &amp; $A11 &amp; "'"&amp; "!" &amp; H$33)</f>
        <v>299</v>
      </c>
      <c r="I11" s="30" t="n">
        <f aca="true" t="array" ref="I11:I11">INDIRECT( "'" &amp; $A11 &amp; "'"&amp; "!" &amp; I$33)</f>
        <v>0.454849498327759</v>
      </c>
      <c r="J11" s="30" t="n">
        <f aca="true" t="array" ref="J11:J11">INDIRECT( "'" &amp; $A11 &amp; "'"&amp; "!" &amp; J$33)</f>
        <v>0.0769230769230769</v>
      </c>
      <c r="K11" s="29" t="n">
        <f aca="true" t="array" ref="K11:K11">INDIRECT( "'" &amp; $A11 &amp; "'"&amp; "!" &amp; K$33)</f>
        <v>24</v>
      </c>
      <c r="L11" s="29" t="n">
        <f aca="true" t="array" ref="L11:L11">INDIRECT( "'" &amp; $A11 &amp; "'"&amp; "!" &amp; L$33)</f>
        <v>290</v>
      </c>
      <c r="M11" s="29" t="n">
        <f aca="true" t="array" ref="M11:M11">INDIRECT( "'" &amp; $A11 &amp; "'"&amp; "!" &amp; M$33)</f>
        <v>33</v>
      </c>
      <c r="N11" s="29" t="n">
        <f aca="true" t="array" ref="N11:N11">INDIRECT( "'" &amp; $A11 &amp; "'"&amp; "!" &amp; N$33)</f>
        <v>323</v>
      </c>
      <c r="P11" s="30" t="n">
        <f aca="true" t="array" ref="P11:P11">INDIRECT( "'" &amp; $A11 &amp; "'"&amp; "!" &amp; P$33)</f>
        <v>-0.0308370044052864</v>
      </c>
      <c r="Q11" s="30" t="n">
        <f aca="true" t="array" ref="Q11:Q11">INDIRECT( "'" &amp; $A11 &amp; "'"&amp; "!" &amp; Q$33)</f>
        <v>-0.055045871559633</v>
      </c>
      <c r="R11" s="30" t="n">
        <f aca="true" t="array" ref="R11:R11">INDIRECT( "'" &amp; $A11 &amp; "'"&amp; "!" &amp; R$33)</f>
        <v>-0.0170136620558412</v>
      </c>
      <c r="S11" s="30" t="n">
        <f aca="true" t="array" ref="S11:S11">INDIRECT( "'" &amp; $A11 &amp; "'"&amp; "!" &amp; S$33)</f>
        <v>-0.0789473684210527</v>
      </c>
      <c r="T11" s="30" t="n">
        <f aca="true" t="array" ref="T11:T11">INDIRECT( "'" &amp; $A11 &amp; "'"&amp; "!" &amp; T$33)</f>
        <v>-0.0748299319727891</v>
      </c>
      <c r="U11" s="30" t="n">
        <f aca="true" t="array" ref="U11:U11">INDIRECT( "'" &amp; $A11 &amp; "'"&amp; "!" &amp; U$33)</f>
        <v>0.352941176470588</v>
      </c>
      <c r="V11" s="30" t="n">
        <f aca="true" t="array" ref="V11:V11">INDIRECT( "'" &amp; $A11 &amp; "'"&amp; "!" &amp; V$33)</f>
        <v>-0.0537974683544303</v>
      </c>
      <c r="W11" s="30" t="n">
        <f aca="true" t="array" ref="W11:W11">INDIRECT( "'" &amp; $A11 &amp; "'"&amp; "!" &amp; W$33)</f>
        <v>-0.0222282893090346</v>
      </c>
      <c r="X11" s="30" t="n">
        <f aca="true" t="array" ref="X11:X11">INDIRECT( "'" &amp; $A11 &amp; "'"&amp; "!" &amp; X$33)</f>
        <v>0.429864253393665</v>
      </c>
      <c r="Y11" s="30" t="n">
        <f aca="true" t="array" ref="Y11:Y11">INDIRECT( "'" &amp; $A11 &amp; "'"&amp; "!" &amp; Y$33)</f>
        <v>0.2</v>
      </c>
      <c r="Z11" s="30" t="n">
        <f aca="true" t="array" ref="Z11:Z11">INDIRECT( "'" &amp; $A11 &amp; "'"&amp; "!" &amp; Z$33)</f>
        <v>-0.0397350993377483</v>
      </c>
      <c r="AA11" s="30" t="n">
        <f aca="true" t="array" ref="AA11:AA11">INDIRECT( "'" &amp; $A11 &amp; "'"&amp; "!" &amp; AA$33)</f>
        <v>-0.0294117647058824</v>
      </c>
      <c r="AB11" s="30" t="n">
        <f aca="true" t="array" ref="AB11:AB11">INDIRECT( "'" &amp; $A11 &amp; "'"&amp; "!" &amp; AB$33)</f>
        <v>-0.0386904761904762</v>
      </c>
    </row>
    <row r="12" customFormat="false" ht="14.25" hidden="false" customHeight="false" outlineLevel="0" collapsed="false">
      <c r="A12" s="29" t="s">
        <v>53</v>
      </c>
      <c r="B12" s="29" t="n">
        <f aca="true" t="array" ref="B12:B12">INDIRECT( "'" &amp; $A12 &amp; "'"&amp; "!" &amp; B$33)</f>
        <v>119</v>
      </c>
      <c r="C12" s="29" t="n">
        <f aca="true" t="array" ref="C12:C12">INDIRECT( "'" &amp; $A12 &amp; "'"&amp; "!" &amp; C$33)</f>
        <v>66</v>
      </c>
      <c r="D12" s="30" t="n">
        <f aca="true" t="array" ref="D12:D12">INDIRECT( "'" &amp; $A12 &amp; "'"&amp; "!" &amp; D$33)</f>
        <v>0.356756756756757</v>
      </c>
      <c r="E12" s="29" t="n">
        <f aca="true" t="array" ref="E12:E12">INDIRECT( "'" &amp; $A12 &amp; "'"&amp; "!" &amp; E$33)</f>
        <v>77</v>
      </c>
      <c r="F12" s="29" t="n">
        <f aca="true" t="array" ref="F12:F12">INDIRECT( "'" &amp; $A12 &amp; "'"&amp; "!" &amp; F$33)</f>
        <v>80</v>
      </c>
      <c r="G12" s="29" t="n">
        <f aca="true" t="array" ref="G12:G12">INDIRECT( "'" &amp; $A12 &amp; "'"&amp; "!" &amp; G$33)</f>
        <v>14</v>
      </c>
      <c r="H12" s="29" t="n">
        <f aca="true" t="array" ref="H12:H12">INDIRECT( "'" &amp; $A12 &amp; "'"&amp; "!" &amp; H$33)</f>
        <v>171</v>
      </c>
      <c r="I12" s="30" t="n">
        <f aca="true" t="array" ref="I12:I12">INDIRECT( "'" &amp; $A12 &amp; "'"&amp; "!" &amp; I$33)</f>
        <v>0.467836257309942</v>
      </c>
      <c r="J12" s="30" t="n">
        <f aca="true" t="array" ref="J12:J12">INDIRECT( "'" &amp; $A12 &amp; "'"&amp; "!" &amp; J$33)</f>
        <v>0.0818713450292398</v>
      </c>
      <c r="K12" s="29" t="n">
        <f aca="true" t="array" ref="K12:K12">INDIRECT( "'" &amp; $A12 &amp; "'"&amp; "!" &amp; K$33)</f>
        <v>14</v>
      </c>
      <c r="L12" s="29" t="n">
        <f aca="true" t="array" ref="L12:L12">INDIRECT( "'" &amp; $A12 &amp; "'"&amp; "!" &amp; L$33)</f>
        <v>163</v>
      </c>
      <c r="M12" s="29" t="n">
        <f aca="true" t="array" ref="M12:M12">INDIRECT( "'" &amp; $A12 &amp; "'"&amp; "!" &amp; M$33)</f>
        <v>22</v>
      </c>
      <c r="N12" s="29" t="n">
        <f aca="true" t="array" ref="N12:N12">INDIRECT( "'" &amp; $A12 &amp; "'"&amp; "!" &amp; N$33)</f>
        <v>185</v>
      </c>
      <c r="P12" s="30" t="n">
        <f aca="true" t="array" ref="P12:P12">INDIRECT( "'" &amp; $A12 &amp; "'"&amp; "!" &amp; P$33)</f>
        <v>-0.0165289256198347</v>
      </c>
      <c r="Q12" s="30" t="n">
        <f aca="true" t="array" ref="Q12:Q12">INDIRECT( "'" &amp; $A12 &amp; "'"&amp; "!" &amp; Q$33)</f>
        <v>-0.0434782608695652</v>
      </c>
      <c r="R12" s="30" t="n">
        <f aca="true" t="array" ref="R12:R12">INDIRECT( "'" &amp; $A12 &amp; "'"&amp; "!" &amp; R$33)</f>
        <v>-0.017626321974148</v>
      </c>
      <c r="S12" s="30" t="n">
        <f aca="true" t="array" ref="S12:S12">INDIRECT( "'" &amp; $A12 &amp; "'"&amp; "!" &amp; S$33)</f>
        <v>-0.0375</v>
      </c>
      <c r="T12" s="30" t="n">
        <f aca="true" t="array" ref="T12:T12">INDIRECT( "'" &amp; $A12 &amp; "'"&amp; "!" &amp; T$33)</f>
        <v>0.0958904109589041</v>
      </c>
      <c r="U12" s="30" t="n">
        <f aca="true" t="array" ref="U12:U12">INDIRECT( "'" &amp; $A12 &amp; "'"&amp; "!" &amp; U$33)</f>
        <v>0.75</v>
      </c>
      <c r="V12" s="30" t="n">
        <f aca="true" t="array" ref="V12:V12">INDIRECT( "'" &amp; $A12 &amp; "'"&amp; "!" &amp; V$33)</f>
        <v>0.0621118012422359</v>
      </c>
      <c r="W12" s="30" t="n">
        <f aca="true" t="array" ref="W12:W12">INDIRECT( "'" &amp; $A12 &amp; "'"&amp; "!" &amp; W$33)</f>
        <v>0.0318032524232956</v>
      </c>
      <c r="X12" s="30" t="n">
        <f aca="true" t="array" ref="X12:X12">INDIRECT( "'" &amp; $A12 &amp; "'"&amp; "!" &amp; X$33)</f>
        <v>0.64766081871345</v>
      </c>
      <c r="Y12" s="30" t="n">
        <f aca="true" t="array" ref="Y12:Y12">INDIRECT( "'" &amp; $A12 &amp; "'"&amp; "!" &amp; Y$33)</f>
        <v>-0.517241379310345</v>
      </c>
      <c r="Z12" s="30" t="n">
        <f aca="true" t="array" ref="Z12:Z12">INDIRECT( "'" &amp; $A12 &amp; "'"&amp; "!" &amp; Z$33)</f>
        <v>0.0794701986754967</v>
      </c>
      <c r="AA12" s="30" t="n">
        <f aca="true" t="array" ref="AA12:AA12">INDIRECT( "'" &amp; $A12 &amp; "'"&amp; "!" &amp; AA$33)</f>
        <v>-0.435897435897436</v>
      </c>
      <c r="AB12" s="30" t="n">
        <f aca="true" t="array" ref="AB12:AB12">INDIRECT( "'" &amp; $A12 &amp; "'"&amp; "!" &amp; AB$33)</f>
        <v>-0.0263157894736842</v>
      </c>
    </row>
    <row r="13" customFormat="false" ht="14.25" hidden="false" customHeight="false" outlineLevel="0" collapsed="false">
      <c r="A13" s="31" t="s">
        <v>54</v>
      </c>
      <c r="B13" s="29" t="n">
        <f aca="false">SUM(B11:B12)</f>
        <v>339</v>
      </c>
      <c r="C13" s="29" t="n">
        <f aca="false">SUM(C11:C12)</f>
        <v>169</v>
      </c>
      <c r="D13" s="33" t="n">
        <f aca="false">C13/(B13+C13)</f>
        <v>0.332677165354331</v>
      </c>
      <c r="E13" s="29" t="n">
        <f aca="false">SUM(E11:E12)</f>
        <v>217</v>
      </c>
      <c r="F13" s="29" t="n">
        <f aca="false">SUM(F11:F12)</f>
        <v>216</v>
      </c>
      <c r="G13" s="29" t="n">
        <f aca="false">SUM(G11:G12)</f>
        <v>37</v>
      </c>
      <c r="H13" s="29" t="n">
        <f aca="false">SUM(H11:H12)</f>
        <v>470</v>
      </c>
      <c r="I13" s="33" t="n">
        <f aca="false">F13/H13</f>
        <v>0.459574468085106</v>
      </c>
      <c r="J13" s="33" t="n">
        <f aca="false">G13/H13</f>
        <v>0.0787234042553192</v>
      </c>
      <c r="K13" s="29" t="n">
        <f aca="false">SUM(K11:K12)</f>
        <v>38</v>
      </c>
      <c r="L13" s="29" t="n">
        <f aca="false">SUM(L11:L12)</f>
        <v>453</v>
      </c>
      <c r="M13" s="29" t="n">
        <f aca="false">SUM(M11:M12)</f>
        <v>55</v>
      </c>
      <c r="N13" s="29" t="n">
        <f aca="false">SUM(N11:N12)</f>
        <v>508</v>
      </c>
      <c r="P13" s="30" t="n">
        <f aca="true" t="array" ref="P13:P13">INDIRECT( "'" &amp; $A13 &amp; "'"&amp; "!" &amp; P$33)</f>
        <v>-0.0258620689655172</v>
      </c>
      <c r="Q13" s="30" t="n">
        <f aca="true" t="array" ref="Q13:Q13">INDIRECT( "'" &amp; $A13 &amp; "'"&amp; "!" &amp; Q$33)</f>
        <v>-0.050561797752809</v>
      </c>
      <c r="R13" s="30" t="n">
        <f aca="true" t="array" ref="R13:R13">INDIRECT( "'" &amp; $A13 &amp; "'"&amp; "!" &amp; R$33)</f>
        <v>-0.016920286649562</v>
      </c>
      <c r="S13" s="30" t="n">
        <f aca="true" t="array" ref="S13:S13">INDIRECT( "'" &amp; $A13 &amp; "'"&amp; "!" &amp; S$33)</f>
        <v>-0.0646551724137932</v>
      </c>
      <c r="T13" s="30" t="n">
        <f aca="true" t="array" ref="T13:T13">INDIRECT( "'" &amp; $A13 &amp; "'"&amp; "!" &amp; T$33)</f>
        <v>-0.0181818181818182</v>
      </c>
      <c r="U13" s="30" t="n">
        <f aca="true" t="array" ref="U13:U13">INDIRECT( "'" &amp; $A13 &amp; "'"&amp; "!" &amp; U$33)</f>
        <v>0.48</v>
      </c>
      <c r="V13" s="30" t="n">
        <f aca="true" t="array" ref="V13:V13">INDIRECT( "'" &amp; $A13 &amp; "'"&amp; "!" &amp; V$33)</f>
        <v>-0.0146750524109015</v>
      </c>
      <c r="W13" s="30" t="n">
        <f aca="true" t="array" ref="W13:W13">INDIRECT( "'" &amp; $A13 &amp; "'"&amp; "!" &amp; W$33)</f>
        <v>-0.00355899419729211</v>
      </c>
      <c r="X13" s="30" t="n">
        <f aca="true" t="array" ref="X13:X13">INDIRECT( "'" &amp; $A13 &amp; "'"&amp; "!" &amp; X$33)</f>
        <v>0.502042553191489</v>
      </c>
      <c r="Y13" s="30" t="n">
        <f aca="true" t="array" ref="Y13:Y13">INDIRECT( "'" &amp; $A13 &amp; "'"&amp; "!" &amp; Y$33)</f>
        <v>-0.224489795918367</v>
      </c>
      <c r="Z13" s="30" t="n">
        <f aca="true" t="array" ref="Z13:Z13">INDIRECT( "'" &amp; $A13 &amp; "'"&amp; "!" &amp; Z$33)</f>
        <v>0</v>
      </c>
      <c r="AA13" s="30" t="n">
        <f aca="true" t="array" ref="AA13:AA13">INDIRECT( "'" &amp; $A13 &amp; "'"&amp; "!" &amp; AA$33)</f>
        <v>-0.246575342465753</v>
      </c>
      <c r="AB13" s="30" t="n">
        <f aca="true" t="array" ref="AB13:AB13">INDIRECT( "'" &amp; $A13 &amp; "'"&amp; "!" &amp; AB$33)</f>
        <v>-0.0342205323193916</v>
      </c>
    </row>
    <row r="14" customFormat="false" ht="14.25" hidden="false" customHeight="false" outlineLevel="0" collapsed="false">
      <c r="A14" s="29"/>
      <c r="B14" s="29"/>
      <c r="C14" s="29"/>
      <c r="D14" s="30"/>
      <c r="E14" s="29"/>
      <c r="F14" s="29"/>
      <c r="G14" s="29"/>
      <c r="H14" s="29"/>
      <c r="I14" s="30"/>
      <c r="J14" s="30"/>
      <c r="K14" s="29"/>
      <c r="L14" s="29"/>
      <c r="M14" s="29"/>
      <c r="N14" s="29"/>
      <c r="P14" s="30"/>
      <c r="Q14" s="30"/>
      <c r="R14" s="30"/>
      <c r="S14" s="30"/>
      <c r="T14" s="30"/>
      <c r="U14" s="30"/>
      <c r="V14" s="30"/>
      <c r="W14" s="30"/>
      <c r="X14" s="30"/>
      <c r="Y14" s="30"/>
      <c r="Z14" s="30"/>
      <c r="AA14" s="30"/>
      <c r="AB14" s="30"/>
    </row>
    <row r="15" customFormat="false" ht="14.25" hidden="false" customHeight="false" outlineLevel="0" collapsed="false">
      <c r="A15" s="31" t="s">
        <v>55</v>
      </c>
      <c r="B15" s="29" t="n">
        <f aca="false">B13+B9+B3</f>
        <v>1093</v>
      </c>
      <c r="C15" s="29" t="n">
        <f aca="false">C13+C9+C3</f>
        <v>548</v>
      </c>
      <c r="D15" s="33" t="n">
        <f aca="false">C15/(B15+C15)</f>
        <v>0.333942717854966</v>
      </c>
      <c r="E15" s="29" t="n">
        <f aca="false">E13+E9+E3</f>
        <v>753</v>
      </c>
      <c r="F15" s="29" t="n">
        <f aca="false">F13+F9+F3</f>
        <v>631</v>
      </c>
      <c r="G15" s="29" t="n">
        <f aca="false">G13+G9+G3</f>
        <v>115</v>
      </c>
      <c r="H15" s="29" t="n">
        <f aca="false">H13+H9+H3</f>
        <v>1499</v>
      </c>
      <c r="I15" s="33" t="n">
        <f aca="false">F15/H15</f>
        <v>0.420947298198799</v>
      </c>
      <c r="J15" s="33" t="n">
        <f aca="false">G15/H15</f>
        <v>0.0767178118745831</v>
      </c>
      <c r="K15" s="29" t="n">
        <f aca="false">K13+K9+K3</f>
        <v>142</v>
      </c>
      <c r="L15" s="29" t="n">
        <f aca="false">L13+L9+L3</f>
        <v>1546</v>
      </c>
      <c r="M15" s="29" t="n">
        <f aca="false">M13+M9+M3</f>
        <v>95</v>
      </c>
      <c r="N15" s="29" t="n">
        <f aca="false">N13+N9+N3</f>
        <v>1641</v>
      </c>
      <c r="P15" s="30" t="n">
        <f aca="true" t="array" ref="P15:P15">INDIRECT( "'" &amp; $A15 &amp; "'"&amp; "!" &amp; P$33)</f>
        <v>0.00923361034164349</v>
      </c>
      <c r="Q15" s="30" t="n">
        <f aca="true" t="array" ref="Q15:Q15">INDIRECT( "'" &amp; $A15 &amp; "'"&amp; "!" &amp; Q$33)</f>
        <v>0.0745098039215686</v>
      </c>
      <c r="R15" s="30" t="n">
        <f aca="true" t="array" ref="R15:R15">INDIRECT( "'" &amp; $A15 &amp; "'"&amp; "!" &amp; R$33)</f>
        <v>0.0430799010646306</v>
      </c>
      <c r="S15" s="30" t="n">
        <f aca="true" t="array" ref="S15:S15">INDIRECT( "'" &amp; $A15 &amp; "'"&amp; "!" &amp; S$33)</f>
        <v>-0.0444162436548223</v>
      </c>
      <c r="T15" s="30" t="n">
        <f aca="true" t="array" ref="T15:T15">INDIRECT( "'" &amp; $A15 &amp; "'"&amp; "!" &amp; T$33)</f>
        <v>0.103146853146853</v>
      </c>
      <c r="U15" s="30" t="n">
        <f aca="true" t="array" ref="U15:U15">INDIRECT( "'" &amp; $A15 &amp; "'"&amp; "!" &amp; U$33)</f>
        <v>0.25</v>
      </c>
      <c r="V15" s="30" t="n">
        <f aca="true" t="array" ref="V15:V15">INDIRECT( "'" &amp; $A15 &amp; "'"&amp; "!" &amp; V$33)</f>
        <v>0.0323691460055096</v>
      </c>
      <c r="W15" s="30" t="n">
        <f aca="true" t="array" ref="W15:W15">INDIRECT( "'" &amp; $A15 &amp; "'"&amp; "!" &amp; W$33)</f>
        <v>0.0685585261969517</v>
      </c>
      <c r="X15" s="30" t="n">
        <f aca="true" t="array" ref="X15:X15">INDIRECT( "'" &amp; $A15 &amp; "'"&amp; "!" &amp; X$33)</f>
        <v>0.210807204803203</v>
      </c>
      <c r="Y15" s="30" t="n">
        <f aca="true" t="array" ref="Y15:Y15">INDIRECT( "'" &amp; $A15 &amp; "'"&amp; "!" &amp; Y$33)</f>
        <v>0.00709219858156018</v>
      </c>
      <c r="Z15" s="30" t="n">
        <f aca="true" t="array" ref="Z15:Z15">INDIRECT( "'" &amp; $A15 &amp; "'"&amp; "!" &amp; Z$33)</f>
        <v>0.0417789757412399</v>
      </c>
      <c r="AA15" s="30" t="n">
        <f aca="true" t="array" ref="AA15:AA15">INDIRECT( "'" &amp; $A15 &amp; "'"&amp; "!" &amp; AA$33)</f>
        <v>-0.128440366972477</v>
      </c>
      <c r="AB15" s="30" t="n">
        <f aca="true" t="array" ref="AB15:AB15">INDIRECT( "'" &amp; $A15 &amp; "'"&amp; "!" &amp; AB$33)</f>
        <v>0.0301318267419963</v>
      </c>
    </row>
    <row r="16" customFormat="false" ht="14.25" hidden="false" customHeight="false" outlineLevel="0" collapsed="false">
      <c r="A16" s="29"/>
      <c r="B16" s="29"/>
      <c r="C16" s="29"/>
      <c r="D16" s="30"/>
      <c r="E16" s="29"/>
      <c r="F16" s="29"/>
      <c r="G16" s="29"/>
      <c r="H16" s="29"/>
      <c r="I16" s="30"/>
      <c r="J16" s="30"/>
      <c r="K16" s="29"/>
      <c r="L16" s="29"/>
      <c r="M16" s="29"/>
      <c r="N16" s="29"/>
      <c r="P16" s="30"/>
      <c r="Q16" s="30"/>
      <c r="R16" s="30"/>
      <c r="S16" s="30"/>
      <c r="T16" s="30"/>
      <c r="U16" s="30"/>
      <c r="V16" s="30"/>
      <c r="W16" s="30"/>
      <c r="X16" s="30"/>
      <c r="Y16" s="30"/>
      <c r="Z16" s="30"/>
      <c r="AA16" s="30"/>
      <c r="AB16" s="30"/>
    </row>
    <row r="17" customFormat="false" ht="14.25" hidden="false" customHeight="false" outlineLevel="0" collapsed="false">
      <c r="A17" s="29" t="s">
        <v>56</v>
      </c>
      <c r="B17" s="29" t="n">
        <f aca="true" t="array" ref="B17:B17">INDIRECT( "'" &amp; $A17 &amp; "'"&amp; "!" &amp; B$33)</f>
        <v>93</v>
      </c>
      <c r="C17" s="29" t="n">
        <f aca="true" t="array" ref="C17:C17">INDIRECT( "'" &amp; $A17 &amp; "'"&amp; "!" &amp; C$33)</f>
        <v>64</v>
      </c>
      <c r="D17" s="30" t="n">
        <f aca="true" t="array" ref="D17:D17">INDIRECT( "'" &amp; $A17 &amp; "'"&amp; "!" &amp; D$33)</f>
        <v>0.407643312101911</v>
      </c>
      <c r="E17" s="29" t="n">
        <f aca="true" t="array" ref="E17:E17">INDIRECT( "'" &amp; $A17 &amp; "'"&amp; "!" &amp; E$33)</f>
        <v>57</v>
      </c>
      <c r="F17" s="29" t="n">
        <f aca="true" t="array" ref="F17:F17">INDIRECT( "'" &amp; $A17 &amp; "'"&amp; "!" &amp; F$33)</f>
        <v>64</v>
      </c>
      <c r="G17" s="29" t="n">
        <f aca="true" t="array" ref="G17:G17">INDIRECT( "'" &amp; $A17 &amp; "'"&amp; "!" &amp; G$33)</f>
        <v>10</v>
      </c>
      <c r="H17" s="29" t="n">
        <f aca="true" t="array" ref="H17:H17">INDIRECT( "'" &amp; $A17 &amp; "'"&amp; "!" &amp; H$33)</f>
        <v>131</v>
      </c>
      <c r="I17" s="30" t="n">
        <f aca="true" t="array" ref="I17:I17">INDIRECT( "'" &amp; $A17 &amp; "'"&amp; "!" &amp; I$33)</f>
        <v>0.488549618320611</v>
      </c>
      <c r="J17" s="30" t="n">
        <f aca="true" t="array" ref="J17:J17">INDIRECT( "'" &amp; $A17 &amp; "'"&amp; "!" &amp; J$33)</f>
        <v>0.0763358778625954</v>
      </c>
      <c r="K17" s="29" t="n">
        <f aca="true" t="array" ref="K17:K17">INDIRECT( "'" &amp; $A17 &amp; "'"&amp; "!" &amp; K$33)</f>
        <v>26</v>
      </c>
      <c r="L17" s="29" t="n">
        <f aca="true" t="array" ref="L17:L17">INDIRECT( "'" &amp; $A17 &amp; "'"&amp; "!" &amp; L$33)</f>
        <v>86</v>
      </c>
      <c r="M17" s="29" t="n">
        <f aca="true" t="array" ref="M17:M17">INDIRECT( "'" &amp; $A17 &amp; "'"&amp; "!" &amp; M$33)</f>
        <v>71</v>
      </c>
      <c r="N17" s="29" t="n">
        <f aca="true" t="array" ref="N17:N17">INDIRECT( "'" &amp; $A17 &amp; "'"&amp; "!" &amp; N$33)</f>
        <v>157</v>
      </c>
      <c r="P17" s="30" t="n">
        <f aca="true" t="array" ref="P17:P17">INDIRECT( "'" &amp; $A17 &amp; "'"&amp; "!" &amp; P$33)</f>
        <v>-0.146788990825688</v>
      </c>
      <c r="Q17" s="30" t="n">
        <f aca="true" t="array" ref="Q17:Q17">INDIRECT( "'" &amp; $A17 &amp; "'"&amp; "!" &amp; Q$33)</f>
        <v>-0.17948717948718</v>
      </c>
      <c r="R17" s="30" t="n">
        <f aca="true" t="array" ref="R17:R17">INDIRECT( "'" &amp; $A17 &amp; "'"&amp; "!" &amp; R$33)</f>
        <v>-0.0227012902172138</v>
      </c>
      <c r="S17" s="30" t="n">
        <f aca="true" t="array" ref="S17:S17">INDIRECT( "'" &amp; $A17 &amp; "'"&amp; "!" &amp; S$33)</f>
        <v>-0.446601941747573</v>
      </c>
      <c r="T17" s="30" t="n">
        <f aca="true" t="array" ref="T17:T17">INDIRECT( "'" &amp; $A17 &amp; "'"&amp; "!" &amp; T$33)</f>
        <v>-0.0447761194029851</v>
      </c>
      <c r="U17" s="30" t="n">
        <f aca="true" t="array" ref="U17:U17">INDIRECT( "'" &amp; $A17 &amp; "'"&amp; "!" &amp; U$33)</f>
        <v>-0.230769230769231</v>
      </c>
      <c r="V17" s="30" t="n">
        <f aca="true" t="array" ref="V17:V17">INDIRECT( "'" &amp; $A17 &amp; "'"&amp; "!" &amp; V$33)</f>
        <v>-0.284153005464481</v>
      </c>
      <c r="W17" s="30" t="n">
        <f aca="true" t="array" ref="W17:W17">INDIRECT( "'" &amp; $A17 &amp; "'"&amp; "!" &amp; W$33)</f>
        <v>0.334396718696593</v>
      </c>
      <c r="X17" s="30" t="n">
        <f aca="true" t="array" ref="X17:X17">INDIRECT( "'" &amp; $A17 &amp; "'"&amp; "!" &amp; X$33)</f>
        <v>0.0745742806811509</v>
      </c>
      <c r="Y17" s="30" t="n">
        <f aca="true" t="array" ref="Y17:Y17">INDIRECT( "'" &amp; $A17 &amp; "'"&amp; "!" &amp; Y$33)</f>
        <v>5.5</v>
      </c>
      <c r="Z17" s="30" t="n">
        <f aca="true" t="array" ref="Z17:Z17">INDIRECT( "'" &amp; $A17 &amp; "'"&amp; "!" &amp; Z$33)</f>
        <v>-0.245614035087719</v>
      </c>
      <c r="AA17" s="30" t="n">
        <f aca="true" t="array" ref="AA17:AA17">INDIRECT( "'" &amp; $A17 &amp; "'"&amp; "!" &amp; AA$33)</f>
        <v>-0.0273972602739726</v>
      </c>
      <c r="AB17" s="30" t="n">
        <f aca="true" t="array" ref="AB17:AB17">INDIRECT( "'" &amp; $A17 &amp; "'"&amp; "!" &amp; AB$33)</f>
        <v>-0.160427807486631</v>
      </c>
    </row>
    <row r="18" customFormat="false" ht="14.25" hidden="false" customHeight="false" outlineLevel="0" collapsed="false">
      <c r="A18" s="29" t="s">
        <v>10</v>
      </c>
      <c r="B18" s="29" t="n">
        <f aca="true" t="array" ref="B18:B18">INDIRECT( "'" &amp; $A18 &amp; "'"&amp; "!" &amp; B$33)</f>
        <v>44</v>
      </c>
      <c r="C18" s="29" t="n">
        <f aca="true" t="array" ref="C18:C18">INDIRECT( "'" &amp; $A18 &amp; "'"&amp; "!" &amp; C$33)</f>
        <v>21</v>
      </c>
      <c r="D18" s="30" t="n">
        <f aca="true" t="array" ref="D18:D18">INDIRECT( "'" &amp; $A18 &amp; "'"&amp; "!" &amp; D$33)</f>
        <v>0.323076923076923</v>
      </c>
      <c r="E18" s="29" t="n">
        <f aca="true" t="array" ref="E18:E18">INDIRECT( "'" &amp; $A18 &amp; "'"&amp; "!" &amp; E$33)</f>
        <v>23</v>
      </c>
      <c r="F18" s="29" t="n">
        <f aca="true" t="array" ref="F18:F18">INDIRECT( "'" &amp; $A18 &amp; "'"&amp; "!" &amp; F$33)</f>
        <v>41</v>
      </c>
      <c r="G18" s="29" t="n">
        <f aca="true" t="array" ref="G18:G18">INDIRECT( "'" &amp; $A18 &amp; "'"&amp; "!" &amp; G$33)</f>
        <v>0</v>
      </c>
      <c r="H18" s="29" t="n">
        <f aca="true" t="array" ref="H18:H18">INDIRECT( "'" &amp; $A18 &amp; "'"&amp; "!" &amp; H$33)</f>
        <v>64</v>
      </c>
      <c r="I18" s="30" t="n">
        <f aca="true" t="array" ref="I18:I18">INDIRECT( "'" &amp; $A18 &amp; "'"&amp; "!" &amp; I$33)</f>
        <v>0.640625</v>
      </c>
      <c r="J18" s="30" t="n">
        <f aca="true" t="array" ref="J18:J18">INDIRECT( "'" &amp; $A18 &amp; "'"&amp; "!" &amp; J$33)</f>
        <v>0</v>
      </c>
      <c r="K18" s="29" t="n">
        <f aca="true" t="array" ref="K18:K18">INDIRECT( "'" &amp; $A18 &amp; "'"&amp; "!" &amp; K$33)</f>
        <v>1</v>
      </c>
      <c r="L18" s="29" t="n">
        <f aca="true" t="array" ref="L18:L18">INDIRECT( "'" &amp; $A18 &amp; "'"&amp; "!" &amp; L$33)</f>
        <v>60</v>
      </c>
      <c r="M18" s="29" t="n">
        <f aca="true" t="array" ref="M18:M18">INDIRECT( "'" &amp; $A18 &amp; "'"&amp; "!" &amp; M$33)</f>
        <v>5</v>
      </c>
      <c r="N18" s="29" t="n">
        <f aca="true" t="array" ref="N18:N18">INDIRECT( "'" &amp; $A18 &amp; "'"&amp; "!" &amp; N$33)</f>
        <v>65</v>
      </c>
      <c r="P18" s="30" t="n">
        <f aca="true" t="array" ref="P18:P18">INDIRECT( "'" &amp; $A18 &amp; "'"&amp; "!" &amp; P$33)</f>
        <v>-0.290322580645161</v>
      </c>
      <c r="Q18" s="30" t="n">
        <f aca="true" t="array" ref="Q18:Q18">INDIRECT( "'" &amp; $A18 &amp; "'"&amp; "!" &amp; Q$33)</f>
        <v>-0.25</v>
      </c>
      <c r="R18" s="30" t="n">
        <f aca="true" t="array" ref="R18:R18">INDIRECT( "'" &amp; $A18 &amp; "'"&amp; "!" &amp; R$33)</f>
        <v>0.0384615384615385</v>
      </c>
      <c r="S18" s="30" t="n">
        <f aca="true" t="array" ref="S18:S18">INDIRECT( "'" &amp; $A18 &amp; "'"&amp; "!" &amp; S$33)</f>
        <v>-0.465116279069768</v>
      </c>
      <c r="T18" s="30" t="n">
        <f aca="true" t="array" ref="T18:T18">INDIRECT( "'" &amp; $A18 &amp; "'"&amp; "!" &amp; T$33)</f>
        <v>-0.108695652173913</v>
      </c>
      <c r="U18" s="30" t="n">
        <f aca="true" t="array" ref="U18:U18">INDIRECT( "'" &amp; $A18 &amp; "'"&amp; "!" &amp; U$33)</f>
        <v>-1</v>
      </c>
      <c r="V18" s="30" t="n">
        <f aca="true" t="array" ref="V18:V18">INDIRECT( "'" &amp; $A18 &amp; "'"&amp; "!" &amp; V$33)</f>
        <v>-0.288888888888889</v>
      </c>
      <c r="W18" s="30" t="n">
        <f aca="true" t="array" ref="W18:W18">INDIRECT( "'" &amp; $A18 &amp; "'"&amp; "!" &amp; W$33)</f>
        <v>0.253396739130435</v>
      </c>
      <c r="X18" s="30" t="n">
        <f aca="true" t="array" ref="X18:X18">INDIRECT( "'" &amp; $A18 &amp; "'"&amp; "!" &amp; X$33)</f>
        <v>-1</v>
      </c>
      <c r="Y18" s="30" t="e">
        <f aca="true" t="array" ref="Y18:Y18">INDIRECT( "'" &amp; $A18 &amp; "'"&amp; "!" &amp; Y$33)</f>
        <v>#DIV/0!</v>
      </c>
      <c r="Z18" s="30" t="n">
        <f aca="true" t="array" ref="Z18:Z18">INDIRECT( "'" &amp; $A18 &amp; "'"&amp; "!" &amp; Z$33)</f>
        <v>-0.310344827586207</v>
      </c>
      <c r="AA18" s="30" t="n">
        <f aca="true" t="array" ref="AA18:AA18">INDIRECT( "'" &amp; $A18 &amp; "'"&amp; "!" &amp; AA$33)</f>
        <v>0.666666666666667</v>
      </c>
      <c r="AB18" s="30" t="n">
        <f aca="true" t="array" ref="AB18:AB18">INDIRECT( "'" &amp; $A18 &amp; "'"&amp; "!" &amp; AB$33)</f>
        <v>-0.277777777777778</v>
      </c>
    </row>
    <row r="19" customFormat="false" ht="14.25" hidden="false" customHeight="false" outlineLevel="0" collapsed="false">
      <c r="A19" s="29" t="s">
        <v>9</v>
      </c>
      <c r="B19" s="29" t="n">
        <f aca="true" t="array" ref="B19:B19">INDIRECT( "'" &amp; $A19 &amp; "'"&amp; "!" &amp; B$33)</f>
        <v>43</v>
      </c>
      <c r="C19" s="29" t="n">
        <f aca="true" t="array" ref="C19:C19">INDIRECT( "'" &amp; $A19 &amp; "'"&amp; "!" &amp; C$33)</f>
        <v>26</v>
      </c>
      <c r="D19" s="30" t="n">
        <f aca="true" t="array" ref="D19:D19">INDIRECT( "'" &amp; $A19 &amp; "'"&amp; "!" &amp; D$33)</f>
        <v>0.376811594202899</v>
      </c>
      <c r="E19" s="29" t="n">
        <f aca="true" t="array" ref="E19:E19">INDIRECT( "'" &amp; $A19 &amp; "'"&amp; "!" &amp; E$33)</f>
        <v>24</v>
      </c>
      <c r="F19" s="29" t="n">
        <f aca="true" t="array" ref="F19:F19">INDIRECT( "'" &amp; $A19 &amp; "'"&amp; "!" &amp; F$33)</f>
        <v>18</v>
      </c>
      <c r="G19" s="29" t="n">
        <f aca="true" t="array" ref="G19:G19">INDIRECT( "'" &amp; $A19 &amp; "'"&amp; "!" &amp; G$33)</f>
        <v>1</v>
      </c>
      <c r="H19" s="29" t="n">
        <f aca="true" t="array" ref="H19:H19">INDIRECT( "'" &amp; $A19 &amp; "'"&amp; "!" &amp; H$33)</f>
        <v>43</v>
      </c>
      <c r="I19" s="30" t="n">
        <f aca="true" t="array" ref="I19:I19">INDIRECT( "'" &amp; $A19 &amp; "'"&amp; "!" &amp; I$33)</f>
        <v>0.418604651162791</v>
      </c>
      <c r="J19" s="30" t="n">
        <f aca="true" t="array" ref="J19:J19">INDIRECT( "'" &amp; $A19 &amp; "'"&amp; "!" &amp; J$33)</f>
        <v>0.0232558139534884</v>
      </c>
      <c r="K19" s="29" t="n">
        <f aca="true" t="array" ref="K19:K19">INDIRECT( "'" &amp; $A19 &amp; "'"&amp; "!" &amp; K$33)</f>
        <v>26</v>
      </c>
      <c r="L19" s="29" t="n">
        <f aca="true" t="array" ref="L19:L19">INDIRECT( "'" &amp; $A19 &amp; "'"&amp; "!" &amp; L$33)</f>
        <v>61</v>
      </c>
      <c r="M19" s="29" t="n">
        <f aca="true" t="array" ref="M19:M19">INDIRECT( "'" &amp; $A19 &amp; "'"&amp; "!" &amp; M$33)</f>
        <v>8</v>
      </c>
      <c r="N19" s="29" t="n">
        <f aca="true" t="array" ref="N19:N19">INDIRECT( "'" &amp; $A19 &amp; "'"&amp; "!" &amp; N$33)</f>
        <v>69</v>
      </c>
      <c r="P19" s="30"/>
      <c r="Q19" s="30"/>
      <c r="R19" s="30"/>
      <c r="S19" s="30"/>
      <c r="T19" s="30"/>
      <c r="U19" s="30"/>
      <c r="V19" s="30"/>
      <c r="W19" s="30"/>
      <c r="X19" s="30"/>
      <c r="Y19" s="30"/>
      <c r="Z19" s="30"/>
      <c r="AA19" s="30"/>
      <c r="AB19" s="30"/>
    </row>
    <row r="20" customFormat="false" ht="14.25" hidden="false" customHeight="false" outlineLevel="0" collapsed="false">
      <c r="A20" s="29" t="s">
        <v>57</v>
      </c>
      <c r="B20" s="29" t="n">
        <f aca="true" t="array" ref="B20:B20">INDIRECT( "'" &amp; $A20 &amp; "'"&amp; "!" &amp; B$33)</f>
        <v>56</v>
      </c>
      <c r="C20" s="29" t="n">
        <f aca="true" t="array" ref="C20:C20">INDIRECT( "'" &amp; $A20 &amp; "'"&amp; "!" &amp; C$33)</f>
        <v>42</v>
      </c>
      <c r="D20" s="30" t="n">
        <f aca="true" t="array" ref="D20:D20">INDIRECT( "'" &amp; $A20 &amp; "'"&amp; "!" &amp; D$33)</f>
        <v>0.428571428571429</v>
      </c>
      <c r="E20" s="29" t="n">
        <f aca="true" t="array" ref="E20:E20">INDIRECT( "'" &amp; $A20 &amp; "'"&amp; "!" &amp; E$33)</f>
        <v>62</v>
      </c>
      <c r="F20" s="29" t="n">
        <f aca="true" t="array" ref="F20:F20">INDIRECT( "'" &amp; $A20 &amp; "'"&amp; "!" &amp; F$33)</f>
        <v>27</v>
      </c>
      <c r="G20" s="29" t="n">
        <f aca="true" t="array" ref="G20:G20">INDIRECT( "'" &amp; $A20 &amp; "'"&amp; "!" &amp; G$33)</f>
        <v>2</v>
      </c>
      <c r="H20" s="29" t="n">
        <f aca="true" t="array" ref="H20:H20">INDIRECT( "'" &amp; $A20 &amp; "'"&amp; "!" &amp; H$33)</f>
        <v>91</v>
      </c>
      <c r="I20" s="30" t="n">
        <f aca="true" t="array" ref="I20:I20">INDIRECT( "'" &amp; $A20 &amp; "'"&amp; "!" &amp; I$33)</f>
        <v>0.296703296703297</v>
      </c>
      <c r="J20" s="30" t="n">
        <f aca="true" t="array" ref="J20:J20">INDIRECT( "'" &amp; $A20 &amp; "'"&amp; "!" &amp; J$33)</f>
        <v>0.021978021978022</v>
      </c>
      <c r="K20" s="29" t="n">
        <f aca="true" t="array" ref="K20:K20">INDIRECT( "'" &amp; $A20 &amp; "'"&amp; "!" &amp; K$33)</f>
        <v>7</v>
      </c>
      <c r="L20" s="29" t="n">
        <f aca="true" t="array" ref="L20:L20">INDIRECT( "'" &amp; $A20 &amp; "'"&amp; "!" &amp; L$33)</f>
        <v>67</v>
      </c>
      <c r="M20" s="29" t="n">
        <f aca="true" t="array" ref="M20:M20">INDIRECT( "'" &amp; $A20 &amp; "'"&amp; "!" &amp; M$33)</f>
        <v>31</v>
      </c>
      <c r="N20" s="29" t="n">
        <f aca="true" t="array" ref="N20:N20">INDIRECT( "'" &amp; $A20 &amp; "'"&amp; "!" &amp; N$33)</f>
        <v>98</v>
      </c>
      <c r="P20" s="30" t="n">
        <f aca="true" t="array" ref="P20:P20">INDIRECT( "'" &amp; $A20 &amp; "'"&amp; "!" &amp; P$33)</f>
        <v>0.0181818181818181</v>
      </c>
      <c r="Q20" s="30" t="n">
        <f aca="true" t="array" ref="Q20:Q20">INDIRECT( "'" &amp; $A20 &amp; "'"&amp; "!" &amp; Q$33)</f>
        <v>0.5</v>
      </c>
      <c r="R20" s="30" t="n">
        <f aca="true" t="array" ref="R20:R20">INDIRECT( "'" &amp; $A20 &amp; "'"&amp; "!" &amp; R$33)</f>
        <v>0.270408163265306</v>
      </c>
      <c r="S20" s="30" t="n">
        <f aca="true" t="array" ref="S20:S20">INDIRECT( "'" &amp; $A20 &amp; "'"&amp; "!" &amp; S$33)</f>
        <v>0.347826086956522</v>
      </c>
      <c r="T20" s="30" t="n">
        <f aca="true" t="array" ref="T20:T20">INDIRECT( "'" &amp; $A20 &amp; "'"&amp; "!" &amp; T$33)</f>
        <v>0.421052631578947</v>
      </c>
      <c r="U20" s="30" t="n">
        <f aca="true" t="array" ref="U20:U20">INDIRECT( "'" &amp; $A20 &amp; "'"&amp; "!" &amp; U$33)</f>
        <v>-0.6</v>
      </c>
      <c r="V20" s="30" t="n">
        <f aca="true" t="array" ref="V20:V20">INDIRECT( "'" &amp; $A20 &amp; "'"&amp; "!" &amp; V$33)</f>
        <v>0.3</v>
      </c>
      <c r="W20" s="30" t="n">
        <f aca="true" t="array" ref="W20:W20">INDIRECT( "'" &amp; $A20 &amp; "'"&amp; "!" &amp; W$33)</f>
        <v>0.0931174089068827</v>
      </c>
      <c r="X20" s="30" t="n">
        <f aca="true" t="array" ref="X20:X20">INDIRECT( "'" &amp; $A20 &amp; "'"&amp; "!" &amp; X$33)</f>
        <v>-0.692307692307692</v>
      </c>
      <c r="Y20" s="30" t="n">
        <f aca="true" t="array" ref="Y20:Y20">INDIRECT( "'" &amp; $A20 &amp; "'"&amp; "!" &amp; Y$33)</f>
        <v>-0.461538461538462</v>
      </c>
      <c r="Z20" s="30" t="n">
        <f aca="true" t="array" ref="Z20:Z20">INDIRECT( "'" &amp; $A20 &amp; "'"&amp; "!" &amp; Z$33)</f>
        <v>0</v>
      </c>
      <c r="AA20" s="30" t="n">
        <f aca="true" t="array" ref="AA20:AA20">INDIRECT( "'" &amp; $A20 &amp; "'"&amp; "!" &amp; AA$33)</f>
        <v>0.9375</v>
      </c>
      <c r="AB20" s="30" t="n">
        <f aca="true" t="array" ref="AB20:AB20">INDIRECT( "'" &amp; $A20 &amp; "'"&amp; "!" &amp; AB$33)</f>
        <v>0.180722891566265</v>
      </c>
    </row>
    <row r="21" customFormat="false" ht="14.25" hidden="false" customHeight="false" outlineLevel="0" collapsed="false">
      <c r="A21" s="29" t="s">
        <v>58</v>
      </c>
      <c r="B21" s="29" t="n">
        <f aca="true" t="array" ref="B21:B21">INDIRECT( "'" &amp; $A21 &amp; "'"&amp; "!" &amp; B$33)</f>
        <v>28</v>
      </c>
      <c r="C21" s="29" t="n">
        <f aca="true" t="array" ref="C21:C21">INDIRECT( "'" &amp; $A21 &amp; "'"&amp; "!" &amp; C$33)</f>
        <v>11</v>
      </c>
      <c r="D21" s="30" t="n">
        <f aca="true" t="array" ref="D21:D21">INDIRECT( "'" &amp; $A21 &amp; "'"&amp; "!" &amp; D$33)</f>
        <v>0.282051282051282</v>
      </c>
      <c r="E21" s="29" t="n">
        <f aca="true" t="array" ref="E21:E21">INDIRECT( "'" &amp; $A21 &amp; "'"&amp; "!" &amp; E$33)</f>
        <v>7</v>
      </c>
      <c r="F21" s="29" t="n">
        <f aca="true" t="array" ref="F21:F21">INDIRECT( "'" &amp; $A21 &amp; "'"&amp; "!" &amp; F$33)</f>
        <v>16</v>
      </c>
      <c r="G21" s="29" t="n">
        <f aca="true" t="array" ref="G21:G21">INDIRECT( "'" &amp; $A21 &amp; "'"&amp; "!" &amp; G$33)</f>
        <v>0</v>
      </c>
      <c r="H21" s="29" t="n">
        <f aca="true" t="array" ref="H21:H21">INDIRECT( "'" &amp; $A21 &amp; "'"&amp; "!" &amp; H$33)</f>
        <v>23</v>
      </c>
      <c r="I21" s="30" t="n">
        <f aca="true" t="array" ref="I21:I21">INDIRECT( "'" &amp; $A21 &amp; "'"&amp; "!" &amp; I$33)</f>
        <v>0.695652173913043</v>
      </c>
      <c r="J21" s="30" t="n">
        <f aca="true" t="array" ref="J21:J21">INDIRECT( "'" &amp; $A21 &amp; "'"&amp; "!" &amp; J$33)</f>
        <v>0</v>
      </c>
      <c r="K21" s="29" t="n">
        <f aca="true" t="array" ref="K21:K21">INDIRECT( "'" &amp; $A21 &amp; "'"&amp; "!" &amp; K$33)</f>
        <v>16</v>
      </c>
      <c r="L21" s="29" t="n">
        <f aca="true" t="array" ref="L21:L21">INDIRECT( "'" &amp; $A21 &amp; "'"&amp; "!" &amp; L$33)</f>
        <v>34</v>
      </c>
      <c r="M21" s="29" t="n">
        <f aca="true" t="array" ref="M21:M21">INDIRECT( "'" &amp; $A21 &amp; "'"&amp; "!" &amp; M$33)</f>
        <v>5</v>
      </c>
      <c r="N21" s="29" t="n">
        <f aca="true" t="array" ref="N21:N21">INDIRECT( "'" &amp; $A21 &amp; "'"&amp; "!" &amp; N$33)</f>
        <v>39</v>
      </c>
      <c r="P21" s="30" t="n">
        <f aca="true" t="array" ref="P21:P21">INDIRECT( "'" &amp; $A21 &amp; "'"&amp; "!" &amp; P$33)</f>
        <v>-0.176470588235294</v>
      </c>
      <c r="Q21" s="30" t="n">
        <f aca="true" t="array" ref="Q21:Q21">INDIRECT( "'" &amp; $A21 &amp; "'"&amp; "!" &amp; Q$33)</f>
        <v>-0.388888888888889</v>
      </c>
      <c r="R21" s="30" t="n">
        <f aca="true" t="array" ref="R21:R21">INDIRECT( "'" &amp; $A21 &amp; "'"&amp; "!" &amp; R$33)</f>
        <v>-0.185185185185185</v>
      </c>
      <c r="S21" s="30" t="n">
        <f aca="true" t="array" ref="S21:S21">INDIRECT( "'" &amp; $A21 &amp; "'"&amp; "!" &amp; S$33)</f>
        <v>-0.588235294117647</v>
      </c>
      <c r="T21" s="30" t="n">
        <f aca="true" t="array" ref="T21:T21">INDIRECT( "'" &amp; $A21 &amp; "'"&amp; "!" &amp; T$33)</f>
        <v>-0.36</v>
      </c>
      <c r="U21" s="30" t="n">
        <f aca="true" t="array" ref="U21:U21">INDIRECT( "'" &amp; $A21 &amp; "'"&amp; "!" &amp; U$33)</f>
        <v>-1</v>
      </c>
      <c r="V21" s="30" t="n">
        <f aca="true" t="array" ref="V21:V21">INDIRECT( "'" &amp; $A21 &amp; "'"&amp; "!" &amp; V$33)</f>
        <v>-0.477272727272727</v>
      </c>
      <c r="W21" s="30" t="n">
        <f aca="true" t="array" ref="W21:W21">INDIRECT( "'" &amp; $A21 &amp; "'"&amp; "!" &amp; W$33)</f>
        <v>0.224347826086956</v>
      </c>
      <c r="X21" s="30" t="n">
        <f aca="true" t="array" ref="X21:X21">INDIRECT( "'" &amp; $A21 &amp; "'"&amp; "!" &amp; X$33)</f>
        <v>-1</v>
      </c>
      <c r="Y21" s="30" t="n">
        <f aca="true" t="array" ref="Y21:Y21">INDIRECT( "'" &amp; $A21 &amp; "'"&amp; "!" &amp; Y$33)</f>
        <v>1</v>
      </c>
      <c r="Z21" s="30" t="n">
        <f aca="true" t="array" ref="Z21:Z21">INDIRECT( "'" &amp; $A21 &amp; "'"&amp; "!" &amp; Z$33)</f>
        <v>-0.276595744680851</v>
      </c>
      <c r="AA21" s="30" t="n">
        <f aca="true" t="array" ref="AA21:AA21">INDIRECT( "'" &amp; $A21 &amp; "'"&amp; "!" &amp; AA$33)</f>
        <v>0</v>
      </c>
      <c r="AB21" s="30" t="n">
        <f aca="true" t="array" ref="AB21:AB21">INDIRECT( "'" &amp; $A21 &amp; "'"&amp; "!" &amp; AB$33)</f>
        <v>-0.25</v>
      </c>
    </row>
    <row r="22" customFormat="false" ht="14.25" hidden="false" customHeight="false" outlineLevel="0" collapsed="false">
      <c r="A22" s="29" t="s">
        <v>59</v>
      </c>
      <c r="B22" s="29" t="n">
        <f aca="true" t="array" ref="B22:B22">INDIRECT( "'" &amp; $A22 &amp; "'"&amp; "!" &amp; B$33)</f>
        <v>18</v>
      </c>
      <c r="C22" s="29" t="n">
        <f aca="true" t="array" ref="C22:C22">INDIRECT( "'" &amp; $A22 &amp; "'"&amp; "!" &amp; C$33)</f>
        <v>6</v>
      </c>
      <c r="D22" s="30" t="n">
        <f aca="true" t="array" ref="D22:D22">INDIRECT( "'" &amp; $A22 &amp; "'"&amp; "!" &amp; D$33)</f>
        <v>0.25</v>
      </c>
      <c r="E22" s="29" t="n">
        <f aca="true" t="array" ref="E22:E22">INDIRECT( "'" &amp; $A22 &amp; "'"&amp; "!" &amp; E$33)</f>
        <v>12</v>
      </c>
      <c r="F22" s="29" t="n">
        <f aca="true" t="array" ref="F22:F22">INDIRECT( "'" &amp; $A22 &amp; "'"&amp; "!" &amp; F$33)</f>
        <v>7</v>
      </c>
      <c r="G22" s="29" t="n">
        <f aca="true" t="array" ref="G22:G22">INDIRECT( "'" &amp; $A22 &amp; "'"&amp; "!" &amp; G$33)</f>
        <v>1</v>
      </c>
      <c r="H22" s="29" t="n">
        <f aca="true" t="array" ref="H22:H22">INDIRECT( "'" &amp; $A22 &amp; "'"&amp; "!" &amp; H$33)</f>
        <v>20</v>
      </c>
      <c r="I22" s="30" t="n">
        <f aca="true" t="array" ref="I22:I22">INDIRECT( "'" &amp; $A22 &amp; "'"&amp; "!" &amp; I$33)</f>
        <v>0.35</v>
      </c>
      <c r="J22" s="30" t="n">
        <f aca="true" t="array" ref="J22:J22">INDIRECT( "'" &amp; $A22 &amp; "'"&amp; "!" &amp; J$33)</f>
        <v>0.05</v>
      </c>
      <c r="K22" s="29" t="n">
        <f aca="true" t="array" ref="K22:K22">INDIRECT( "'" &amp; $A22 &amp; "'"&amp; "!" &amp; K$33)</f>
        <v>4</v>
      </c>
      <c r="L22" s="29" t="n">
        <f aca="true" t="array" ref="L22:L22">INDIRECT( "'" &amp; $A22 &amp; "'"&amp; "!" &amp; L$33)</f>
        <v>20</v>
      </c>
      <c r="M22" s="29" t="n">
        <f aca="true" t="array" ref="M22:M22">INDIRECT( "'" &amp; $A22 &amp; "'"&amp; "!" &amp; M$33)</f>
        <v>4</v>
      </c>
      <c r="N22" s="29" t="n">
        <f aca="true" t="array" ref="N22:N22">INDIRECT( "'" &amp; $A22 &amp; "'"&amp; "!" &amp; N$33)</f>
        <v>24</v>
      </c>
      <c r="P22" s="30" t="n">
        <f aca="true" t="array" ref="P22:P22">INDIRECT( "'" &amp; $A22 &amp; "'"&amp; "!" &amp; P$33)</f>
        <v>3.5</v>
      </c>
      <c r="Q22" s="30" t="n">
        <f aca="true" t="array" ref="Q22:Q22">INDIRECT( "'" &amp; $A22 &amp; "'"&amp; "!" &amp; Q$33)</f>
        <v>1</v>
      </c>
      <c r="R22" s="30" t="n">
        <f aca="true" t="array" ref="R22:R22">INDIRECT( "'" &amp; $A22 &amp; "'"&amp; "!" &amp; R$33)</f>
        <v>-0.416666666666667</v>
      </c>
      <c r="S22" s="30" t="n">
        <f aca="true" t="array" ref="S22:S22">INDIRECT( "'" &amp; $A22 &amp; "'"&amp; "!" &amp; S$33)</f>
        <v>5</v>
      </c>
      <c r="T22" s="30" t="n">
        <f aca="true" t="array" ref="T22:T22">INDIRECT( "'" &amp; $A22 &amp; "'"&amp; "!" &amp; T$33)</f>
        <v>0.4</v>
      </c>
      <c r="U22" s="30" t="e">
        <f aca="true" t="array" ref="U22:U22">INDIRECT( "'" &amp; $A22 &amp; "'"&amp; "!" &amp; U$33)</f>
        <v>#DIV/0!</v>
      </c>
      <c r="V22" s="30" t="n">
        <f aca="true" t="array" ref="V22:V22">INDIRECT( "'" &amp; $A22 &amp; "'"&amp; "!" &amp; V$33)</f>
        <v>1.85714285714286</v>
      </c>
      <c r="W22" s="30" t="n">
        <f aca="true" t="array" ref="W22:W22">INDIRECT( "'" &amp; $A22 &amp; "'"&amp; "!" &amp; W$33)</f>
        <v>-0.51</v>
      </c>
      <c r="X22" s="30" t="e">
        <f aca="true" t="array" ref="X22:X22">INDIRECT( "'" &amp; $A22 &amp; "'"&amp; "!" &amp; X$33)</f>
        <v>#DIV/0!</v>
      </c>
      <c r="Y22" s="30" t="e">
        <f aca="true" t="array" ref="Y22:Y22">INDIRECT( "'" &amp; $A22 &amp; "'"&amp; "!" &amp; Y$33)</f>
        <v>#DIV/0!</v>
      </c>
      <c r="Z22" s="30" t="n">
        <f aca="true" t="array" ref="Z22:Z22">INDIRECT( "'" &amp; $A22 &amp; "'"&amp; "!" &amp; Z$33)</f>
        <v>2.33333333333333</v>
      </c>
      <c r="AA22" s="30" t="n">
        <f aca="true" t="array" ref="AA22:AA22">INDIRECT( "'" &amp; $A22 &amp; "'"&amp; "!" &amp; AA$33)</f>
        <v>3</v>
      </c>
      <c r="AB22" s="30" t="n">
        <f aca="true" t="array" ref="AB22:AB22">INDIRECT( "'" &amp; $A22 &amp; "'"&amp; "!" &amp; AB$33)</f>
        <v>2.42857142857143</v>
      </c>
    </row>
    <row r="23" customFormat="false" ht="14.25" hidden="false" customHeight="false" outlineLevel="0" collapsed="false">
      <c r="A23" s="31" t="s">
        <v>60</v>
      </c>
      <c r="B23" s="32" t="n">
        <f aca="false">SUM(B17:B22)</f>
        <v>282</v>
      </c>
      <c r="C23" s="32" t="n">
        <f aca="false">SUM(C17:C22)</f>
        <v>170</v>
      </c>
      <c r="D23" s="33" t="n">
        <f aca="false">C23/(B23+C23)</f>
        <v>0.376106194690265</v>
      </c>
      <c r="E23" s="32" t="n">
        <f aca="false">SUM(E17:E22)</f>
        <v>185</v>
      </c>
      <c r="F23" s="32" t="n">
        <f aca="false">SUM(F17:F22)</f>
        <v>173</v>
      </c>
      <c r="G23" s="32" t="n">
        <f aca="false">SUM(G17:G22)</f>
        <v>14</v>
      </c>
      <c r="H23" s="32" t="n">
        <f aca="false">SUM(H17:H22)</f>
        <v>372</v>
      </c>
      <c r="I23" s="33" t="n">
        <f aca="false">F23/H23</f>
        <v>0.46505376344086</v>
      </c>
      <c r="J23" s="33" t="n">
        <f aca="false">G23/H23</f>
        <v>0.0376344086021505</v>
      </c>
      <c r="K23" s="32" t="n">
        <f aca="false">SUM(K17:K22)</f>
        <v>80</v>
      </c>
      <c r="L23" s="32" t="n">
        <f aca="false">SUM(L17:L22)</f>
        <v>328</v>
      </c>
      <c r="M23" s="32" t="n">
        <f aca="false">SUM(M17:M22)</f>
        <v>124</v>
      </c>
      <c r="N23" s="32" t="n">
        <f aca="false">SUM(N17:N22)</f>
        <v>452</v>
      </c>
      <c r="P23" s="30" t="n">
        <f aca="true" t="array" ref="P23:P23">INDIRECT( "'" &amp; $A23 &amp; "'"&amp; "!" &amp; P$33)</f>
        <v>-0.0536912751677853</v>
      </c>
      <c r="Q23" s="30" t="n">
        <f aca="true" t="array" ref="Q23:Q23">INDIRECT( "'" &amp; $A23 &amp; "'"&amp; "!" &amp; Q$33)</f>
        <v>-0.0502793296089386</v>
      </c>
      <c r="R23" s="30" t="n">
        <f aca="true" t="array" ref="R23:R23">INDIRECT( "'" &amp; $A23 &amp; "'"&amp; "!" &amp; R$33)</f>
        <v>0.0022494685321599</v>
      </c>
      <c r="S23" s="30" t="n">
        <f aca="true" t="array" ref="S23:S23">INDIRECT( "'" &amp; $A23 &amp; "'"&amp; "!" &amp; S$33)</f>
        <v>-0.192139737991266</v>
      </c>
      <c r="T23" s="30" t="n">
        <f aca="true" t="array" ref="T23:T23">INDIRECT( "'" &amp; $A23 &amp; "'"&amp; "!" &amp; T$33)</f>
        <v>-0.0388888888888889</v>
      </c>
      <c r="U23" s="30" t="n">
        <f aca="true" t="array" ref="U23:U23">INDIRECT( "'" &amp; $A23 &amp; "'"&amp; "!" &amp; U$33)</f>
        <v>-0.391304347826087</v>
      </c>
      <c r="V23" s="30" t="n">
        <f aca="true" t="array" ref="V23:V23">INDIRECT( "'" &amp; $A23 &amp; "'"&amp; "!" &amp; V$33)</f>
        <v>-0.138888888888889</v>
      </c>
      <c r="W23" s="30" t="n">
        <f aca="true" t="array" ref="W23:W23">INDIRECT( "'" &amp; $A23 &amp; "'"&amp; "!" &amp; W$33)</f>
        <v>0.116129032258064</v>
      </c>
      <c r="X23" s="30" t="n">
        <f aca="true" t="array" ref="X23:X23">INDIRECT( "'" &amp; $A23 &amp; "'"&amp; "!" &amp; X$33)</f>
        <v>-0.29312762973352</v>
      </c>
      <c r="Y23" s="30" t="n">
        <f aca="true" t="array" ref="Y23:Y23">INDIRECT( "'" &amp; $A23 &amp; "'"&amp; "!" &amp; Y$33)</f>
        <v>0.777777777777778</v>
      </c>
      <c r="Z23" s="30" t="n">
        <f aca="true" t="array" ref="Z23:Z23">INDIRECT( "'" &amp; $A23 &amp; "'"&amp; "!" &amp; Z$33)</f>
        <v>-0.125333333333333</v>
      </c>
      <c r="AA23" s="30" t="n">
        <f aca="true" t="array" ref="AA23:AA23">INDIRECT( "'" &amp; $A23 &amp; "'"&amp; "!" &amp; AA$33)</f>
        <v>0.215686274509804</v>
      </c>
      <c r="AB23" s="30" t="n">
        <f aca="true" t="array" ref="AB23:AB23">INDIRECT( "'" &amp; $A23 &amp; "'"&amp; "!" &amp; AB$33)</f>
        <v>-0.0524109014675053</v>
      </c>
    </row>
    <row r="24" customFormat="false" ht="14.25" hidden="false" customHeight="false" outlineLevel="0" collapsed="false">
      <c r="A24" s="31"/>
      <c r="B24" s="32"/>
      <c r="C24" s="32"/>
      <c r="D24" s="33"/>
      <c r="E24" s="32"/>
      <c r="F24" s="32"/>
      <c r="G24" s="32"/>
      <c r="H24" s="32"/>
      <c r="I24" s="33"/>
      <c r="J24" s="33"/>
      <c r="K24" s="32"/>
      <c r="L24" s="32"/>
      <c r="M24" s="32"/>
      <c r="N24" s="32"/>
      <c r="P24" s="33"/>
      <c r="Q24" s="33"/>
      <c r="R24" s="33"/>
      <c r="S24" s="33"/>
      <c r="T24" s="33"/>
      <c r="U24" s="33"/>
      <c r="V24" s="33"/>
      <c r="W24" s="33"/>
      <c r="X24" s="33"/>
      <c r="Y24" s="33"/>
      <c r="Z24" s="33"/>
      <c r="AA24" s="33"/>
      <c r="AB24" s="33"/>
    </row>
    <row r="25" customFormat="false" ht="14.25" hidden="false" customHeight="false" outlineLevel="0" collapsed="false">
      <c r="A25" s="29" t="s">
        <v>61</v>
      </c>
      <c r="B25" s="29"/>
      <c r="C25" s="29"/>
      <c r="D25" s="30"/>
      <c r="E25" s="29"/>
      <c r="F25" s="29"/>
      <c r="G25" s="29"/>
      <c r="H25" s="29"/>
      <c r="I25" s="30"/>
      <c r="J25" s="30"/>
      <c r="K25" s="29"/>
      <c r="L25" s="29"/>
      <c r="M25" s="29"/>
      <c r="N25" s="29"/>
      <c r="P25" s="30"/>
      <c r="Q25" s="30"/>
      <c r="R25" s="30"/>
      <c r="S25" s="30"/>
      <c r="T25" s="30"/>
      <c r="U25" s="30"/>
      <c r="V25" s="30"/>
      <c r="W25" s="30"/>
      <c r="X25" s="30"/>
      <c r="Y25" s="30"/>
      <c r="Z25" s="30"/>
      <c r="AA25" s="30"/>
      <c r="AB25" s="30"/>
    </row>
    <row r="26" customFormat="false" ht="14.25" hidden="false" customHeight="false" outlineLevel="0" collapsed="false">
      <c r="A26" s="29" t="s">
        <v>62</v>
      </c>
      <c r="B26" s="29"/>
      <c r="C26" s="29"/>
      <c r="D26" s="30"/>
      <c r="E26" s="29"/>
      <c r="F26" s="29"/>
      <c r="G26" s="29"/>
      <c r="H26" s="29"/>
      <c r="I26" s="30"/>
      <c r="J26" s="30"/>
      <c r="K26" s="29"/>
      <c r="L26" s="29"/>
      <c r="M26" s="29"/>
      <c r="N26" s="29"/>
      <c r="P26" s="30"/>
      <c r="Q26" s="30"/>
      <c r="R26" s="30"/>
      <c r="S26" s="30"/>
      <c r="T26" s="30"/>
      <c r="U26" s="30"/>
      <c r="V26" s="30"/>
      <c r="W26" s="30"/>
      <c r="X26" s="30"/>
      <c r="Y26" s="30"/>
      <c r="Z26" s="30"/>
      <c r="AA26" s="30"/>
      <c r="AB26" s="30"/>
    </row>
    <row r="27" customFormat="false" ht="14.25" hidden="false" customHeight="false" outlineLevel="0" collapsed="false">
      <c r="A27" s="29" t="s">
        <v>63</v>
      </c>
      <c r="B27" s="29"/>
      <c r="C27" s="29"/>
      <c r="D27" s="30"/>
      <c r="E27" s="29"/>
      <c r="F27" s="29"/>
      <c r="G27" s="29"/>
      <c r="H27" s="29"/>
      <c r="I27" s="30"/>
      <c r="J27" s="30"/>
      <c r="K27" s="29"/>
      <c r="L27" s="29"/>
      <c r="M27" s="29"/>
      <c r="N27" s="29"/>
      <c r="P27" s="30"/>
      <c r="Q27" s="30"/>
      <c r="R27" s="30"/>
      <c r="S27" s="30"/>
      <c r="T27" s="30"/>
      <c r="U27" s="30"/>
      <c r="V27" s="30"/>
      <c r="W27" s="30"/>
      <c r="X27" s="30"/>
      <c r="Y27" s="30"/>
      <c r="Z27" s="30"/>
      <c r="AA27" s="30"/>
      <c r="AB27" s="30"/>
    </row>
    <row r="28" customFormat="false" ht="14.25" hidden="false" customHeight="false" outlineLevel="0" collapsed="false">
      <c r="A28" s="29" t="s">
        <v>64</v>
      </c>
      <c r="B28" s="29"/>
      <c r="C28" s="29"/>
      <c r="D28" s="30"/>
      <c r="E28" s="29"/>
      <c r="F28" s="29"/>
      <c r="G28" s="29"/>
      <c r="H28" s="29"/>
      <c r="I28" s="30"/>
      <c r="J28" s="30"/>
      <c r="K28" s="29"/>
      <c r="L28" s="29"/>
      <c r="M28" s="29"/>
      <c r="N28" s="29"/>
      <c r="P28" s="30"/>
      <c r="Q28" s="30"/>
      <c r="R28" s="30"/>
      <c r="S28" s="30"/>
      <c r="T28" s="30"/>
      <c r="U28" s="30"/>
      <c r="V28" s="30"/>
      <c r="W28" s="30"/>
      <c r="X28" s="30"/>
      <c r="Y28" s="30"/>
      <c r="Z28" s="30"/>
      <c r="AA28" s="30"/>
      <c r="AB28" s="30"/>
    </row>
    <row r="29" customFormat="false" ht="14.25" hidden="false" customHeight="false" outlineLevel="0" collapsed="false">
      <c r="A29" s="31" t="s">
        <v>65</v>
      </c>
      <c r="B29" s="32"/>
      <c r="C29" s="32"/>
      <c r="D29" s="33"/>
      <c r="E29" s="32"/>
      <c r="F29" s="32"/>
      <c r="G29" s="32"/>
      <c r="H29" s="32"/>
      <c r="I29" s="33"/>
      <c r="J29" s="33"/>
      <c r="K29" s="32"/>
      <c r="L29" s="32"/>
      <c r="M29" s="32"/>
      <c r="N29" s="32"/>
      <c r="P29" s="33"/>
      <c r="Q29" s="33"/>
      <c r="R29" s="33"/>
      <c r="S29" s="33"/>
      <c r="T29" s="33"/>
      <c r="U29" s="33"/>
      <c r="V29" s="33"/>
      <c r="W29" s="33"/>
      <c r="X29" s="33"/>
      <c r="Y29" s="33"/>
      <c r="Z29" s="33"/>
      <c r="AA29" s="33"/>
      <c r="AB29" s="33"/>
    </row>
    <row r="30" customFormat="false" ht="14.25" hidden="false" customHeight="false" outlineLevel="0" collapsed="false">
      <c r="A30" s="31"/>
      <c r="B30" s="32"/>
      <c r="C30" s="32"/>
      <c r="D30" s="33"/>
      <c r="E30" s="32"/>
      <c r="F30" s="32"/>
      <c r="G30" s="32"/>
      <c r="H30" s="32"/>
      <c r="I30" s="33"/>
      <c r="J30" s="33"/>
      <c r="K30" s="32"/>
      <c r="L30" s="32"/>
      <c r="M30" s="32"/>
      <c r="N30" s="32"/>
      <c r="P30" s="33"/>
      <c r="Q30" s="33"/>
      <c r="R30" s="33"/>
      <c r="S30" s="33"/>
      <c r="T30" s="33"/>
      <c r="U30" s="33"/>
      <c r="V30" s="33"/>
      <c r="W30" s="33"/>
      <c r="X30" s="33"/>
      <c r="Y30" s="33"/>
      <c r="Z30" s="33"/>
      <c r="AA30" s="33"/>
      <c r="AB30" s="33"/>
    </row>
    <row r="31" customFormat="false" ht="14.25" hidden="false" customHeight="false" outlineLevel="0" collapsed="false">
      <c r="A31" s="34" t="s">
        <v>66</v>
      </c>
      <c r="B31" s="35" t="n">
        <f aca="false">B23+B15+B29</f>
        <v>1375</v>
      </c>
      <c r="C31" s="35" t="n">
        <f aca="false">C23+C15+C29</f>
        <v>718</v>
      </c>
      <c r="D31" s="36" t="n">
        <f aca="false">C31/(C31+B31)</f>
        <v>0.343048256091734</v>
      </c>
      <c r="E31" s="35" t="n">
        <f aca="false">E23+E15+E29</f>
        <v>938</v>
      </c>
      <c r="F31" s="35" t="n">
        <f aca="false">F23+F15+F29</f>
        <v>804</v>
      </c>
      <c r="G31" s="35" t="n">
        <f aca="false">G23+G15+G29</f>
        <v>129</v>
      </c>
      <c r="H31" s="35" t="n">
        <f aca="false">H23+H15+H29</f>
        <v>1871</v>
      </c>
      <c r="I31" s="36" t="n">
        <f aca="false">F31/H31</f>
        <v>0.429716729021913</v>
      </c>
      <c r="J31" s="36" t="n">
        <f aca="false">G31/H31</f>
        <v>0.0689470871191876</v>
      </c>
      <c r="K31" s="35" t="n">
        <f aca="false">K23+K15+K29</f>
        <v>222</v>
      </c>
      <c r="L31" s="35" t="n">
        <f aca="false">L23+L15+L29</f>
        <v>1874</v>
      </c>
      <c r="M31" s="35" t="n">
        <f aca="false">M23+M15+M29</f>
        <v>219</v>
      </c>
      <c r="N31" s="35" t="n">
        <f aca="false">N23+N15+N29</f>
        <v>2093</v>
      </c>
      <c r="P31" s="37" t="n">
        <f aca="true" t="array" ref="P31:P31">INDIRECT( "'" &amp; $A31 &amp; "'"&amp; "!" &amp; P$33)</f>
        <v>0.00217233888486601</v>
      </c>
      <c r="Q31" s="37" t="n">
        <f aca="true" t="array" ref="Q31:Q31">INDIRECT( "'" &amp; $A31 &amp; "'"&amp; "!" &amp; Q$33)</f>
        <v>0.0522496371552976</v>
      </c>
      <c r="R31" s="37" t="n">
        <f aca="true" t="array" ref="R31:R31">INDIRECT( "'" &amp; $A31 &amp; "'"&amp; "!" &amp; R$33)</f>
        <v>0.0327912512619555</v>
      </c>
      <c r="S31" s="37" t="n">
        <f aca="true" t="array" ref="S31:S31">INDIRECT( "'" &amp; $A31 &amp; "'"&amp; "!" &amp; S$33)</f>
        <v>-0.0707964601769911</v>
      </c>
      <c r="T31" s="37" t="n">
        <f aca="true" t="array" ref="T31:T31">INDIRECT( "'" &amp; $A31 &amp; "'"&amp; "!" &amp; T$33)</f>
        <v>0.0757978723404256</v>
      </c>
      <c r="U31" s="37" t="n">
        <f aca="true" t="array" ref="U31:U31">INDIRECT( "'" &amp; $A31 &amp; "'"&amp; "!" &amp; U$33)</f>
        <v>0.147826086956522</v>
      </c>
      <c r="V31" s="37" t="n">
        <f aca="true" t="array" ref="V31:V31">INDIRECT( "'" &amp; $A31 &amp; "'"&amp; "!" &amp; V$33)</f>
        <v>0.0010615711252655</v>
      </c>
      <c r="W31" s="37" t="n">
        <f aca="true" t="array" ref="W31:W31">INDIRECT( "'" &amp; $A31 &amp; "'"&amp; "!" &amp; W$33)</f>
        <v>0.0746570474492896</v>
      </c>
      <c r="X31" s="37" t="n">
        <f aca="true" t="array" ref="X31:X31">INDIRECT( "'" &amp; $A31 &amp; "'"&amp; "!" &amp; X$33)</f>
        <v>0.146608880077458</v>
      </c>
      <c r="Y31" s="37" t="n">
        <f aca="true" t="array" ref="Y31:Y31">INDIRECT( "'" &amp; $A31 &amp; "'"&amp; "!" &amp; Y$33)</f>
        <v>0.198924731182796</v>
      </c>
      <c r="Z31" s="37" t="n">
        <f aca="true" t="array" ref="Z31:Z31">INDIRECT( "'" &amp; $A31 &amp; "'"&amp; "!" &amp; Z$33)</f>
        <v>0.0161377084454009</v>
      </c>
      <c r="AA31" s="37" t="n">
        <f aca="true" t="array" ref="AA31:AA31">INDIRECT( "'" &amp; $A31 &amp; "'"&amp; "!" &amp; AA$33)</f>
        <v>0.0426540284360191</v>
      </c>
      <c r="AB31" s="37" t="n">
        <f aca="true" t="array" ref="AB31:AB31">INDIRECT( "'" &amp; $A31 &amp; "'"&amp; "!" &amp; AB$33)</f>
        <v>0.018840579710145</v>
      </c>
    </row>
    <row r="33" customFormat="false" ht="14.25" hidden="false" customHeight="false" outlineLevel="0" collapsed="false">
      <c r="B33" s="0" t="s">
        <v>67</v>
      </c>
      <c r="C33" s="0" t="s">
        <v>68</v>
      </c>
      <c r="D33" s="2" t="s">
        <v>69</v>
      </c>
      <c r="E33" s="0" t="s">
        <v>70</v>
      </c>
      <c r="F33" s="0" t="s">
        <v>71</v>
      </c>
      <c r="G33" s="0" t="s">
        <v>72</v>
      </c>
      <c r="H33" s="0" t="s">
        <v>73</v>
      </c>
      <c r="I33" s="2" t="s">
        <v>74</v>
      </c>
      <c r="J33" s="2" t="s">
        <v>75</v>
      </c>
      <c r="K33" s="0" t="s">
        <v>76</v>
      </c>
      <c r="L33" s="0" t="s">
        <v>77</v>
      </c>
      <c r="M33" s="0" t="s">
        <v>78</v>
      </c>
      <c r="N33" s="0" t="s">
        <v>79</v>
      </c>
      <c r="P33" s="0" t="s">
        <v>80</v>
      </c>
      <c r="Q33" s="0" t="s">
        <v>81</v>
      </c>
      <c r="R33" s="2" t="s">
        <v>82</v>
      </c>
      <c r="S33" s="0" t="s">
        <v>83</v>
      </c>
      <c r="T33" s="0" t="s">
        <v>84</v>
      </c>
      <c r="U33" s="0" t="s">
        <v>85</v>
      </c>
      <c r="V33" s="0" t="s">
        <v>86</v>
      </c>
      <c r="W33" s="2" t="s">
        <v>87</v>
      </c>
      <c r="X33" s="2" t="s">
        <v>88</v>
      </c>
      <c r="Y33" s="0" t="s">
        <v>89</v>
      </c>
      <c r="Z33" s="0" t="s">
        <v>90</v>
      </c>
      <c r="AA33" s="0" t="s">
        <v>91</v>
      </c>
      <c r="AB33" s="0" t="s">
        <v>92</v>
      </c>
    </row>
    <row r="35" customFormat="false" ht="14.25" hidden="false" customHeight="false" outlineLevel="0" collapsed="false">
      <c r="L35" s="2"/>
    </row>
  </sheetData>
  <mergeCells count="2">
    <mergeCell ref="B1:N1"/>
    <mergeCell ref="P1:AB1"/>
  </mergeCells>
  <conditionalFormatting sqref="P3:AB30">
    <cfRule type="colorScale" priority="2">
      <colorScale>
        <cfvo type="min" val="0"/>
        <cfvo type="percentile" val="50"/>
        <cfvo type="max" val="0"/>
        <color rgb="FFF8696B"/>
        <color rgb="FFFFEB84"/>
        <color rgb="FF63BE7B"/>
      </colorScale>
    </cfRule>
  </conditionalFormatting>
  <conditionalFormatting sqref="P31:AB31">
    <cfRule type="colorScale" priority="3">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2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P8" activeCellId="1" sqref="E31:G31 P8"/>
    </sheetView>
  </sheetViews>
  <sheetFormatPr defaultColWidth="8.54296875" defaultRowHeight="14.25" zeroHeight="false" outlineLevelRow="0" outlineLevelCol="0"/>
  <cols>
    <col collapsed="false" customWidth="true" hidden="false" outlineLevel="0" max="2" min="2" style="0" width="18.6"/>
    <col collapsed="false" customWidth="true" hidden="false" outlineLevel="0" max="3" min="3" style="0" width="7.34"/>
    <col collapsed="false" customWidth="true" hidden="false" outlineLevel="0" max="4" min="4" style="0" width="10.86"/>
    <col collapsed="false" customWidth="true" hidden="false" outlineLevel="0" max="5" min="5" style="0" width="33"/>
    <col collapsed="false" customWidth="true" hidden="false" outlineLevel="0" max="6" min="6" style="0" width="12.33"/>
    <col collapsed="false" customWidth="true" hidden="false" outlineLevel="0" max="7" min="7" style="0" width="9.33"/>
    <col collapsed="false" customWidth="true" hidden="false" outlineLevel="0" max="8" min="8" style="0" width="6.94"/>
    <col collapsed="false" customWidth="true" hidden="false" outlineLevel="0" max="9" min="9" style="0" width="19.47"/>
    <col collapsed="false" customWidth="true" hidden="false" outlineLevel="0" max="10" min="10" style="0" width="20.47"/>
    <col collapsed="false" customWidth="true" hidden="false" outlineLevel="0" max="11" min="11" style="0" width="23.06"/>
    <col collapsed="false" customWidth="true" hidden="false" outlineLevel="0" max="12" min="12" style="0" width="27.06"/>
    <col collapsed="false" customWidth="true" hidden="false" outlineLevel="0" max="13" min="13" style="0" width="26"/>
    <col collapsed="false" customWidth="true" hidden="false" outlineLevel="0" max="14" min="14" style="0" width="27"/>
    <col collapsed="false" customWidth="true" hidden="false" outlineLevel="0" max="15" min="15" style="0" width="5.46"/>
    <col collapsed="false" customWidth="true" hidden="false" outlineLevel="0" max="16" min="16" style="0" width="3.66"/>
    <col collapsed="false" customWidth="true" hidden="false" outlineLevel="0" max="17" min="17" style="0" width="5.46"/>
    <col collapsed="false" customWidth="true" hidden="false" outlineLevel="0" max="18" min="18" style="0" width="3.66"/>
    <col collapsed="false" customWidth="true" hidden="false" outlineLevel="0" max="19" min="19" style="0" width="5.46"/>
    <col collapsed="false" customWidth="true" hidden="false" outlineLevel="0" max="20" min="20" style="0" width="3.66"/>
    <col collapsed="false" customWidth="true" hidden="false" outlineLevel="0" max="21" min="21" style="0" width="5.46"/>
    <col collapsed="false" customWidth="true" hidden="false" outlineLevel="0" max="22" min="22" style="0" width="3.66"/>
  </cols>
  <sheetData>
    <row r="1" s="49" customFormat="true" ht="30" hidden="false" customHeight="true" outlineLevel="0" collapsed="false">
      <c r="A1" s="38"/>
      <c r="B1" s="39" t="s">
        <v>93</v>
      </c>
      <c r="C1" s="40" t="s">
        <v>94</v>
      </c>
      <c r="D1" s="40" t="s">
        <v>95</v>
      </c>
      <c r="E1" s="41" t="s">
        <v>96</v>
      </c>
      <c r="F1" s="42" t="s">
        <v>97</v>
      </c>
      <c r="G1" s="43" t="s">
        <v>98</v>
      </c>
      <c r="H1" s="43"/>
      <c r="I1" s="44" t="s">
        <v>99</v>
      </c>
      <c r="J1" s="45" t="s">
        <v>100</v>
      </c>
      <c r="K1" s="44" t="s">
        <v>101</v>
      </c>
      <c r="L1" s="45" t="s">
        <v>102</v>
      </c>
      <c r="M1" s="44" t="s">
        <v>103</v>
      </c>
      <c r="N1" s="45" t="s">
        <v>104</v>
      </c>
      <c r="O1" s="46" t="s">
        <v>105</v>
      </c>
      <c r="P1" s="46"/>
      <c r="Q1" s="46" t="s">
        <v>20</v>
      </c>
      <c r="R1" s="46"/>
      <c r="S1" s="46" t="s">
        <v>106</v>
      </c>
      <c r="T1" s="46"/>
      <c r="U1" s="47" t="s">
        <v>107</v>
      </c>
      <c r="V1" s="47"/>
      <c r="W1" s="48"/>
    </row>
    <row r="2" s="49" customFormat="true" ht="30" hidden="false" customHeight="true" outlineLevel="0" collapsed="false">
      <c r="A2" s="38"/>
      <c r="B2" s="39"/>
      <c r="C2" s="40"/>
      <c r="D2" s="40"/>
      <c r="E2" s="41"/>
      <c r="F2" s="42"/>
      <c r="G2" s="50"/>
      <c r="H2" s="51"/>
      <c r="I2" s="44"/>
      <c r="J2" s="45"/>
      <c r="K2" s="44"/>
      <c r="L2" s="45"/>
      <c r="M2" s="44"/>
      <c r="N2" s="45"/>
      <c r="O2" s="52"/>
      <c r="P2" s="51"/>
      <c r="Q2" s="52"/>
      <c r="R2" s="51"/>
      <c r="S2" s="52"/>
      <c r="T2" s="51"/>
      <c r="U2" s="53"/>
      <c r="V2" s="54"/>
      <c r="W2" s="48"/>
    </row>
    <row r="3" s="49" customFormat="true" ht="30" hidden="false" customHeight="true" outlineLevel="0" collapsed="false">
      <c r="A3" s="38"/>
      <c r="B3" s="39"/>
      <c r="C3" s="40"/>
      <c r="D3" s="40"/>
      <c r="E3" s="41"/>
      <c r="F3" s="42"/>
      <c r="G3" s="55" t="s">
        <v>108</v>
      </c>
      <c r="H3" s="56" t="s">
        <v>109</v>
      </c>
      <c r="I3" s="44"/>
      <c r="J3" s="45"/>
      <c r="K3" s="44"/>
      <c r="L3" s="45"/>
      <c r="M3" s="44"/>
      <c r="N3" s="45"/>
      <c r="O3" s="57" t="s">
        <v>108</v>
      </c>
      <c r="P3" s="56" t="s">
        <v>109</v>
      </c>
      <c r="Q3" s="57" t="s">
        <v>108</v>
      </c>
      <c r="R3" s="56" t="s">
        <v>109</v>
      </c>
      <c r="S3" s="57" t="s">
        <v>108</v>
      </c>
      <c r="T3" s="56" t="s">
        <v>109</v>
      </c>
      <c r="U3" s="57" t="s">
        <v>108</v>
      </c>
      <c r="V3" s="58" t="s">
        <v>109</v>
      </c>
      <c r="W3" s="48"/>
    </row>
    <row r="4" s="78" customFormat="true" ht="14.25" hidden="false" customHeight="true" outlineLevel="0" collapsed="false">
      <c r="A4" s="59"/>
      <c r="B4" s="60" t="s">
        <v>110</v>
      </c>
      <c r="C4" s="61" t="s">
        <v>111</v>
      </c>
      <c r="D4" s="62" t="n">
        <v>23</v>
      </c>
      <c r="E4" s="63" t="s">
        <v>112</v>
      </c>
      <c r="F4" s="64" t="s">
        <v>113</v>
      </c>
      <c r="G4" s="65"/>
      <c r="H4" s="66"/>
      <c r="I4" s="67"/>
      <c r="J4" s="68"/>
      <c r="K4" s="69"/>
      <c r="L4" s="68"/>
      <c r="M4" s="67"/>
      <c r="N4" s="70"/>
      <c r="O4" s="71"/>
      <c r="P4" s="72"/>
      <c r="Q4" s="71"/>
      <c r="R4" s="72"/>
      <c r="S4" s="73"/>
      <c r="T4" s="74"/>
      <c r="U4" s="73"/>
      <c r="V4" s="75"/>
      <c r="W4" s="76"/>
      <c r="X4" s="77"/>
    </row>
    <row r="5" s="78" customFormat="true" ht="15.75" hidden="false" customHeight="true" outlineLevel="0" collapsed="false">
      <c r="A5" s="59"/>
      <c r="B5" s="60"/>
      <c r="C5" s="61"/>
      <c r="D5" s="62"/>
      <c r="E5" s="79" t="s">
        <v>114</v>
      </c>
      <c r="F5" s="64" t="s">
        <v>113</v>
      </c>
      <c r="G5" s="80"/>
      <c r="H5" s="81"/>
      <c r="I5" s="82"/>
      <c r="J5" s="83"/>
      <c r="K5" s="84"/>
      <c r="L5" s="83"/>
      <c r="M5" s="82"/>
      <c r="N5" s="85"/>
      <c r="O5" s="86"/>
      <c r="P5" s="87"/>
      <c r="Q5" s="86"/>
      <c r="R5" s="87"/>
      <c r="S5" s="88"/>
      <c r="T5" s="89"/>
      <c r="U5" s="88"/>
      <c r="V5" s="90"/>
      <c r="W5" s="91"/>
      <c r="X5" s="92"/>
    </row>
    <row r="6" s="78" customFormat="true" ht="15.75" hidden="false" customHeight="true" outlineLevel="0" collapsed="false">
      <c r="A6" s="59"/>
      <c r="B6" s="60"/>
      <c r="C6" s="61"/>
      <c r="D6" s="62"/>
      <c r="E6" s="79" t="s">
        <v>115</v>
      </c>
      <c r="F6" s="64" t="s">
        <v>113</v>
      </c>
      <c r="G6" s="80"/>
      <c r="H6" s="81"/>
      <c r="I6" s="82"/>
      <c r="J6" s="83"/>
      <c r="K6" s="84"/>
      <c r="L6" s="83"/>
      <c r="M6" s="82"/>
      <c r="N6" s="85"/>
      <c r="O6" s="86"/>
      <c r="P6" s="87"/>
      <c r="Q6" s="86"/>
      <c r="R6" s="87"/>
      <c r="S6" s="88"/>
      <c r="T6" s="89"/>
      <c r="U6" s="88"/>
      <c r="V6" s="90"/>
      <c r="W6" s="91"/>
      <c r="X6" s="92"/>
    </row>
    <row r="7" s="78" customFormat="true" ht="15" hidden="false" customHeight="true" outlineLevel="0" collapsed="false">
      <c r="A7" s="59"/>
      <c r="B7" s="60"/>
      <c r="C7" s="61"/>
      <c r="D7" s="62"/>
      <c r="E7" s="79" t="s">
        <v>116</v>
      </c>
      <c r="F7" s="64" t="s">
        <v>113</v>
      </c>
      <c r="G7" s="93"/>
      <c r="H7" s="94"/>
      <c r="I7" s="84" t="e">
        <f aca="false">J7/G7</f>
        <v>#DIV/0!</v>
      </c>
      <c r="J7" s="83"/>
      <c r="K7" s="84" t="e">
        <f aca="false">L7/G7</f>
        <v>#DIV/0!</v>
      </c>
      <c r="L7" s="83"/>
      <c r="M7" s="84" t="e">
        <f aca="false">IF(N7="-","-",N7/L7)</f>
        <v>#DIV/0!</v>
      </c>
      <c r="N7" s="85"/>
      <c r="O7" s="86"/>
      <c r="P7" s="87"/>
      <c r="Q7" s="86"/>
      <c r="R7" s="87"/>
      <c r="S7" s="88"/>
      <c r="T7" s="89"/>
      <c r="U7" s="88"/>
      <c r="V7" s="90"/>
      <c r="W7" s="91"/>
      <c r="X7" s="92"/>
    </row>
    <row r="8" s="78" customFormat="true" ht="15" hidden="false" customHeight="true" outlineLevel="0" collapsed="false">
      <c r="A8" s="59"/>
      <c r="B8" s="60"/>
      <c r="C8" s="61"/>
      <c r="D8" s="62"/>
      <c r="E8" s="79" t="s">
        <v>117</v>
      </c>
      <c r="F8" s="64" t="s">
        <v>113</v>
      </c>
      <c r="G8" s="93"/>
      <c r="H8" s="94"/>
      <c r="I8" s="84" t="e">
        <f aca="false">J8/G8</f>
        <v>#DIV/0!</v>
      </c>
      <c r="J8" s="83"/>
      <c r="K8" s="84" t="e">
        <f aca="false">L8/G8</f>
        <v>#DIV/0!</v>
      </c>
      <c r="L8" s="83"/>
      <c r="M8" s="84" t="e">
        <f aca="false">IF(N8="-","-",N8/L8)</f>
        <v>#DIV/0!</v>
      </c>
      <c r="N8" s="85"/>
      <c r="O8" s="86"/>
      <c r="P8" s="87"/>
      <c r="Q8" s="86"/>
      <c r="R8" s="87"/>
      <c r="S8" s="88"/>
      <c r="T8" s="89"/>
      <c r="U8" s="88"/>
      <c r="V8" s="90"/>
      <c r="W8" s="91"/>
      <c r="X8" s="92"/>
    </row>
    <row r="9" s="78" customFormat="true" ht="15" hidden="false" customHeight="true" outlineLevel="0" collapsed="false">
      <c r="A9" s="59"/>
      <c r="B9" s="60"/>
      <c r="C9" s="61"/>
      <c r="D9" s="62"/>
      <c r="E9" s="79" t="s">
        <v>118</v>
      </c>
      <c r="F9" s="64" t="s">
        <v>113</v>
      </c>
      <c r="G9" s="93"/>
      <c r="H9" s="94"/>
      <c r="I9" s="84" t="e">
        <f aca="false">J9/G9</f>
        <v>#DIV/0!</v>
      </c>
      <c r="J9" s="83"/>
      <c r="K9" s="84" t="e">
        <f aca="false">L9/G9</f>
        <v>#DIV/0!</v>
      </c>
      <c r="L9" s="83"/>
      <c r="M9" s="84" t="e">
        <f aca="false">IF(N9="-","-",N9/L9)</f>
        <v>#DIV/0!</v>
      </c>
      <c r="N9" s="85"/>
      <c r="O9" s="86"/>
      <c r="P9" s="87"/>
      <c r="Q9" s="86"/>
      <c r="R9" s="87"/>
      <c r="S9" s="88"/>
      <c r="T9" s="89"/>
      <c r="U9" s="88"/>
      <c r="V9" s="90"/>
      <c r="W9" s="91"/>
      <c r="X9" s="92"/>
    </row>
    <row r="10" s="78" customFormat="true" ht="15" hidden="false" customHeight="true" outlineLevel="0" collapsed="false">
      <c r="A10" s="59"/>
      <c r="B10" s="60"/>
      <c r="C10" s="61"/>
      <c r="D10" s="62"/>
      <c r="E10" s="79" t="s">
        <v>119</v>
      </c>
      <c r="F10" s="64" t="s">
        <v>113</v>
      </c>
      <c r="G10" s="93"/>
      <c r="H10" s="94"/>
      <c r="I10" s="84" t="e">
        <f aca="false">J10/G10</f>
        <v>#DIV/0!</v>
      </c>
      <c r="J10" s="83"/>
      <c r="K10" s="84" t="e">
        <f aca="false">L10/G10</f>
        <v>#DIV/0!</v>
      </c>
      <c r="L10" s="83"/>
      <c r="M10" s="84" t="e">
        <f aca="false">IF(N10="-","-",N10/L10)</f>
        <v>#DIV/0!</v>
      </c>
      <c r="N10" s="85"/>
      <c r="O10" s="86"/>
      <c r="P10" s="87"/>
      <c r="Q10" s="86"/>
      <c r="R10" s="87"/>
      <c r="S10" s="88"/>
      <c r="T10" s="89"/>
      <c r="U10" s="88"/>
      <c r="V10" s="90"/>
      <c r="W10" s="91"/>
      <c r="X10" s="92"/>
    </row>
    <row r="11" s="78" customFormat="true" ht="15" hidden="false" customHeight="true" outlineLevel="0" collapsed="false">
      <c r="A11" s="59"/>
      <c r="B11" s="60"/>
      <c r="C11" s="61"/>
      <c r="D11" s="62"/>
      <c r="E11" s="79" t="s">
        <v>120</v>
      </c>
      <c r="F11" s="64" t="s">
        <v>113</v>
      </c>
      <c r="G11" s="93"/>
      <c r="H11" s="94"/>
      <c r="I11" s="84" t="e">
        <f aca="false">J11/G11</f>
        <v>#DIV/0!</v>
      </c>
      <c r="J11" s="83"/>
      <c r="K11" s="84" t="e">
        <f aca="false">L11/G11</f>
        <v>#DIV/0!</v>
      </c>
      <c r="L11" s="83"/>
      <c r="M11" s="84" t="e">
        <f aca="false">IF(N11="-","-",N11/L11)</f>
        <v>#DIV/0!</v>
      </c>
      <c r="N11" s="85"/>
      <c r="O11" s="86"/>
      <c r="P11" s="87"/>
      <c r="Q11" s="86"/>
      <c r="R11" s="87"/>
      <c r="S11" s="88"/>
      <c r="T11" s="89"/>
      <c r="U11" s="88"/>
      <c r="V11" s="90"/>
      <c r="W11" s="91"/>
      <c r="X11" s="92"/>
    </row>
    <row r="12" s="78" customFormat="true" ht="15" hidden="false" customHeight="true" outlineLevel="0" collapsed="false">
      <c r="A12" s="59"/>
      <c r="B12" s="60"/>
      <c r="C12" s="61"/>
      <c r="D12" s="62"/>
      <c r="E12" s="79" t="s">
        <v>121</v>
      </c>
      <c r="F12" s="64" t="s">
        <v>113</v>
      </c>
      <c r="G12" s="93"/>
      <c r="H12" s="94"/>
      <c r="I12" s="84" t="e">
        <f aca="false">J12/G12</f>
        <v>#DIV/0!</v>
      </c>
      <c r="J12" s="83"/>
      <c r="K12" s="84" t="e">
        <f aca="false">L12/G12</f>
        <v>#DIV/0!</v>
      </c>
      <c r="L12" s="83"/>
      <c r="M12" s="84" t="e">
        <f aca="false">IF(N12="-","-",N12/L12)</f>
        <v>#DIV/0!</v>
      </c>
      <c r="N12" s="85"/>
      <c r="O12" s="86"/>
      <c r="P12" s="87"/>
      <c r="Q12" s="86"/>
      <c r="R12" s="87"/>
      <c r="S12" s="88"/>
      <c r="T12" s="89"/>
      <c r="U12" s="88"/>
      <c r="V12" s="90"/>
      <c r="W12" s="91"/>
      <c r="X12" s="92"/>
    </row>
    <row r="13" s="78" customFormat="true" ht="15" hidden="false" customHeight="true" outlineLevel="0" collapsed="false">
      <c r="A13" s="59"/>
      <c r="B13" s="60"/>
      <c r="C13" s="61"/>
      <c r="D13" s="62"/>
      <c r="E13" s="79"/>
      <c r="F13" s="64"/>
      <c r="G13" s="93"/>
      <c r="H13" s="94"/>
      <c r="I13" s="84" t="e">
        <f aca="false">J13/G13</f>
        <v>#DIV/0!</v>
      </c>
      <c r="J13" s="83"/>
      <c r="K13" s="84" t="e">
        <f aca="false">L13/G13</f>
        <v>#DIV/0!</v>
      </c>
      <c r="L13" s="83"/>
      <c r="M13" s="84" t="e">
        <f aca="false">IF(N13="-","-",N13/L13)</f>
        <v>#DIV/0!</v>
      </c>
      <c r="N13" s="85"/>
      <c r="O13" s="86"/>
      <c r="P13" s="87"/>
      <c r="Q13" s="86"/>
      <c r="R13" s="87"/>
      <c r="S13" s="88"/>
      <c r="T13" s="89"/>
      <c r="U13" s="88"/>
      <c r="V13" s="90"/>
      <c r="W13" s="91"/>
      <c r="X13" s="92"/>
    </row>
    <row r="14" s="78" customFormat="true" ht="15" hidden="false" customHeight="true" outlineLevel="0" collapsed="false">
      <c r="A14" s="59"/>
      <c r="B14" s="60"/>
      <c r="C14" s="61"/>
      <c r="D14" s="62"/>
      <c r="E14" s="79"/>
      <c r="F14" s="64"/>
      <c r="G14" s="93"/>
      <c r="H14" s="94"/>
      <c r="I14" s="84" t="e">
        <f aca="false">J14/G14</f>
        <v>#DIV/0!</v>
      </c>
      <c r="J14" s="83"/>
      <c r="K14" s="84" t="e">
        <f aca="false">L14/G14</f>
        <v>#DIV/0!</v>
      </c>
      <c r="L14" s="83"/>
      <c r="M14" s="84" t="e">
        <f aca="false">IF(N14="-","-",N14/L14)</f>
        <v>#DIV/0!</v>
      </c>
      <c r="N14" s="85"/>
      <c r="O14" s="86"/>
      <c r="P14" s="87"/>
      <c r="Q14" s="86"/>
      <c r="R14" s="87"/>
      <c r="S14" s="88"/>
      <c r="T14" s="89"/>
      <c r="U14" s="88"/>
      <c r="V14" s="90"/>
      <c r="W14" s="91"/>
      <c r="X14" s="92"/>
    </row>
    <row r="15" s="78" customFormat="true" ht="15" hidden="false" customHeight="true" outlineLevel="0" collapsed="false">
      <c r="A15" s="59"/>
      <c r="B15" s="60"/>
      <c r="C15" s="61"/>
      <c r="D15" s="62"/>
      <c r="E15" s="79" t="s">
        <v>122</v>
      </c>
      <c r="F15" s="64" t="s">
        <v>113</v>
      </c>
      <c r="G15" s="93"/>
      <c r="H15" s="94"/>
      <c r="I15" s="84" t="e">
        <f aca="false">J15/G15</f>
        <v>#DIV/0!</v>
      </c>
      <c r="J15" s="83"/>
      <c r="K15" s="84" t="e">
        <f aca="false">L15/G15</f>
        <v>#DIV/0!</v>
      </c>
      <c r="L15" s="83"/>
      <c r="M15" s="84" t="e">
        <f aca="false">IF(N15="-","-",N15/L15)</f>
        <v>#DIV/0!</v>
      </c>
      <c r="N15" s="85"/>
      <c r="O15" s="86"/>
      <c r="P15" s="87"/>
      <c r="Q15" s="86"/>
      <c r="R15" s="87"/>
      <c r="S15" s="88"/>
      <c r="T15" s="89"/>
      <c r="U15" s="88"/>
      <c r="V15" s="90"/>
      <c r="W15" s="91"/>
      <c r="X15" s="92"/>
    </row>
    <row r="16" s="78" customFormat="true" ht="15.75" hidden="false" customHeight="false" outlineLevel="0" collapsed="false">
      <c r="A16" s="59"/>
      <c r="B16" s="60"/>
      <c r="C16" s="61"/>
      <c r="D16" s="95" t="s">
        <v>123</v>
      </c>
      <c r="E16" s="96"/>
      <c r="F16" s="97"/>
      <c r="G16" s="98" t="n">
        <f aca="false">SUM(G7:G15)</f>
        <v>0</v>
      </c>
      <c r="H16" s="99" t="n">
        <f aca="false">SUM(H7:H15)</f>
        <v>0</v>
      </c>
      <c r="I16" s="100" t="e">
        <f aca="false">J16/G16</f>
        <v>#DIV/0!</v>
      </c>
      <c r="J16" s="101" t="n">
        <f aca="false">SUM(J7:J15)</f>
        <v>0</v>
      </c>
      <c r="K16" s="102" t="e">
        <f aca="false">L16/G16</f>
        <v>#DIV/0!</v>
      </c>
      <c r="L16" s="101" t="n">
        <f aca="false">SUM(L7:L15)</f>
        <v>0</v>
      </c>
      <c r="M16" s="100" t="e">
        <f aca="false">N16/L16</f>
        <v>#DIV/0!</v>
      </c>
      <c r="N16" s="101" t="n">
        <f aca="false">SUM(N7:N15)</f>
        <v>0</v>
      </c>
      <c r="O16" s="103" t="n">
        <f aca="false">SUM(O7:O15)</f>
        <v>0</v>
      </c>
      <c r="P16" s="104" t="n">
        <f aca="false">SUM(P7:P15)</f>
        <v>0</v>
      </c>
      <c r="Q16" s="103" t="n">
        <f aca="false">SUM(Q7:Q15)</f>
        <v>0</v>
      </c>
      <c r="R16" s="104" t="n">
        <f aca="false">SUM(R7:R15)</f>
        <v>0</v>
      </c>
      <c r="S16" s="103" t="n">
        <f aca="false">SUM(S7:S15)</f>
        <v>0</v>
      </c>
      <c r="T16" s="104" t="n">
        <f aca="false">SUM(T7:T15)</f>
        <v>0</v>
      </c>
      <c r="U16" s="103" t="n">
        <f aca="false">SUM(U7:U15)</f>
        <v>0</v>
      </c>
      <c r="V16" s="105" t="n">
        <f aca="false">SUM(V7:V15)</f>
        <v>0</v>
      </c>
      <c r="W16" s="106"/>
      <c r="X16" s="107"/>
    </row>
    <row r="17" s="78" customFormat="true" ht="15.75" hidden="false" customHeight="true" outlineLevel="0" collapsed="false">
      <c r="A17" s="59"/>
      <c r="B17" s="108" t="s">
        <v>124</v>
      </c>
      <c r="C17" s="61" t="s">
        <v>111</v>
      </c>
      <c r="D17" s="109" t="n">
        <v>3</v>
      </c>
      <c r="E17" s="63" t="s">
        <v>125</v>
      </c>
      <c r="F17" s="110" t="s">
        <v>113</v>
      </c>
      <c r="G17" s="111"/>
      <c r="H17" s="112"/>
      <c r="I17" s="69" t="e">
        <f aca="false">J17/G17</f>
        <v>#DIV/0!</v>
      </c>
      <c r="J17" s="68"/>
      <c r="K17" s="69" t="e">
        <f aca="false">L17/G17</f>
        <v>#DIV/0!</v>
      </c>
      <c r="L17" s="68"/>
      <c r="M17" s="69" t="e">
        <f aca="false">IF(N17="-","-",N17/L17)</f>
        <v>#DIV/0!</v>
      </c>
      <c r="N17" s="70"/>
      <c r="O17" s="71"/>
      <c r="P17" s="72"/>
      <c r="Q17" s="71"/>
      <c r="R17" s="72"/>
      <c r="S17" s="73"/>
      <c r="T17" s="74"/>
      <c r="U17" s="73"/>
      <c r="V17" s="75"/>
      <c r="W17" s="113"/>
    </row>
    <row r="18" s="78" customFormat="true" ht="15.75" hidden="false" customHeight="true" outlineLevel="0" collapsed="false">
      <c r="A18" s="59"/>
      <c r="B18" s="108"/>
      <c r="C18" s="61"/>
      <c r="D18" s="109"/>
      <c r="E18" s="79" t="s">
        <v>126</v>
      </c>
      <c r="F18" s="64" t="s">
        <v>113</v>
      </c>
      <c r="G18" s="93"/>
      <c r="H18" s="94"/>
      <c r="I18" s="84" t="e">
        <f aca="false">J18/G18</f>
        <v>#DIV/0!</v>
      </c>
      <c r="J18" s="83"/>
      <c r="K18" s="84" t="e">
        <f aca="false">L18/G18</f>
        <v>#DIV/0!</v>
      </c>
      <c r="L18" s="83"/>
      <c r="M18" s="84" t="e">
        <f aca="false">IF(N18="-","-",N18/L18)</f>
        <v>#DIV/0!</v>
      </c>
      <c r="N18" s="85"/>
      <c r="O18" s="86"/>
      <c r="P18" s="87"/>
      <c r="Q18" s="86"/>
      <c r="R18" s="87"/>
      <c r="S18" s="88"/>
      <c r="T18" s="89"/>
      <c r="U18" s="88"/>
      <c r="V18" s="90"/>
      <c r="W18" s="113"/>
    </row>
    <row r="19" s="78" customFormat="true" ht="15.75" hidden="false" customHeight="true" outlineLevel="0" collapsed="false">
      <c r="A19" s="59"/>
      <c r="B19" s="108"/>
      <c r="C19" s="61"/>
      <c r="D19" s="109"/>
      <c r="E19" s="114"/>
      <c r="F19" s="115"/>
      <c r="G19" s="116"/>
      <c r="H19" s="117"/>
      <c r="I19" s="84" t="e">
        <f aca="false">J19/G19</f>
        <v>#DIV/0!</v>
      </c>
      <c r="J19" s="118"/>
      <c r="K19" s="84" t="e">
        <f aca="false">L19/G19</f>
        <v>#DIV/0!</v>
      </c>
      <c r="L19" s="118"/>
      <c r="M19" s="84" t="e">
        <f aca="false">IF(N19="-","-",N19/L19)</f>
        <v>#DIV/0!</v>
      </c>
      <c r="N19" s="119"/>
      <c r="O19" s="120"/>
      <c r="P19" s="121"/>
      <c r="Q19" s="120"/>
      <c r="R19" s="121"/>
      <c r="S19" s="122"/>
      <c r="T19" s="123"/>
      <c r="U19" s="122"/>
      <c r="V19" s="124"/>
      <c r="W19" s="113"/>
    </row>
    <row r="20" s="78" customFormat="true" ht="15.75" hidden="false" customHeight="true" outlineLevel="0" collapsed="false">
      <c r="A20" s="59"/>
      <c r="B20" s="108"/>
      <c r="C20" s="61"/>
      <c r="D20" s="109"/>
      <c r="E20" s="114"/>
      <c r="F20" s="115"/>
      <c r="G20" s="116"/>
      <c r="H20" s="117"/>
      <c r="I20" s="84" t="e">
        <f aca="false">J20/G20</f>
        <v>#DIV/0!</v>
      </c>
      <c r="J20" s="118"/>
      <c r="K20" s="84" t="e">
        <f aca="false">L20/G20</f>
        <v>#DIV/0!</v>
      </c>
      <c r="L20" s="118"/>
      <c r="M20" s="84" t="e">
        <f aca="false">IF(N20="-","-",N20/L20)</f>
        <v>#DIV/0!</v>
      </c>
      <c r="N20" s="119"/>
      <c r="O20" s="120"/>
      <c r="P20" s="121"/>
      <c r="Q20" s="120"/>
      <c r="R20" s="121"/>
      <c r="S20" s="122"/>
      <c r="T20" s="123"/>
      <c r="U20" s="122"/>
      <c r="V20" s="124"/>
      <c r="W20" s="113"/>
    </row>
    <row r="21" s="78" customFormat="true" ht="15.75" hidden="false" customHeight="true" outlineLevel="0" collapsed="false">
      <c r="A21" s="59"/>
      <c r="B21" s="108"/>
      <c r="C21" s="61"/>
      <c r="D21" s="109"/>
      <c r="E21" s="125" t="s">
        <v>127</v>
      </c>
      <c r="F21" s="64" t="s">
        <v>113</v>
      </c>
      <c r="G21" s="126"/>
      <c r="H21" s="127"/>
      <c r="I21" s="102" t="e">
        <f aca="false">J21/G21</f>
        <v>#DIV/0!</v>
      </c>
      <c r="J21" s="128"/>
      <c r="K21" s="102" t="e">
        <f aca="false">L21/G21</f>
        <v>#DIV/0!</v>
      </c>
      <c r="L21" s="128"/>
      <c r="M21" s="102" t="e">
        <f aca="false">IF(N21="-","-",N21/L21)</f>
        <v>#DIV/0!</v>
      </c>
      <c r="N21" s="129"/>
      <c r="O21" s="130"/>
      <c r="P21" s="131"/>
      <c r="Q21" s="130"/>
      <c r="R21" s="131"/>
      <c r="S21" s="132"/>
      <c r="T21" s="133"/>
      <c r="U21" s="132"/>
      <c r="V21" s="134"/>
      <c r="W21" s="113"/>
    </row>
    <row r="22" s="78" customFormat="true" ht="15.75" hidden="false" customHeight="true" outlineLevel="0" collapsed="false">
      <c r="A22" s="59"/>
      <c r="B22" s="108"/>
      <c r="C22" s="61"/>
      <c r="D22" s="135" t="s">
        <v>123</v>
      </c>
      <c r="E22" s="136"/>
      <c r="F22" s="137"/>
      <c r="G22" s="138" t="n">
        <f aca="false">SUM(G17:G21)</f>
        <v>0</v>
      </c>
      <c r="H22" s="139" t="n">
        <f aca="false">SUM(H17:H21)</f>
        <v>0</v>
      </c>
      <c r="I22" s="140" t="e">
        <f aca="false">J22/G22</f>
        <v>#DIV/0!</v>
      </c>
      <c r="J22" s="141" t="n">
        <f aca="false">SUM(J17:J21)</f>
        <v>0</v>
      </c>
      <c r="K22" s="142" t="e">
        <f aca="false">L22/G22</f>
        <v>#DIV/0!</v>
      </c>
      <c r="L22" s="141" t="n">
        <f aca="false">SUM(L17:L21)</f>
        <v>0</v>
      </c>
      <c r="M22" s="140" t="e">
        <f aca="false">N22/L22</f>
        <v>#DIV/0!</v>
      </c>
      <c r="N22" s="141" t="n">
        <f aca="false">SUM(N17:N21)</f>
        <v>0</v>
      </c>
      <c r="O22" s="143" t="n">
        <f aca="false">SUM(O17:O21)</f>
        <v>0</v>
      </c>
      <c r="P22" s="144" t="n">
        <f aca="false">SUM(P17:P21)</f>
        <v>0</v>
      </c>
      <c r="Q22" s="143" t="n">
        <f aca="false">SUM(Q17:Q21)</f>
        <v>0</v>
      </c>
      <c r="R22" s="144" t="n">
        <f aca="false">SUM(R17:R21)</f>
        <v>0</v>
      </c>
      <c r="S22" s="143" t="n">
        <f aca="false">SUM(S17:S21)</f>
        <v>0</v>
      </c>
      <c r="T22" s="144" t="n">
        <f aca="false">SUM(T17:T21)</f>
        <v>0</v>
      </c>
      <c r="U22" s="143" t="n">
        <f aca="false">SUM(U17:U21)</f>
        <v>0</v>
      </c>
      <c r="V22" s="145" t="n">
        <f aca="false">SUM(V17:V21)</f>
        <v>0</v>
      </c>
      <c r="W22" s="113"/>
    </row>
  </sheetData>
  <mergeCells count="22">
    <mergeCell ref="B1:B3"/>
    <mergeCell ref="C1:C3"/>
    <mergeCell ref="D1:D3"/>
    <mergeCell ref="E1:E3"/>
    <mergeCell ref="F1:F3"/>
    <mergeCell ref="G1:H1"/>
    <mergeCell ref="I1:I3"/>
    <mergeCell ref="J1:J3"/>
    <mergeCell ref="K1:K3"/>
    <mergeCell ref="L1:L3"/>
    <mergeCell ref="M1:M3"/>
    <mergeCell ref="N1:N3"/>
    <mergeCell ref="O1:P1"/>
    <mergeCell ref="Q1:R1"/>
    <mergeCell ref="S1:T1"/>
    <mergeCell ref="U1:V1"/>
    <mergeCell ref="B4:B16"/>
    <mergeCell ref="C4:C16"/>
    <mergeCell ref="D4:D15"/>
    <mergeCell ref="B17:B22"/>
    <mergeCell ref="C17:C22"/>
    <mergeCell ref="D17:D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Y3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0" topLeftCell="W1" activePane="topRight" state="frozen"/>
      <selection pane="topLeft" activeCell="A1" activeCellId="0" sqref="A1"/>
      <selection pane="topRight" activeCell="AP21" activeCellId="1" sqref="E31:G31 AP21"/>
    </sheetView>
  </sheetViews>
  <sheetFormatPr defaultColWidth="8.54296875" defaultRowHeight="14.25" zeroHeight="false" outlineLevelRow="0" outlineLevelCol="0"/>
  <cols>
    <col collapsed="false" customWidth="true" hidden="false" outlineLevel="0" max="1" min="1" style="0" width="22.53"/>
    <col collapsed="false" customWidth="true" hidden="false" outlineLevel="0" max="2" min="2" style="0" width="76"/>
    <col collapsed="false" customWidth="true" hidden="false" outlineLevel="0" max="34" min="3" style="0" width="8.94"/>
    <col collapsed="false" customWidth="true" hidden="false" outlineLevel="0" max="35" min="35" style="146" width="8.94"/>
  </cols>
  <sheetData>
    <row r="1" customFormat="false" ht="57" hidden="false" customHeight="false" outlineLevel="0" collapsed="false">
      <c r="A1" s="147"/>
      <c r="B1" s="147"/>
      <c r="C1" s="148" t="s">
        <v>128</v>
      </c>
      <c r="D1" s="149" t="s">
        <v>129</v>
      </c>
      <c r="E1" s="150" t="s">
        <v>130</v>
      </c>
      <c r="F1" s="149" t="s">
        <v>131</v>
      </c>
      <c r="G1" s="149" t="s">
        <v>132</v>
      </c>
      <c r="H1" s="149" t="s">
        <v>133</v>
      </c>
      <c r="I1" s="149" t="s">
        <v>134</v>
      </c>
      <c r="J1" s="150" t="s">
        <v>135</v>
      </c>
      <c r="K1" s="150" t="s">
        <v>136</v>
      </c>
      <c r="L1" s="149" t="s">
        <v>137</v>
      </c>
      <c r="M1" s="149" t="s">
        <v>138</v>
      </c>
      <c r="N1" s="149" t="s">
        <v>139</v>
      </c>
      <c r="O1" s="149" t="s">
        <v>140</v>
      </c>
      <c r="P1" s="149" t="s">
        <v>141</v>
      </c>
      <c r="Q1" s="149" t="s">
        <v>142</v>
      </c>
      <c r="R1" s="151" t="s">
        <v>143</v>
      </c>
      <c r="S1" s="148" t="s">
        <v>144</v>
      </c>
      <c r="T1" s="149" t="s">
        <v>145</v>
      </c>
      <c r="U1" s="149" t="s">
        <v>146</v>
      </c>
      <c r="V1" s="149" t="s">
        <v>147</v>
      </c>
      <c r="W1" s="149" t="s">
        <v>148</v>
      </c>
      <c r="X1" s="149" t="s">
        <v>149</v>
      </c>
      <c r="Y1" s="149" t="s">
        <v>150</v>
      </c>
      <c r="Z1" s="149" t="s">
        <v>151</v>
      </c>
      <c r="AA1" s="149" t="s">
        <v>152</v>
      </c>
      <c r="AB1" s="149" t="s">
        <v>153</v>
      </c>
      <c r="AC1" s="149" t="s">
        <v>154</v>
      </c>
      <c r="AD1" s="149" t="s">
        <v>155</v>
      </c>
      <c r="AE1" s="149" t="s">
        <v>156</v>
      </c>
      <c r="AF1" s="149" t="s">
        <v>157</v>
      </c>
      <c r="AG1" s="149" t="s">
        <v>158</v>
      </c>
      <c r="AH1" s="151" t="s">
        <v>159</v>
      </c>
      <c r="AJ1" s="152" t="s">
        <v>160</v>
      </c>
      <c r="AK1" s="152" t="s">
        <v>161</v>
      </c>
      <c r="AL1" s="153" t="s">
        <v>99</v>
      </c>
      <c r="AM1" s="154" t="s">
        <v>100</v>
      </c>
      <c r="AN1" s="153" t="s">
        <v>101</v>
      </c>
      <c r="AO1" s="154" t="s">
        <v>102</v>
      </c>
      <c r="AP1" s="153" t="s">
        <v>103</v>
      </c>
      <c r="AQ1" s="154" t="s">
        <v>104</v>
      </c>
      <c r="AR1" s="155" t="s">
        <v>162</v>
      </c>
      <c r="AS1" s="155" t="s">
        <v>163</v>
      </c>
      <c r="AT1" s="155" t="s">
        <v>164</v>
      </c>
      <c r="AU1" s="155" t="s">
        <v>165</v>
      </c>
      <c r="AV1" s="152" t="s">
        <v>166</v>
      </c>
      <c r="AW1" s="152" t="s">
        <v>167</v>
      </c>
      <c r="AX1" s="152" t="s">
        <v>168</v>
      </c>
      <c r="AY1" s="152" t="s">
        <v>169</v>
      </c>
    </row>
    <row r="2" customFormat="false" ht="14.25" hidden="false" customHeight="false" outlineLevel="0" collapsed="false">
      <c r="A2" s="156"/>
      <c r="B2" s="156"/>
      <c r="C2" s="157" t="s">
        <v>170</v>
      </c>
      <c r="D2" s="158" t="s">
        <v>171</v>
      </c>
      <c r="E2" s="158" t="s">
        <v>172</v>
      </c>
      <c r="F2" s="158" t="s">
        <v>173</v>
      </c>
      <c r="G2" s="158" t="s">
        <v>174</v>
      </c>
      <c r="H2" s="158" t="s">
        <v>175</v>
      </c>
      <c r="I2" s="158" t="s">
        <v>176</v>
      </c>
      <c r="J2" s="158" t="s">
        <v>177</v>
      </c>
      <c r="K2" s="158" t="s">
        <v>178</v>
      </c>
      <c r="L2" s="158" t="s">
        <v>179</v>
      </c>
      <c r="M2" s="158" t="s">
        <v>180</v>
      </c>
      <c r="N2" s="158" t="s">
        <v>181</v>
      </c>
      <c r="O2" s="158" t="s">
        <v>182</v>
      </c>
      <c r="P2" s="158" t="s">
        <v>183</v>
      </c>
      <c r="Q2" s="158" t="s">
        <v>184</v>
      </c>
      <c r="R2" s="158" t="s">
        <v>185</v>
      </c>
      <c r="S2" s="157" t="s">
        <v>170</v>
      </c>
      <c r="T2" s="158" t="s">
        <v>171</v>
      </c>
      <c r="U2" s="158" t="s">
        <v>172</v>
      </c>
      <c r="V2" s="158" t="s">
        <v>173</v>
      </c>
      <c r="W2" s="158" t="s">
        <v>174</v>
      </c>
      <c r="X2" s="158" t="s">
        <v>175</v>
      </c>
      <c r="Y2" s="158" t="s">
        <v>176</v>
      </c>
      <c r="Z2" s="158" t="s">
        <v>177</v>
      </c>
      <c r="AA2" s="158" t="s">
        <v>178</v>
      </c>
      <c r="AB2" s="158" t="s">
        <v>179</v>
      </c>
      <c r="AC2" s="158" t="s">
        <v>180</v>
      </c>
      <c r="AD2" s="158" t="s">
        <v>181</v>
      </c>
      <c r="AE2" s="158" t="s">
        <v>182</v>
      </c>
      <c r="AF2" s="158" t="s">
        <v>183</v>
      </c>
      <c r="AG2" s="158" t="s">
        <v>184</v>
      </c>
      <c r="AH2" s="158" t="s">
        <v>185</v>
      </c>
      <c r="AJ2" s="156"/>
      <c r="AK2" s="156"/>
      <c r="AL2" s="159"/>
      <c r="AM2" s="156"/>
      <c r="AN2" s="159"/>
      <c r="AO2" s="156"/>
      <c r="AP2" s="159"/>
      <c r="AQ2" s="160"/>
      <c r="AR2" s="156"/>
      <c r="AS2" s="156"/>
      <c r="AT2" s="156"/>
      <c r="AU2" s="156"/>
      <c r="AV2" s="156"/>
      <c r="AW2" s="156"/>
      <c r="AX2" s="156"/>
      <c r="AY2" s="156"/>
    </row>
    <row r="3" customFormat="false" ht="14.25" hidden="false" customHeight="false" outlineLevel="0" collapsed="false">
      <c r="A3" s="147"/>
      <c r="B3" s="147"/>
      <c r="C3" s="161" t="n">
        <v>14</v>
      </c>
      <c r="D3" s="161" t="n">
        <v>14</v>
      </c>
      <c r="E3" s="161" t="n">
        <v>14</v>
      </c>
      <c r="F3" s="161" t="n">
        <v>14</v>
      </c>
      <c r="G3" s="161" t="n">
        <v>14</v>
      </c>
      <c r="H3" s="161" t="n">
        <v>14</v>
      </c>
      <c r="I3" s="161" t="n">
        <v>14</v>
      </c>
      <c r="J3" s="161" t="n">
        <v>14</v>
      </c>
      <c r="K3" s="161" t="n">
        <v>14</v>
      </c>
      <c r="L3" s="161" t="n">
        <v>14</v>
      </c>
      <c r="M3" s="161" t="n">
        <v>14</v>
      </c>
      <c r="N3" s="161" t="n">
        <v>14</v>
      </c>
      <c r="O3" s="161" t="n">
        <v>14</v>
      </c>
      <c r="P3" s="161" t="n">
        <v>14</v>
      </c>
      <c r="Q3" s="161" t="n">
        <v>14</v>
      </c>
      <c r="R3" s="161" t="n">
        <v>14</v>
      </c>
      <c r="S3" s="162" t="n">
        <v>15</v>
      </c>
      <c r="T3" s="162" t="n">
        <v>15</v>
      </c>
      <c r="U3" s="162" t="n">
        <v>15</v>
      </c>
      <c r="V3" s="162" t="n">
        <v>15</v>
      </c>
      <c r="W3" s="162" t="n">
        <v>15</v>
      </c>
      <c r="X3" s="162" t="n">
        <v>15</v>
      </c>
      <c r="Y3" s="162" t="n">
        <v>15</v>
      </c>
      <c r="Z3" s="162" t="n">
        <v>15</v>
      </c>
      <c r="AA3" s="162" t="n">
        <v>15</v>
      </c>
      <c r="AB3" s="162" t="n">
        <v>15</v>
      </c>
      <c r="AC3" s="162" t="n">
        <v>15</v>
      </c>
      <c r="AD3" s="162" t="n">
        <v>15</v>
      </c>
      <c r="AE3" s="162" t="n">
        <v>15</v>
      </c>
      <c r="AF3" s="162" t="n">
        <v>15</v>
      </c>
      <c r="AG3" s="162" t="n">
        <v>15</v>
      </c>
      <c r="AH3" s="163" t="n">
        <v>15</v>
      </c>
      <c r="AJ3" s="147"/>
      <c r="AK3" s="147"/>
      <c r="AL3" s="164"/>
      <c r="AM3" s="147"/>
      <c r="AN3" s="164"/>
      <c r="AO3" s="147"/>
      <c r="AP3" s="164"/>
      <c r="AQ3" s="165"/>
      <c r="AR3" s="147"/>
      <c r="AS3" s="147"/>
      <c r="AT3" s="147"/>
      <c r="AU3" s="147"/>
      <c r="AV3" s="147"/>
      <c r="AW3" s="147"/>
      <c r="AX3" s="147"/>
      <c r="AY3" s="147"/>
    </row>
    <row r="4" customFormat="false" ht="14.25" hidden="false" customHeight="false" outlineLevel="0" collapsed="false">
      <c r="A4" s="166" t="s">
        <v>61</v>
      </c>
      <c r="B4" s="167" t="s">
        <v>112</v>
      </c>
      <c r="C4" s="168"/>
      <c r="D4" s="168"/>
      <c r="E4" s="168"/>
      <c r="F4" s="168"/>
      <c r="G4" s="168"/>
      <c r="H4" s="168"/>
      <c r="I4" s="168"/>
      <c r="J4" s="168"/>
      <c r="K4" s="168"/>
      <c r="L4" s="168"/>
      <c r="M4" s="168"/>
      <c r="N4" s="168"/>
      <c r="O4" s="168"/>
      <c r="P4" s="168"/>
      <c r="Q4" s="168"/>
      <c r="R4" s="168"/>
      <c r="S4" s="169"/>
      <c r="T4" s="170"/>
      <c r="U4" s="170"/>
      <c r="V4" s="170"/>
      <c r="W4" s="170"/>
      <c r="X4" s="170"/>
      <c r="Y4" s="170"/>
      <c r="Z4" s="170"/>
      <c r="AA4" s="170"/>
      <c r="AB4" s="170"/>
      <c r="AC4" s="170"/>
      <c r="AD4" s="170"/>
      <c r="AE4" s="170"/>
      <c r="AF4" s="170"/>
      <c r="AG4" s="170"/>
      <c r="AH4" s="170"/>
      <c r="AJ4" s="171"/>
      <c r="AK4" s="171"/>
      <c r="AL4" s="172"/>
      <c r="AM4" s="173"/>
      <c r="AN4" s="172"/>
      <c r="AO4" s="173"/>
      <c r="AP4" s="172"/>
      <c r="AQ4" s="173"/>
      <c r="AR4" s="174"/>
      <c r="AS4" s="174"/>
      <c r="AT4" s="174"/>
      <c r="AU4" s="174"/>
      <c r="AV4" s="175"/>
      <c r="AW4" s="175"/>
      <c r="AX4" s="175"/>
      <c r="AY4" s="175"/>
    </row>
    <row r="5" customFormat="false" ht="14.25" hidden="false" customHeight="false" outlineLevel="0" collapsed="false">
      <c r="A5" s="166" t="s">
        <v>63</v>
      </c>
      <c r="B5" s="176" t="s">
        <v>114</v>
      </c>
      <c r="C5" s="168"/>
      <c r="D5" s="168"/>
      <c r="E5" s="168"/>
      <c r="F5" s="168"/>
      <c r="G5" s="168"/>
      <c r="H5" s="168"/>
      <c r="I5" s="168"/>
      <c r="J5" s="168"/>
      <c r="K5" s="168"/>
      <c r="L5" s="168"/>
      <c r="M5" s="168"/>
      <c r="N5" s="168"/>
      <c r="O5" s="168"/>
      <c r="P5" s="168"/>
      <c r="Q5" s="168"/>
      <c r="R5" s="168"/>
      <c r="S5" s="169"/>
      <c r="T5" s="170"/>
      <c r="U5" s="170"/>
      <c r="V5" s="170"/>
      <c r="W5" s="170"/>
      <c r="X5" s="170"/>
      <c r="Y5" s="170"/>
      <c r="Z5" s="170"/>
      <c r="AA5" s="170"/>
      <c r="AB5" s="170"/>
      <c r="AC5" s="170"/>
      <c r="AD5" s="170"/>
      <c r="AE5" s="170"/>
      <c r="AF5" s="170"/>
      <c r="AG5" s="170"/>
      <c r="AH5" s="170"/>
      <c r="AJ5" s="177"/>
      <c r="AK5" s="178"/>
      <c r="AL5" s="179"/>
      <c r="AM5" s="180"/>
      <c r="AN5" s="179"/>
      <c r="AO5" s="180"/>
      <c r="AP5" s="179"/>
      <c r="AQ5" s="180"/>
      <c r="AR5" s="181"/>
      <c r="AS5" s="181"/>
      <c r="AT5" s="181"/>
      <c r="AU5" s="181"/>
      <c r="AV5" s="182"/>
      <c r="AW5" s="182"/>
      <c r="AX5" s="182"/>
      <c r="AY5" s="183"/>
    </row>
    <row r="6" customFormat="false" ht="14.25" hidden="false" customHeight="false" outlineLevel="0" collapsed="false">
      <c r="A6" s="166" t="s">
        <v>64</v>
      </c>
      <c r="B6" s="176" t="s">
        <v>115</v>
      </c>
      <c r="C6" s="168"/>
      <c r="D6" s="168"/>
      <c r="E6" s="168"/>
      <c r="F6" s="168"/>
      <c r="G6" s="168"/>
      <c r="H6" s="168"/>
      <c r="I6" s="168"/>
      <c r="J6" s="168"/>
      <c r="K6" s="168"/>
      <c r="L6" s="168"/>
      <c r="M6" s="168"/>
      <c r="N6" s="168"/>
      <c r="O6" s="168"/>
      <c r="P6" s="168"/>
      <c r="Q6" s="168"/>
      <c r="R6" s="168"/>
      <c r="S6" s="169"/>
      <c r="T6" s="170"/>
      <c r="U6" s="170"/>
      <c r="V6" s="170"/>
      <c r="W6" s="170"/>
      <c r="X6" s="170"/>
      <c r="Y6" s="170"/>
      <c r="Z6" s="170"/>
      <c r="AA6" s="170"/>
      <c r="AB6" s="170"/>
      <c r="AC6" s="170"/>
      <c r="AD6" s="170"/>
      <c r="AE6" s="170"/>
      <c r="AF6" s="170"/>
      <c r="AG6" s="170"/>
      <c r="AH6" s="170"/>
      <c r="AJ6" s="184"/>
      <c r="AK6" s="152"/>
      <c r="AL6" s="153"/>
      <c r="AM6" s="154"/>
      <c r="AN6" s="153"/>
      <c r="AO6" s="154"/>
      <c r="AP6" s="153"/>
      <c r="AQ6" s="154"/>
      <c r="AR6" s="155"/>
      <c r="AS6" s="155"/>
      <c r="AT6" s="155"/>
      <c r="AU6" s="155"/>
      <c r="AV6" s="185"/>
      <c r="AW6" s="185"/>
      <c r="AX6" s="185"/>
      <c r="AY6" s="186"/>
    </row>
    <row r="7" customFormat="false" ht="14.25" hidden="false" customHeight="false" outlineLevel="0" collapsed="false">
      <c r="A7" s="187" t="s">
        <v>186</v>
      </c>
      <c r="B7" s="176" t="s">
        <v>116</v>
      </c>
      <c r="C7" s="188" t="n">
        <f aca="true" t="array" ref="C7:C7">INDIRECT( "'" &amp; $A7 &amp; "'"&amp; "!" &amp;C$2 &amp; C$3)</f>
        <v>287</v>
      </c>
      <c r="D7" s="188" t="n">
        <f aca="true" t="array" ref="D7:D7">INDIRECT( "'" &amp; $A7 &amp; "'"&amp; "!" &amp;D$2 &amp; D$3)</f>
        <v>66</v>
      </c>
      <c r="E7" s="188" t="n">
        <f aca="true" t="array" ref="E7:E7">INDIRECT( "'" &amp; $A7 &amp; "'"&amp; "!" &amp;E$2 &amp; E$3)</f>
        <v>103</v>
      </c>
      <c r="F7" s="188" t="n">
        <f aca="true" t="array" ref="F7:F7">INDIRECT( "'" &amp; $A7 &amp; "'"&amp; "!" &amp;F$2 &amp; F$3)</f>
        <v>104</v>
      </c>
      <c r="G7" s="188" t="n">
        <f aca="true" t="array" ref="G7:G7">INDIRECT( "'" &amp; $A7 &amp; "'"&amp; "!" &amp;G$2 &amp; G$3)</f>
        <v>38</v>
      </c>
      <c r="H7" s="188" t="n">
        <f aca="true" t="array" ref="H7:H7">INDIRECT( "'" &amp; $A7 &amp; "'"&amp; "!" &amp;H$2 &amp; H$3)</f>
        <v>10</v>
      </c>
      <c r="I7" s="188" t="n">
        <f aca="true" t="array" ref="I7:I7">INDIRECT( "'" &amp; $A7 &amp; "'"&amp; "!" &amp;I$2 &amp; I$3)</f>
        <v>57</v>
      </c>
      <c r="J7" s="188" t="n">
        <f aca="true" t="array" ref="J7:J7">INDIRECT( "'" &amp; $A7 &amp; "'"&amp; "!" &amp;J$2 &amp; J$3)</f>
        <v>25</v>
      </c>
      <c r="K7" s="188" t="n">
        <f aca="true" t="array" ref="K7:K7">INDIRECT( "'" &amp; $A7 &amp; "'"&amp; "!" &amp;K$2 &amp; K$3)</f>
        <v>16</v>
      </c>
      <c r="L7" s="188" t="n">
        <f aca="true" t="array" ref="L7:L7">INDIRECT( "'" &amp; $A7 &amp; "'"&amp; "!" &amp;L$2 &amp; L$3)</f>
        <v>0</v>
      </c>
      <c r="M7" s="188" t="n">
        <f aca="true" t="array" ref="M7:M7">INDIRECT( "'" &amp; $A7 &amp; "'"&amp; "!" &amp;M$2 &amp; M$3)</f>
        <v>3</v>
      </c>
      <c r="N7" s="188" t="n">
        <f aca="true" t="array" ref="N7:N7">INDIRECT( "'" &amp; $A7 &amp; "'"&amp; "!" &amp;N$2 &amp; N$3)</f>
        <v>2</v>
      </c>
      <c r="O7" s="188" t="n">
        <f aca="true" t="array" ref="O7:O7">INDIRECT( "'" &amp; $A7 &amp; "'"&amp; "!" &amp;O$2 &amp; O$3)</f>
        <v>1</v>
      </c>
      <c r="P7" s="188" t="n">
        <f aca="true" t="array" ref="P7:P7">INDIRECT( "'" &amp; $A7 &amp; "'"&amp; "!" &amp;P$2 &amp; P$3)</f>
        <v>0</v>
      </c>
      <c r="Q7" s="188" t="n">
        <f aca="true" t="array" ref="Q7:Q7">INDIRECT( "'" &amp; $A7 &amp; "'"&amp; "!" &amp;Q$2 &amp; Q$3)</f>
        <v>6</v>
      </c>
      <c r="R7" s="188" t="n">
        <f aca="true" t="array" ref="R7:R7">INDIRECT( "'" &amp; $A7 &amp; "'"&amp; "!" &amp;R$2 &amp; R$3)</f>
        <v>1</v>
      </c>
      <c r="S7" s="189" t="n">
        <f aca="true" t="array" ref="S7:S7">INDIRECT( "'" &amp; $A7 &amp; "'"&amp; "!" &amp;S$2 &amp; S$3)</f>
        <v>145</v>
      </c>
      <c r="T7" s="190" t="n">
        <f aca="true" t="array" ref="T7:T7">INDIRECT( "'" &amp; $A7 &amp; "'"&amp; "!" &amp;T$2 &amp; T$3)</f>
        <v>28</v>
      </c>
      <c r="U7" s="190" t="n">
        <f aca="true" t="array" ref="U7:U7">INDIRECT( "'" &amp; $A7 &amp; "'"&amp; "!" &amp;U$2 &amp; U$3)</f>
        <v>63</v>
      </c>
      <c r="V7" s="190" t="n">
        <f aca="true" t="array" ref="V7:V7">INDIRECT( "'" &amp; $A7 &amp; "'"&amp; "!" &amp;V$2 &amp; V$3)</f>
        <v>61</v>
      </c>
      <c r="W7" s="190" t="n">
        <f aca="true" t="array" ref="W7:W7">INDIRECT( "'" &amp; $A7 &amp; "'"&amp; "!" &amp;W$2 &amp; W$3)</f>
        <v>25</v>
      </c>
      <c r="X7" s="190" t="n">
        <f aca="true" t="array" ref="X7:X7">INDIRECT( "'" &amp; $A7 &amp; "'"&amp; "!" &amp;X$2 &amp; X$3)</f>
        <v>5</v>
      </c>
      <c r="Y7" s="190" t="n">
        <f aca="true" t="array" ref="Y7:Y7">INDIRECT( "'" &amp; $A7 &amp; "'"&amp; "!" &amp;Y$2 &amp; Y$3)</f>
        <v>23</v>
      </c>
      <c r="Z7" s="190" t="n">
        <f aca="true" t="array" ref="Z7:Z7">INDIRECT( "'" &amp; $A7 &amp; "'"&amp; "!" &amp;Z$2 &amp; Z$3)</f>
        <v>6</v>
      </c>
      <c r="AA7" s="190" t="n">
        <f aca="true" t="array" ref="AA7:AA7">INDIRECT( "'" &amp; $A7 &amp; "'"&amp; "!" &amp;AA$2 &amp; AA$3)</f>
        <v>8</v>
      </c>
      <c r="AB7" s="190" t="n">
        <f aca="true" t="array" ref="AB7:AB7">INDIRECT( "'" &amp; $A7 &amp; "'"&amp; "!" &amp;AB$2 &amp; AB$3)</f>
        <v>0</v>
      </c>
      <c r="AC7" s="190" t="n">
        <f aca="true" t="array" ref="AC7:AC7">INDIRECT( "'" &amp; $A7 &amp; "'"&amp; "!" &amp;AC$2 &amp; AC$3)</f>
        <v>0</v>
      </c>
      <c r="AD7" s="190" t="n">
        <f aca="true" t="array" ref="AD7:AD7">INDIRECT( "'" &amp; $A7 &amp; "'"&amp; "!" &amp;AD$2 &amp; AD$3)</f>
        <v>2</v>
      </c>
      <c r="AE7" s="190" t="n">
        <f aca="true" t="array" ref="AE7:AE7">INDIRECT( "'" &amp; $A7 &amp; "'"&amp; "!" &amp;AE$2 &amp; AE$3)</f>
        <v>0</v>
      </c>
      <c r="AF7" s="190" t="n">
        <f aca="true" t="array" ref="AF7:AF7">INDIRECT( "'" &amp; $A7 &amp; "'"&amp; "!" &amp;AF$2 &amp; AF$3)</f>
        <v>0</v>
      </c>
      <c r="AG7" s="190" t="n">
        <f aca="true" t="array" ref="AG7:AG7">INDIRECT( "'" &amp; $A7 &amp; "'"&amp; "!" &amp;AG$2 &amp; AG$3)</f>
        <v>4</v>
      </c>
      <c r="AH7" s="190" t="n">
        <f aca="true" t="array" ref="AH7:AH7">INDIRECT( "'" &amp; $A7 &amp; "'"&amp; "!" &amp;AH$2 &amp; AH$3)</f>
        <v>1</v>
      </c>
      <c r="AJ7" s="184" t="n">
        <f aca="false">C7+D7+E7+F7+K7+L7+M7+N7+G7+H7+O7+P7</f>
        <v>630</v>
      </c>
      <c r="AK7" s="152" t="n">
        <f aca="false">S7+T7+U7+V7+AA7+AB7+AC7+AD7+W7+X7+AE7+AF7</f>
        <v>337</v>
      </c>
      <c r="AL7" s="153" t="n">
        <f aca="false">AM7/AJ7</f>
        <v>0.336507936507936</v>
      </c>
      <c r="AM7" s="154" t="n">
        <f aca="false">E7+F7+M7+N7</f>
        <v>212</v>
      </c>
      <c r="AN7" s="153" t="n">
        <f aca="false">AO7/AJ7</f>
        <v>0.288888888888889</v>
      </c>
      <c r="AO7" s="154" t="n">
        <f aca="false">D7+F7+L7+N7+H7+P7</f>
        <v>182</v>
      </c>
      <c r="AP7" s="153" t="n">
        <f aca="false">AQ7/AO7</f>
        <v>0.582417582417582</v>
      </c>
      <c r="AQ7" s="154" t="n">
        <f aca="false">F7+N7</f>
        <v>106</v>
      </c>
      <c r="AR7" s="155" t="n">
        <f aca="false">G7+H7+O7+P7</f>
        <v>49</v>
      </c>
      <c r="AS7" s="155" t="n">
        <f aca="false">W7+X7+AE7+AF7</f>
        <v>30</v>
      </c>
      <c r="AT7" s="155" t="n">
        <f aca="false">I7+J7+Q7+R7</f>
        <v>89</v>
      </c>
      <c r="AU7" s="155" t="n">
        <f aca="false">Y7+Z7+AG7+AH7</f>
        <v>34</v>
      </c>
      <c r="AV7" s="185" t="n">
        <f aca="false">SUM(C7:J7)</f>
        <v>690</v>
      </c>
      <c r="AW7" s="185" t="n">
        <f aca="false">SUM(S7:Z7)</f>
        <v>356</v>
      </c>
      <c r="AX7" s="185" t="n">
        <f aca="false">SUM(K7:R7)</f>
        <v>29</v>
      </c>
      <c r="AY7" s="186" t="n">
        <f aca="false">SUM(AA7:AH7)</f>
        <v>15</v>
      </c>
    </row>
    <row r="8" customFormat="false" ht="14.25" hidden="false" customHeight="false" outlineLevel="0" collapsed="false">
      <c r="A8" s="147" t="s">
        <v>46</v>
      </c>
      <c r="B8" s="176" t="s">
        <v>117</v>
      </c>
      <c r="C8" s="191" t="n">
        <f aca="true" t="array" ref="C8:C8">INDIRECT( "'" &amp; $A8 &amp; "'"&amp; "!" &amp;C$2 &amp; C$3)</f>
        <v>109</v>
      </c>
      <c r="D8" s="191" t="n">
        <f aca="true" t="array" ref="D8:D8">INDIRECT( "'" &amp; $A8 &amp; "'"&amp; "!" &amp;D$2 &amp; D$3)</f>
        <v>55</v>
      </c>
      <c r="E8" s="191" t="n">
        <f aca="true" t="array" ref="E8:E8">INDIRECT( "'" &amp; $A8 &amp; "'"&amp; "!" &amp;E$2 &amp; E$3)</f>
        <v>95</v>
      </c>
      <c r="F8" s="191" t="n">
        <f aca="true" t="array" ref="F8:F8">INDIRECT( "'" &amp; $A8 &amp; "'"&amp; "!" &amp;F$2 &amp; F$3)</f>
        <v>105</v>
      </c>
      <c r="G8" s="191" t="n">
        <f aca="true" t="array" ref="G8:G8">INDIRECT( "'" &amp; $A8 &amp; "'"&amp; "!" &amp;G$2 &amp; G$3)</f>
        <v>21</v>
      </c>
      <c r="H8" s="191" t="n">
        <f aca="true" t="array" ref="H8:H8">INDIRECT( "'" &amp; $A8 &amp; "'"&amp; "!" &amp;H$2 &amp; H$3)</f>
        <v>4</v>
      </c>
      <c r="I8" s="191" t="n">
        <f aca="true" t="array" ref="I8:I8">INDIRECT( "'" &amp; $A8 &amp; "'"&amp; "!" &amp;I$2 &amp; I$3)</f>
        <v>8</v>
      </c>
      <c r="J8" s="191" t="n">
        <f aca="true" t="array" ref="J8:J8">INDIRECT( "'" &amp; $A8 &amp; "'"&amp; "!" &amp;J$2 &amp; J$3)</f>
        <v>6</v>
      </c>
      <c r="K8" s="191" t="n">
        <f aca="true" t="array" ref="K8:K8">INDIRECT( "'" &amp; $A8 &amp; "'"&amp; "!" &amp;K$2 &amp; K$3)</f>
        <v>3</v>
      </c>
      <c r="L8" s="191" t="n">
        <f aca="true" t="array" ref="L8:L8">INDIRECT( "'" &amp; $A8 &amp; "'"&amp; "!" &amp;L$2 &amp; L$3)</f>
        <v>0</v>
      </c>
      <c r="M8" s="191" t="n">
        <f aca="true" t="array" ref="M8:M8">INDIRECT( "'" &amp; $A8 &amp; "'"&amp; "!" &amp;M$2 &amp; M$3)</f>
        <v>3</v>
      </c>
      <c r="N8" s="191" t="n">
        <f aca="true" t="array" ref="N8:N8">INDIRECT( "'" &amp; $A8 &amp; "'"&amp; "!" &amp;N$2 &amp; N$3)</f>
        <v>0</v>
      </c>
      <c r="O8" s="191" t="n">
        <f aca="true" t="array" ref="O8:O8">INDIRECT( "'" &amp; $A8 &amp; "'"&amp; "!" &amp;O$2 &amp; O$3)</f>
        <v>4</v>
      </c>
      <c r="P8" s="191" t="n">
        <f aca="true" t="array" ref="P8:P8">INDIRECT( "'" &amp; $A8 &amp; "'"&amp; "!" &amp;P$2 &amp; P$3)</f>
        <v>0</v>
      </c>
      <c r="Q8" s="191" t="n">
        <f aca="true" t="array" ref="Q8:Q8">INDIRECT( "'" &amp; $A8 &amp; "'"&amp; "!" &amp;Q$2 &amp; Q$3)</f>
        <v>0</v>
      </c>
      <c r="R8" s="191" t="n">
        <f aca="true" t="array" ref="R8:R8">INDIRECT( "'" &amp; $A8 &amp; "'"&amp; "!" &amp;R$2 &amp; R$3)</f>
        <v>1</v>
      </c>
      <c r="S8" s="192" t="n">
        <f aca="true" t="array" ref="S8:S8">INDIRECT( "'" &amp; $A8 &amp; "'"&amp; "!" &amp;S$2 &amp; S$3)</f>
        <v>49</v>
      </c>
      <c r="T8" s="193" t="n">
        <f aca="true" t="array" ref="T8:T8">INDIRECT( "'" &amp; $A8 &amp; "'"&amp; "!" &amp;T$2 &amp; T$3)</f>
        <v>31</v>
      </c>
      <c r="U8" s="193" t="n">
        <f aca="true" t="array" ref="U8:U8">INDIRECT( "'" &amp; $A8 &amp; "'"&amp; "!" &amp;U$2 &amp; U$3)</f>
        <v>47</v>
      </c>
      <c r="V8" s="193" t="n">
        <f aca="true" t="array" ref="V8:V8">INDIRECT( "'" &amp; $A8 &amp; "'"&amp; "!" &amp;V$2 &amp; V$3)</f>
        <v>62</v>
      </c>
      <c r="W8" s="193" t="n">
        <f aca="true" t="array" ref="W8:W8">INDIRECT( "'" &amp; $A8 &amp; "'"&amp; "!" &amp;W$2 &amp; W$3)</f>
        <v>10</v>
      </c>
      <c r="X8" s="193" t="n">
        <f aca="true" t="array" ref="X8:X8">INDIRECT( "'" &amp; $A8 &amp; "'"&amp; "!" &amp;X$2 &amp; X$3)</f>
        <v>4</v>
      </c>
      <c r="Y8" s="193" t="n">
        <f aca="true" t="array" ref="Y8:Y8">INDIRECT( "'" &amp; $A8 &amp; "'"&amp; "!" &amp;Y$2 &amp; Y$3)</f>
        <v>4</v>
      </c>
      <c r="Z8" s="193" t="n">
        <f aca="true" t="array" ref="Z8:Z8">INDIRECT( "'" &amp; $A8 &amp; "'"&amp; "!" &amp;Z$2 &amp; Z$3)</f>
        <v>3</v>
      </c>
      <c r="AA8" s="193" t="n">
        <f aca="true" t="array" ref="AA8:AA8">INDIRECT( "'" &amp; $A8 &amp; "'"&amp; "!" &amp;AA$2 &amp; AA$3)</f>
        <v>0</v>
      </c>
      <c r="AB8" s="193" t="n">
        <f aca="true" t="array" ref="AB8:AB8">INDIRECT( "'" &amp; $A8 &amp; "'"&amp; "!" &amp;AB$2 &amp; AB$3)</f>
        <v>0</v>
      </c>
      <c r="AC8" s="193" t="n">
        <f aca="true" t="array" ref="AC8:AC8">INDIRECT( "'" &amp; $A8 &amp; "'"&amp; "!" &amp;AC$2 &amp; AC$3)</f>
        <v>0</v>
      </c>
      <c r="AD8" s="193" t="n">
        <f aca="true" t="array" ref="AD8:AD8">INDIRECT( "'" &amp; $A8 &amp; "'"&amp; "!" &amp;AD$2 &amp; AD$3)</f>
        <v>0</v>
      </c>
      <c r="AE8" s="193" t="n">
        <f aca="true" t="array" ref="AE8:AE8">INDIRECT( "'" &amp; $A8 &amp; "'"&amp; "!" &amp;AE$2 &amp; AE$3)</f>
        <v>3</v>
      </c>
      <c r="AF8" s="193" t="n">
        <f aca="true" t="array" ref="AF8:AF8">INDIRECT( "'" &amp; $A8 &amp; "'"&amp; "!" &amp;AF$2 &amp; AF$3)</f>
        <v>0</v>
      </c>
      <c r="AG8" s="193" t="n">
        <f aca="true" t="array" ref="AG8:AG8">INDIRECT( "'" &amp; $A8 &amp; "'"&amp; "!" &amp;AG$2 &amp; AG$3)</f>
        <v>0</v>
      </c>
      <c r="AH8" s="193" t="n">
        <f aca="true" t="array" ref="AH8:AH8">INDIRECT( "'" &amp; $A8 &amp; "'"&amp; "!" &amp;AH$2 &amp; AH$3)</f>
        <v>0</v>
      </c>
      <c r="AJ8" s="184" t="n">
        <f aca="false">C8+D8+E8+F8+K8+L8+M8+N8+G8+H8+O8+P8</f>
        <v>399</v>
      </c>
      <c r="AK8" s="152" t="n">
        <f aca="false">S8+T8+U8+V8+AA8+AB8+AC8+AD8+W8+X8+AE8+AF8</f>
        <v>206</v>
      </c>
      <c r="AL8" s="153" t="n">
        <f aca="false">AM8/AJ8</f>
        <v>0.508771929824561</v>
      </c>
      <c r="AM8" s="154" t="n">
        <f aca="false">E8+F8+M8+N8</f>
        <v>203</v>
      </c>
      <c r="AN8" s="153" t="n">
        <f aca="false">AO8/AJ8</f>
        <v>0.411027568922306</v>
      </c>
      <c r="AO8" s="154" t="n">
        <f aca="false">D8+F8+L8+N8+H8+P8</f>
        <v>164</v>
      </c>
      <c r="AP8" s="153" t="n">
        <f aca="false">AQ8/AO8</f>
        <v>0.640243902439024</v>
      </c>
      <c r="AQ8" s="154" t="n">
        <f aca="false">F8+N8</f>
        <v>105</v>
      </c>
      <c r="AR8" s="155" t="n">
        <f aca="false">G8+H8+O8+P8</f>
        <v>29</v>
      </c>
      <c r="AS8" s="155" t="n">
        <f aca="false">W8+X8+AE8+AF8</f>
        <v>17</v>
      </c>
      <c r="AT8" s="155" t="n">
        <f aca="false">I8+J8+Q8+R8</f>
        <v>15</v>
      </c>
      <c r="AU8" s="155" t="n">
        <f aca="false">Y8+Z8+AG8+AH8</f>
        <v>7</v>
      </c>
      <c r="AV8" s="185" t="n">
        <f aca="false">SUM(C8:J8)</f>
        <v>403</v>
      </c>
      <c r="AW8" s="185" t="n">
        <f aca="false">SUM(S8:Z8)</f>
        <v>210</v>
      </c>
      <c r="AX8" s="185" t="n">
        <f aca="false">SUM(K8:R8)</f>
        <v>11</v>
      </c>
      <c r="AY8" s="186" t="n">
        <f aca="false">SUM(AA8:AH8)</f>
        <v>3</v>
      </c>
    </row>
    <row r="9" customFormat="false" ht="14.25" hidden="false" customHeight="false" outlineLevel="0" collapsed="false">
      <c r="A9" s="187" t="s">
        <v>54</v>
      </c>
      <c r="B9" s="176" t="s">
        <v>118</v>
      </c>
      <c r="C9" s="188" t="n">
        <f aca="true" t="array" ref="C9:C9">INDIRECT( "'" &amp; $A9 &amp; "'"&amp; "!" &amp;C$2 &amp; C$3)</f>
        <v>146</v>
      </c>
      <c r="D9" s="188" t="n">
        <f aca="true" t="array" ref="D9:D9">INDIRECT( "'" &amp; $A9 &amp; "'"&amp; "!" &amp;D$2 &amp; D$3)</f>
        <v>49</v>
      </c>
      <c r="E9" s="188" t="n">
        <f aca="true" t="array" ref="E9:E9">INDIRECT( "'" &amp; $A9 &amp; "'"&amp; "!" &amp;E$2 &amp; E$3)</f>
        <v>114</v>
      </c>
      <c r="F9" s="188" t="n">
        <f aca="true" t="array" ref="F9:F9">INDIRECT( "'" &amp; $A9 &amp; "'"&amp; "!" &amp;F$2 &amp; F$3)</f>
        <v>81</v>
      </c>
      <c r="G9" s="188" t="n">
        <f aca="true" t="array" ref="G9:G9">INDIRECT( "'" &amp; $A9 &amp; "'"&amp; "!" &amp;G$2 &amp; G$3)</f>
        <v>28</v>
      </c>
      <c r="H9" s="188" t="n">
        <f aca="true" t="array" ref="H9:H9">INDIRECT( "'" &amp; $A9 &amp; "'"&amp; "!" &amp;H$2 &amp; H$3)</f>
        <v>7</v>
      </c>
      <c r="I9" s="188" t="n">
        <f aca="true" t="array" ref="I9:I9">INDIRECT( "'" &amp; $A9 &amp; "'"&amp; "!" &amp;I$2 &amp; I$3)</f>
        <v>14</v>
      </c>
      <c r="J9" s="188" t="n">
        <f aca="true" t="array" ref="J9:J9">INDIRECT( "'" &amp; $A9 &amp; "'"&amp; "!" &amp;J$2 &amp; J$3)</f>
        <v>14</v>
      </c>
      <c r="K9" s="188" t="n">
        <f aca="true" t="array" ref="K9:K9">INDIRECT( "'" &amp; $A9 &amp; "'"&amp; "!" &amp;K$2 &amp; K$3)</f>
        <v>18</v>
      </c>
      <c r="L9" s="188" t="n">
        <f aca="true" t="array" ref="L9:L9">INDIRECT( "'" &amp; $A9 &amp; "'"&amp; "!" &amp;L$2 &amp; L$3)</f>
        <v>4</v>
      </c>
      <c r="M9" s="188" t="n">
        <f aca="true" t="array" ref="M9:M9">INDIRECT( "'" &amp; $A9 &amp; "'"&amp; "!" &amp;M$2 &amp; M$3)</f>
        <v>13</v>
      </c>
      <c r="N9" s="188" t="n">
        <f aca="true" t="array" ref="N9:N9">INDIRECT( "'" &amp; $A9 &amp; "'"&amp; "!" &amp;N$2 &amp; N$3)</f>
        <v>8</v>
      </c>
      <c r="O9" s="188" t="n">
        <f aca="true" t="array" ref="O9:O9">INDIRECT( "'" &amp; $A9 &amp; "'"&amp; "!" &amp;O$2 &amp; O$3)</f>
        <v>2</v>
      </c>
      <c r="P9" s="188" t="n">
        <f aca="true" t="array" ref="P9:P9">INDIRECT( "'" &amp; $A9 &amp; "'"&amp; "!" &amp;P$2 &amp; P$3)</f>
        <v>0</v>
      </c>
      <c r="Q9" s="188" t="n">
        <f aca="true" t="array" ref="Q9:Q9">INDIRECT( "'" &amp; $A9 &amp; "'"&amp; "!" &amp;Q$2 &amp; Q$3)</f>
        <v>4</v>
      </c>
      <c r="R9" s="188" t="n">
        <f aca="true" t="array" ref="R9:R9">INDIRECT( "'" &amp; $A9 &amp; "'"&amp; "!" &amp;R$2 &amp; R$3)</f>
        <v>6</v>
      </c>
      <c r="S9" s="189" t="n">
        <f aca="true" t="array" ref="S9:S9">INDIRECT( "'" &amp; $A9 &amp; "'"&amp; "!" &amp;S$2 &amp; S$3)</f>
        <v>85</v>
      </c>
      <c r="T9" s="190" t="n">
        <f aca="true" t="array" ref="T9:T9">INDIRECT( "'" &amp; $A9 &amp; "'"&amp; "!" &amp;T$2 &amp; T$3)</f>
        <v>27</v>
      </c>
      <c r="U9" s="190" t="n">
        <f aca="true" t="array" ref="U9:U9">INDIRECT( "'" &amp; $A9 &amp; "'"&amp; "!" &amp;U$2 &amp; U$3)</f>
        <v>57</v>
      </c>
      <c r="V9" s="190" t="n">
        <f aca="true" t="array" ref="V9:V9">INDIRECT( "'" &amp; $A9 &amp; "'"&amp; "!" &amp;V$2 &amp; V$3)</f>
        <v>42</v>
      </c>
      <c r="W9" s="190" t="n">
        <f aca="true" t="array" ref="W9:W9">INDIRECT( "'" &amp; $A9 &amp; "'"&amp; "!" &amp;W$2 &amp; W$3)</f>
        <v>12</v>
      </c>
      <c r="X9" s="190" t="n">
        <f aca="true" t="array" ref="X9:X9">INDIRECT( "'" &amp; $A9 &amp; "'"&amp; "!" &amp;X$2 &amp; X$3)</f>
        <v>3</v>
      </c>
      <c r="Y9" s="190" t="n">
        <f aca="true" t="array" ref="Y9:Y9">INDIRECT( "'" &amp; $A9 &amp; "'"&amp; "!" &amp;Y$2 &amp; Y$3)</f>
        <v>7</v>
      </c>
      <c r="Z9" s="190" t="n">
        <f aca="true" t="array" ref="Z9:Z9">INDIRECT( "'" &amp; $A9 &amp; "'"&amp; "!" &amp;Z$2 &amp; Z$3)</f>
        <v>8</v>
      </c>
      <c r="AA9" s="190" t="n">
        <f aca="true" t="array" ref="AA9:AA9">INDIRECT( "'" &amp; $A9 &amp; "'"&amp; "!" &amp;AA$2 &amp; AA$3)</f>
        <v>9</v>
      </c>
      <c r="AB9" s="190" t="n">
        <f aca="true" t="array" ref="AB9:AB9">INDIRECT( "'" &amp; $A9 &amp; "'"&amp; "!" &amp;AB$2 &amp; AB$3)</f>
        <v>3</v>
      </c>
      <c r="AC9" s="190" t="n">
        <f aca="true" t="array" ref="AC9:AC9">INDIRECT( "'" &amp; $A9 &amp; "'"&amp; "!" &amp;AC$2 &amp; AC$3)</f>
        <v>7</v>
      </c>
      <c r="AD9" s="190" t="n">
        <f aca="true" t="array" ref="AD9:AD9">INDIRECT( "'" &amp; $A9 &amp; "'"&amp; "!" &amp;AD$2 &amp; AD$3)</f>
        <v>6</v>
      </c>
      <c r="AE9" s="190" t="n">
        <f aca="true" t="array" ref="AE9:AE9">INDIRECT( "'" &amp; $A9 &amp; "'"&amp; "!" &amp;AE$2 &amp; AE$3)</f>
        <v>1</v>
      </c>
      <c r="AF9" s="190" t="n">
        <f aca="true" t="array" ref="AF9:AF9">INDIRECT( "'" &amp; $A9 &amp; "'"&amp; "!" &amp;AF$2 &amp; AF$3)</f>
        <v>0</v>
      </c>
      <c r="AG9" s="190" t="n">
        <f aca="true" t="array" ref="AG9:AG9">INDIRECT( "'" &amp; $A9 &amp; "'"&amp; "!" &amp;AG$2 &amp; AG$3)</f>
        <v>1</v>
      </c>
      <c r="AH9" s="190" t="n">
        <f aca="true" t="array" ref="AH9:AH9">INDIRECT( "'" &amp; $A9 &amp; "'"&amp; "!" &amp;AH$2 &amp; AH$3)</f>
        <v>5</v>
      </c>
      <c r="AJ9" s="184" t="n">
        <f aca="false">C9+D9+E9+F9+K9+L9+M9+N9+G9+H9+O9+P9</f>
        <v>470</v>
      </c>
      <c r="AK9" s="152" t="n">
        <f aca="false">S9+T9+U9+V9+AA9+AB9+AC9+AD9+W9+X9+AE9+AF9</f>
        <v>252</v>
      </c>
      <c r="AL9" s="153" t="n">
        <f aca="false">AM9/AJ9</f>
        <v>0.459574468085106</v>
      </c>
      <c r="AM9" s="154" t="n">
        <f aca="false">E9+F9+M9+N9</f>
        <v>216</v>
      </c>
      <c r="AN9" s="153" t="n">
        <f aca="false">AO9/AJ9</f>
        <v>0.317021276595745</v>
      </c>
      <c r="AO9" s="154" t="n">
        <f aca="false">D9+F9+L9+N9+H9+P9</f>
        <v>149</v>
      </c>
      <c r="AP9" s="153" t="n">
        <f aca="false">AQ9/AO9</f>
        <v>0.597315436241611</v>
      </c>
      <c r="AQ9" s="154" t="n">
        <f aca="false">F9+N9</f>
        <v>89</v>
      </c>
      <c r="AR9" s="155" t="n">
        <f aca="false">G9+H9+O9+P9</f>
        <v>37</v>
      </c>
      <c r="AS9" s="155" t="n">
        <f aca="false">W9+X9+AE9+AF9</f>
        <v>16</v>
      </c>
      <c r="AT9" s="155" t="n">
        <f aca="false">I9+J9+Q9+R9</f>
        <v>38</v>
      </c>
      <c r="AU9" s="155" t="n">
        <f aca="false">Y9+Z9+AG9+AH9</f>
        <v>21</v>
      </c>
      <c r="AV9" s="185" t="n">
        <f aca="false">SUM(C9:J9)</f>
        <v>453</v>
      </c>
      <c r="AW9" s="185" t="n">
        <f aca="false">SUM(S9:Z9)</f>
        <v>241</v>
      </c>
      <c r="AX9" s="185" t="n">
        <f aca="false">SUM(K9:R9)</f>
        <v>55</v>
      </c>
      <c r="AY9" s="186" t="n">
        <f aca="false">SUM(AA9:AH9)</f>
        <v>32</v>
      </c>
    </row>
    <row r="10" s="194" customFormat="true" ht="14.25" hidden="false" customHeight="false" outlineLevel="0" collapsed="false">
      <c r="A10" s="147" t="s">
        <v>56</v>
      </c>
      <c r="B10" s="176" t="s">
        <v>119</v>
      </c>
      <c r="C10" s="191" t="n">
        <f aca="true" t="array" ref="C10:C10">INDIRECT( "'" &amp; $A10 &amp; "'"&amp; "!" &amp;C$2 &amp; C$3)</f>
        <v>18</v>
      </c>
      <c r="D10" s="191" t="n">
        <f aca="true" t="array" ref="D10:D10">INDIRECT( "'" &amp; $A10 &amp; "'"&amp; "!" &amp;D$2 &amp; D$3)</f>
        <v>14</v>
      </c>
      <c r="E10" s="191" t="n">
        <f aca="true" t="array" ref="E10:E10">INDIRECT( "'" &amp; $A10 &amp; "'"&amp; "!" &amp;E$2 &amp; E$3)</f>
        <v>22</v>
      </c>
      <c r="F10" s="191" t="n">
        <f aca="true" t="array" ref="F10:F10">INDIRECT( "'" &amp; $A10 &amp; "'"&amp; "!" &amp;F$2 &amp; F$3)</f>
        <v>19</v>
      </c>
      <c r="G10" s="191" t="n">
        <f aca="true" t="array" ref="G10:G10">INDIRECT( "'" &amp; $A10 &amp; "'"&amp; "!" &amp;G$2 &amp; G$3)</f>
        <v>4</v>
      </c>
      <c r="H10" s="191" t="n">
        <f aca="true" t="array" ref="H10:H10">INDIRECT( "'" &amp; $A10 &amp; "'"&amp; "!" &amp;H$2 &amp; H$3)</f>
        <v>4</v>
      </c>
      <c r="I10" s="191" t="n">
        <f aca="true" t="array" ref="I10:I10">INDIRECT( "'" &amp; $A10 &amp; "'"&amp; "!" &amp;I$2 &amp; I$3)</f>
        <v>2</v>
      </c>
      <c r="J10" s="191" t="n">
        <f aca="true" t="array" ref="J10:J10">INDIRECT( "'" &amp; $A10 &amp; "'"&amp; "!" &amp;J$2 &amp; J$3)</f>
        <v>3</v>
      </c>
      <c r="K10" s="191" t="n">
        <f aca="true" t="array" ref="K10:K10">INDIRECT( "'" &amp; $A10 &amp; "'"&amp; "!" &amp;K$2 &amp; K$3)</f>
        <v>21</v>
      </c>
      <c r="L10" s="191" t="n">
        <f aca="true" t="array" ref="L10:L10">INDIRECT( "'" &amp; $A10 &amp; "'"&amp; "!" &amp;L$2 &amp; L$3)</f>
        <v>4</v>
      </c>
      <c r="M10" s="191" t="n">
        <f aca="true" t="array" ref="M10:M10">INDIRECT( "'" &amp; $A10 &amp; "'"&amp; "!" &amp;M$2 &amp; M$3)</f>
        <v>14</v>
      </c>
      <c r="N10" s="191" t="n">
        <f aca="true" t="array" ref="N10:N10">INDIRECT( "'" &amp; $A10 &amp; "'"&amp; "!" &amp;N$2 &amp; N$3)</f>
        <v>9</v>
      </c>
      <c r="O10" s="191" t="n">
        <f aca="true" t="array" ref="O10:O10">INDIRECT( "'" &amp; $A10 &amp; "'"&amp; "!" &amp;O$2 &amp; O$3)</f>
        <v>1</v>
      </c>
      <c r="P10" s="191" t="n">
        <f aca="true" t="array" ref="P10:P10">INDIRECT( "'" &amp; $A10 &amp; "'"&amp; "!" &amp;P$2 &amp; P$3)</f>
        <v>1</v>
      </c>
      <c r="Q10" s="191" t="n">
        <f aca="true" t="array" ref="Q10:Q10">INDIRECT( "'" &amp; $A10 &amp; "'"&amp; "!" &amp;Q$2 &amp; Q$3)</f>
        <v>11</v>
      </c>
      <c r="R10" s="191" t="n">
        <f aca="true" t="array" ref="R10:R10">INDIRECT( "'" &amp; $A10 &amp; "'"&amp; "!" &amp;R$2 &amp; R$3)</f>
        <v>10</v>
      </c>
      <c r="S10" s="189" t="n">
        <f aca="true" t="array" ref="S10:S10">INDIRECT( "'" &amp; $A10 &amp; "'"&amp; "!" &amp;S$2 &amp; S$3)</f>
        <v>10</v>
      </c>
      <c r="T10" s="190" t="n">
        <f aca="true" t="array" ref="T10:T10">INDIRECT( "'" &amp; $A10 &amp; "'"&amp; "!" &amp;T$2 &amp; T$3)</f>
        <v>6</v>
      </c>
      <c r="U10" s="190" t="n">
        <f aca="true" t="array" ref="U10:U10">INDIRECT( "'" &amp; $A10 &amp; "'"&amp; "!" &amp;U$2 &amp; U$3)</f>
        <v>9</v>
      </c>
      <c r="V10" s="190" t="n">
        <f aca="true" t="array" ref="V10:V10">INDIRECT( "'" &amp; $A10 &amp; "'"&amp; "!" &amp;V$2 &amp; V$3)</f>
        <v>10</v>
      </c>
      <c r="W10" s="190" t="n">
        <f aca="true" t="array" ref="W10:W10">INDIRECT( "'" &amp; $A10 &amp; "'"&amp; "!" &amp;W$2 &amp; W$3)</f>
        <v>1</v>
      </c>
      <c r="X10" s="190" t="n">
        <f aca="true" t="array" ref="X10:X10">INDIRECT( "'" &amp; $A10 &amp; "'"&amp; "!" &amp;X$2 &amp; X$3)</f>
        <v>1</v>
      </c>
      <c r="Y10" s="190" t="n">
        <f aca="true" t="array" ref="Y10:Y10">INDIRECT( "'" &amp; $A10 &amp; "'"&amp; "!" &amp;Y$2 &amp; Y$3)</f>
        <v>0</v>
      </c>
      <c r="Z10" s="190" t="n">
        <f aca="true" t="array" ref="Z10:Z10">INDIRECT( "'" &amp; $A10 &amp; "'"&amp; "!" &amp;Z$2 &amp; Z$3)</f>
        <v>2</v>
      </c>
      <c r="AA10" s="190" t="n">
        <f aca="true" t="array" ref="AA10:AA10">INDIRECT( "'" &amp; $A10 &amp; "'"&amp; "!" &amp;AA$2 &amp; AA$3)</f>
        <v>13</v>
      </c>
      <c r="AB10" s="190" t="n">
        <f aca="true" t="array" ref="AB10:AB10">INDIRECT( "'" &amp; $A10 &amp; "'"&amp; "!" &amp;AB$2 &amp; AB$3)</f>
        <v>3</v>
      </c>
      <c r="AC10" s="190" t="n">
        <f aca="true" t="array" ref="AC10:AC10">INDIRECT( "'" &amp; $A10 &amp; "'"&amp; "!" &amp;AC$2 &amp; AC$3)</f>
        <v>10</v>
      </c>
      <c r="AD10" s="190" t="n">
        <f aca="true" t="array" ref="AD10:AD10">INDIRECT( "'" &amp; $A10 &amp; "'"&amp; "!" &amp;AD$2 &amp; AD$3)</f>
        <v>5</v>
      </c>
      <c r="AE10" s="190" t="n">
        <f aca="true" t="array" ref="AE10:AE10">INDIRECT( "'" &amp; $A10 &amp; "'"&amp; "!" &amp;AE$2 &amp; AE$3)</f>
        <v>1</v>
      </c>
      <c r="AF10" s="190" t="n">
        <f aca="true" t="array" ref="AF10:AF10">INDIRECT( "'" &amp; $A10 &amp; "'"&amp; "!" &amp;AF$2 &amp; AF$3)</f>
        <v>1</v>
      </c>
      <c r="AG10" s="190" t="n">
        <f aca="true" t="array" ref="AG10:AG10">INDIRECT( "'" &amp; $A10 &amp; "'"&amp; "!" &amp;AG$2 &amp; AG$3)</f>
        <v>9</v>
      </c>
      <c r="AH10" s="190" t="n">
        <f aca="true" t="array" ref="AH10:AH10">INDIRECT( "'" &amp; $A10 &amp; "'"&amp; "!" &amp;AH$2 &amp; AH$3)</f>
        <v>7</v>
      </c>
      <c r="AI10" s="146"/>
      <c r="AJ10" s="184" t="n">
        <f aca="false">C10+D10+E10+F10+K10+L10+M10+N10+G10+H10+O10+P10</f>
        <v>131</v>
      </c>
      <c r="AK10" s="152" t="n">
        <f aca="false">S10+T10+U10+V10+AA10+AB10+AC10+AD10+W10+X10+AE10+AF10</f>
        <v>70</v>
      </c>
      <c r="AL10" s="153" t="n">
        <f aca="false">AM10/AJ10</f>
        <v>0.488549618320611</v>
      </c>
      <c r="AM10" s="154" t="n">
        <f aca="false">E10+F10+M10+N10</f>
        <v>64</v>
      </c>
      <c r="AN10" s="153" t="n">
        <f aca="false">AO10/AJ10</f>
        <v>0.389312977099237</v>
      </c>
      <c r="AO10" s="154" t="n">
        <f aca="false">D10+F10+L10+N10+H10+P10</f>
        <v>51</v>
      </c>
      <c r="AP10" s="153" t="n">
        <f aca="false">AQ10/AO10</f>
        <v>0.549019607843137</v>
      </c>
      <c r="AQ10" s="154" t="n">
        <f aca="false">F10+N10</f>
        <v>28</v>
      </c>
      <c r="AR10" s="155" t="n">
        <f aca="false">G10+H10+O10+P10</f>
        <v>10</v>
      </c>
      <c r="AS10" s="155" t="n">
        <f aca="false">W10+X10+AE10+AF10</f>
        <v>4</v>
      </c>
      <c r="AT10" s="155" t="n">
        <f aca="false">I10+J10+Q10+R10</f>
        <v>26</v>
      </c>
      <c r="AU10" s="155" t="n">
        <f aca="false">Y10+Z10+AG10+AH10</f>
        <v>18</v>
      </c>
      <c r="AV10" s="185" t="n">
        <f aca="false">SUM(C10:J10)</f>
        <v>86</v>
      </c>
      <c r="AW10" s="185" t="n">
        <f aca="false">SUM(S10:Z10)</f>
        <v>39</v>
      </c>
      <c r="AX10" s="185" t="n">
        <f aca="false">SUM(K10:R10)</f>
        <v>71</v>
      </c>
      <c r="AY10" s="186" t="n">
        <f aca="false">SUM(AA10:AH10)</f>
        <v>49</v>
      </c>
    </row>
    <row r="11" customFormat="false" ht="14.25" hidden="false" customHeight="false" outlineLevel="0" collapsed="false">
      <c r="A11" s="147" t="s">
        <v>10</v>
      </c>
      <c r="B11" s="176" t="s">
        <v>120</v>
      </c>
      <c r="C11" s="191" t="n">
        <f aca="true" t="array" ref="C11:C11">INDIRECT( "'" &amp; $A11 &amp; "'"&amp; "!" &amp;C$2 &amp; C$3)</f>
        <v>17</v>
      </c>
      <c r="D11" s="191" t="n">
        <f aca="true" t="array" ref="D11:D11">INDIRECT( "'" &amp; $A11 &amp; "'"&amp; "!" &amp;D$2 &amp; D$3)</f>
        <v>3</v>
      </c>
      <c r="E11" s="191" t="n">
        <f aca="true" t="array" ref="E11:E11">INDIRECT( "'" &amp; $A11 &amp; "'"&amp; "!" &amp;E$2 &amp; E$3)</f>
        <v>21</v>
      </c>
      <c r="F11" s="191" t="n">
        <f aca="true" t="array" ref="F11:F11">INDIRECT( "'" &amp; $A11 &amp; "'"&amp; "!" &amp;F$2 &amp; F$3)</f>
        <v>18</v>
      </c>
      <c r="G11" s="191" t="n">
        <f aca="true" t="array" ref="G11:G11">INDIRECT( "'" &amp; $A11 &amp; "'"&amp; "!" &amp;G$2 &amp; G$3)</f>
        <v>0</v>
      </c>
      <c r="H11" s="191" t="n">
        <f aca="true" t="array" ref="H11:H11">INDIRECT( "'" &amp; $A11 &amp; "'"&amp; "!" &amp;H$2 &amp; H$3)</f>
        <v>0</v>
      </c>
      <c r="I11" s="191" t="n">
        <f aca="true" t="array" ref="I11:I11">INDIRECT( "'" &amp; $A11 &amp; "'"&amp; "!" &amp;I$2 &amp; I$3)</f>
        <v>1</v>
      </c>
      <c r="J11" s="191" t="n">
        <f aca="true" t="array" ref="J11:J11">INDIRECT( "'" &amp; $A11 &amp; "'"&amp; "!" &amp;J$2 &amp; J$3)</f>
        <v>0</v>
      </c>
      <c r="K11" s="191" t="n">
        <f aca="true" t="array" ref="K11:K11">INDIRECT( "'" &amp; $A11 &amp; "'"&amp; "!" &amp;K$2 &amp; K$3)</f>
        <v>3</v>
      </c>
      <c r="L11" s="191" t="n">
        <f aca="true" t="array" ref="L11:L11">INDIRECT( "'" &amp; $A11 &amp; "'"&amp; "!" &amp;L$2 &amp; L$3)</f>
        <v>0</v>
      </c>
      <c r="M11" s="191" t="n">
        <f aca="true" t="array" ref="M11:M11">INDIRECT( "'" &amp; $A11 &amp; "'"&amp; "!" &amp;M$2 &amp; M$3)</f>
        <v>2</v>
      </c>
      <c r="N11" s="191" t="n">
        <f aca="true" t="array" ref="N11:N11">INDIRECT( "'" &amp; $A11 &amp; "'"&amp; "!" &amp;N$2 &amp; N$3)</f>
        <v>0</v>
      </c>
      <c r="O11" s="191" t="n">
        <f aca="true" t="array" ref="O11:O11">INDIRECT( "'" &amp; $A11 &amp; "'"&amp; "!" &amp;O$2 &amp; O$3)</f>
        <v>0</v>
      </c>
      <c r="P11" s="191" t="n">
        <f aca="true" t="array" ref="P11:P11">INDIRECT( "'" &amp; $A11 &amp; "'"&amp; "!" &amp;P$2 &amp; P$3)</f>
        <v>0</v>
      </c>
      <c r="Q11" s="191" t="n">
        <f aca="true" t="array" ref="Q11:Q11">INDIRECT( "'" &amp; $A11 &amp; "'"&amp; "!" &amp;Q$2 &amp; Q$3)</f>
        <v>0</v>
      </c>
      <c r="R11" s="191" t="n">
        <f aca="true" t="array" ref="R11:R11">INDIRECT( "'" &amp; $A11 &amp; "'"&amp; "!" &amp;R$2 &amp; R$3)</f>
        <v>0</v>
      </c>
      <c r="S11" s="189" t="n">
        <f aca="true" t="array" ref="S11:S11">INDIRECT( "'" &amp; $A11 &amp; "'"&amp; "!" &amp;S$2 &amp; S$3)</f>
        <v>1</v>
      </c>
      <c r="T11" s="190" t="n">
        <f aca="true" t="array" ref="T11:T11">INDIRECT( "'" &amp; $A11 &amp; "'"&amp; "!" &amp;T$2 &amp; T$3)</f>
        <v>2</v>
      </c>
      <c r="U11" s="190" t="n">
        <f aca="true" t="array" ref="U11:U11">INDIRECT( "'" &amp; $A11 &amp; "'"&amp; "!" &amp;U$2 &amp; U$3)</f>
        <v>12</v>
      </c>
      <c r="V11" s="190" t="n">
        <f aca="true" t="array" ref="V11:V11">INDIRECT( "'" &amp; $A11 &amp; "'"&amp; "!" &amp;V$2 &amp; V$3)</f>
        <v>11</v>
      </c>
      <c r="W11" s="190" t="n">
        <f aca="true" t="array" ref="W11:W11">INDIRECT( "'" &amp; $A11 &amp; "'"&amp; "!" &amp;W$2 &amp; W$3)</f>
        <v>0</v>
      </c>
      <c r="X11" s="190" t="n">
        <f aca="true" t="array" ref="X11:X11">INDIRECT( "'" &amp; $A11 &amp; "'"&amp; "!" &amp;X$2 &amp; X$3)</f>
        <v>0</v>
      </c>
      <c r="Y11" s="190" t="n">
        <f aca="true" t="array" ref="Y11:Y11">INDIRECT( "'" &amp; $A11 &amp; "'"&amp; "!" &amp;Y$2 &amp; Y$3)</f>
        <v>0</v>
      </c>
      <c r="Z11" s="190" t="n">
        <f aca="true" t="array" ref="Z11:Z11">INDIRECT( "'" &amp; $A11 &amp; "'"&amp; "!" &amp;Z$2 &amp; Z$3)</f>
        <v>0</v>
      </c>
      <c r="AA11" s="190" t="n">
        <f aca="true" t="array" ref="AA11:AA11">INDIRECT( "'" &amp; $A11 &amp; "'"&amp; "!" &amp;AA$2 &amp; AA$3)</f>
        <v>3</v>
      </c>
      <c r="AB11" s="190" t="n">
        <f aca="true" t="array" ref="AB11:AB11">INDIRECT( "'" &amp; $A11 &amp; "'"&amp; "!" &amp;AB$2 &amp; AB$3)</f>
        <v>0</v>
      </c>
      <c r="AC11" s="190" t="n">
        <f aca="true" t="array" ref="AC11:AC11">INDIRECT( "'" &amp; $A11 &amp; "'"&amp; "!" &amp;AC$2 &amp; AC$3)</f>
        <v>2</v>
      </c>
      <c r="AD11" s="190" t="n">
        <f aca="true" t="array" ref="AD11:AD11">INDIRECT( "'" &amp; $A11 &amp; "'"&amp; "!" &amp;AD$2 &amp; AD$3)</f>
        <v>0</v>
      </c>
      <c r="AE11" s="190" t="n">
        <f aca="true" t="array" ref="AE11:AE11">INDIRECT( "'" &amp; $A11 &amp; "'"&amp; "!" &amp;AE$2 &amp; AE$3)</f>
        <v>0</v>
      </c>
      <c r="AF11" s="190" t="n">
        <f aca="true" t="array" ref="AF11:AF11">INDIRECT( "'" &amp; $A11 &amp; "'"&amp; "!" &amp;AF$2 &amp; AF$3)</f>
        <v>0</v>
      </c>
      <c r="AG11" s="190" t="n">
        <f aca="true" t="array" ref="AG11:AG11">INDIRECT( "'" &amp; $A11 &amp; "'"&amp; "!" &amp;AG$2 &amp; AG$3)</f>
        <v>0</v>
      </c>
      <c r="AH11" s="190" t="n">
        <f aca="true" t="array" ref="AH11:AH11">INDIRECT( "'" &amp; $A11 &amp; "'"&amp; "!" &amp;AH$2 &amp; AH$3)</f>
        <v>0</v>
      </c>
      <c r="AJ11" s="184" t="n">
        <f aca="false">C11+D11+E11+F11+K11+L11+M11+N11+G11+H11+O11+P11</f>
        <v>64</v>
      </c>
      <c r="AK11" s="152" t="n">
        <f aca="false">S11+T11+U11+V11+AA11+AB11+AC11+AD11+W11+X11+AE11+AF11</f>
        <v>31</v>
      </c>
      <c r="AL11" s="153" t="n">
        <f aca="false">AM11/AJ11</f>
        <v>0.640625</v>
      </c>
      <c r="AM11" s="154" t="n">
        <f aca="false">E11+F11+M11+N11</f>
        <v>41</v>
      </c>
      <c r="AN11" s="153" t="n">
        <f aca="false">AO11/AJ11</f>
        <v>0.328125</v>
      </c>
      <c r="AO11" s="154" t="n">
        <f aca="false">D11+F11+L11+N11+H11+P11</f>
        <v>21</v>
      </c>
      <c r="AP11" s="153" t="n">
        <f aca="false">AQ11/AO11</f>
        <v>0.857142857142857</v>
      </c>
      <c r="AQ11" s="154" t="n">
        <f aca="false">F11+N11</f>
        <v>18</v>
      </c>
      <c r="AR11" s="155" t="n">
        <f aca="false">G11+H11+O11+P11</f>
        <v>0</v>
      </c>
      <c r="AS11" s="155" t="n">
        <f aca="false">W11+X11+AE11+AF11</f>
        <v>0</v>
      </c>
      <c r="AT11" s="155" t="n">
        <f aca="false">I11+J11+Q11+R11</f>
        <v>1</v>
      </c>
      <c r="AU11" s="155" t="n">
        <f aca="false">Y11+Z11+AG11+AH11</f>
        <v>0</v>
      </c>
      <c r="AV11" s="185" t="n">
        <f aca="false">SUM(C11:J11)</f>
        <v>60</v>
      </c>
      <c r="AW11" s="185" t="n">
        <f aca="false">SUM(S11:Z11)</f>
        <v>26</v>
      </c>
      <c r="AX11" s="185" t="n">
        <f aca="false">SUM(K11:R11)</f>
        <v>5</v>
      </c>
      <c r="AY11" s="186" t="n">
        <f aca="false">SUM(AA11:AH11)</f>
        <v>5</v>
      </c>
    </row>
    <row r="12" customFormat="false" ht="14.25" hidden="false" customHeight="false" outlineLevel="0" collapsed="false">
      <c r="A12" s="147" t="s">
        <v>9</v>
      </c>
      <c r="B12" s="176" t="s">
        <v>121</v>
      </c>
      <c r="C12" s="191" t="n">
        <f aca="true" t="array" ref="C12:C12">INDIRECT( "'" &amp; $A12 &amp; "'"&amp; "!" &amp;C$2 &amp; C$3)</f>
        <v>15</v>
      </c>
      <c r="D12" s="191" t="n">
        <f aca="true" t="array" ref="D12:D12">INDIRECT( "'" &amp; $A12 &amp; "'"&amp; "!" &amp;D$2 &amp; D$3)</f>
        <v>3</v>
      </c>
      <c r="E12" s="191" t="n">
        <f aca="true" t="array" ref="E12:E12">INDIRECT( "'" &amp; $A12 &amp; "'"&amp; "!" &amp;E$2 &amp; E$3)</f>
        <v>9</v>
      </c>
      <c r="F12" s="191" t="n">
        <f aca="true" t="array" ref="F12:F12">INDIRECT( "'" &amp; $A12 &amp; "'"&amp; "!" &amp;F$2 &amp; F$3)</f>
        <v>9</v>
      </c>
      <c r="G12" s="191" t="n">
        <f aca="true" t="array" ref="G12:G12">INDIRECT( "'" &amp; $A12 &amp; "'"&amp; "!" &amp;G$2 &amp; G$3)</f>
        <v>0</v>
      </c>
      <c r="H12" s="191" t="n">
        <f aca="true" t="array" ref="H12:H12">INDIRECT( "'" &amp; $A12 &amp; "'"&amp; "!" &amp;H$2 &amp; H$3)</f>
        <v>1</v>
      </c>
      <c r="I12" s="191" t="n">
        <f aca="true" t="array" ref="I12:I12">INDIRECT( "'" &amp; $A12 &amp; "'"&amp; "!" &amp;I$2 &amp; I$3)</f>
        <v>12</v>
      </c>
      <c r="J12" s="191" t="n">
        <f aca="true" t="array" ref="J12:J12">INDIRECT( "'" &amp; $A12 &amp; "'"&amp; "!" &amp;J$2 &amp; J$3)</f>
        <v>12</v>
      </c>
      <c r="K12" s="191" t="n">
        <f aca="true" t="array" ref="K12:K12">INDIRECT( "'" &amp; $A12 &amp; "'"&amp; "!" &amp;K$2 &amp; K$3)</f>
        <v>5</v>
      </c>
      <c r="L12" s="191" t="n">
        <f aca="true" t="array" ref="L12:L12">INDIRECT( "'" &amp; $A12 &amp; "'"&amp; "!" &amp;L$2 &amp; L$3)</f>
        <v>1</v>
      </c>
      <c r="M12" s="191" t="n">
        <f aca="true" t="array" ref="M12:M12">INDIRECT( "'" &amp; $A12 &amp; "'"&amp; "!" &amp;M$2 &amp; M$3)</f>
        <v>0</v>
      </c>
      <c r="N12" s="191" t="n">
        <f aca="true" t="array" ref="N12:N12">INDIRECT( "'" &amp; $A12 &amp; "'"&amp; "!" &amp;N$2 &amp; N$3)</f>
        <v>0</v>
      </c>
      <c r="O12" s="191" t="n">
        <f aca="true" t="array" ref="O12:O12">INDIRECT( "'" &amp; $A12 &amp; "'"&amp; "!" &amp;O$2 &amp; O$3)</f>
        <v>0</v>
      </c>
      <c r="P12" s="191" t="n">
        <f aca="true" t="array" ref="P12:P12">INDIRECT( "'" &amp; $A12 &amp; "'"&amp; "!" &amp;P$2 &amp; P$3)</f>
        <v>0</v>
      </c>
      <c r="Q12" s="191" t="n">
        <f aca="true" t="array" ref="Q12:Q12">INDIRECT( "'" &amp; $A12 &amp; "'"&amp; "!" &amp;Q$2 &amp; Q$3)</f>
        <v>2</v>
      </c>
      <c r="R12" s="191" t="n">
        <f aca="true" t="array" ref="R12:R12">INDIRECT( "'" &amp; $A12 &amp; "'"&amp; "!" &amp;R$2 &amp; R$3)</f>
        <v>0</v>
      </c>
      <c r="S12" s="192" t="n">
        <f aca="true" t="array" ref="S12:S12">INDIRECT( "'" &amp; $A12 &amp; "'"&amp; "!" &amp;S$2 &amp; S$3)</f>
        <v>7</v>
      </c>
      <c r="T12" s="193" t="n">
        <f aca="true" t="array" ref="T12:T12">INDIRECT( "'" &amp; $A12 &amp; "'"&amp; "!" &amp;T$2 &amp; T$3)</f>
        <v>2</v>
      </c>
      <c r="U12" s="193" t="n">
        <f aca="true" t="array" ref="U12:U12">INDIRECT( "'" &amp; $A12 &amp; "'"&amp; "!" &amp;U$2 &amp; U$3)</f>
        <v>2</v>
      </c>
      <c r="V12" s="193" t="n">
        <f aca="true" t="array" ref="V12:V12">INDIRECT( "'" &amp; $A12 &amp; "'"&amp; "!" &amp;V$2 &amp; V$3)</f>
        <v>4</v>
      </c>
      <c r="W12" s="193" t="n">
        <f aca="true" t="array" ref="W12:W12">INDIRECT( "'" &amp; $A12 &amp; "'"&amp; "!" &amp;W$2 &amp; W$3)</f>
        <v>0</v>
      </c>
      <c r="X12" s="193" t="n">
        <f aca="true" t="array" ref="X12:X12">INDIRECT( "'" &amp; $A12 &amp; "'"&amp; "!" &amp;X$2 &amp; X$3)</f>
        <v>1</v>
      </c>
      <c r="Y12" s="193" t="n">
        <f aca="true" t="array" ref="Y12:Y12">INDIRECT( "'" &amp; $A12 &amp; "'"&amp; "!" &amp;Y$2 &amp; Y$3)</f>
        <v>10</v>
      </c>
      <c r="Z12" s="193" t="n">
        <f aca="true" t="array" ref="Z12:Z12">INDIRECT( "'" &amp; $A12 &amp; "'"&amp; "!" &amp;Z$2 &amp; Z$3)</f>
        <v>6</v>
      </c>
      <c r="AA12" s="193" t="n">
        <f aca="true" t="array" ref="AA12:AA12">INDIRECT( "'" &amp; $A12 &amp; "'"&amp; "!" &amp;AA$2 &amp; AA$3)</f>
        <v>4</v>
      </c>
      <c r="AB12" s="193" t="n">
        <f aca="true" t="array" ref="AB12:AB12">INDIRECT( "'" &amp; $A12 &amp; "'"&amp; "!" &amp;AB$2 &amp; AB$3)</f>
        <v>0</v>
      </c>
      <c r="AC12" s="193" t="n">
        <f aca="true" t="array" ref="AC12:AC12">INDIRECT( "'" &amp; $A12 &amp; "'"&amp; "!" &amp;AC$2 &amp; AC$3)</f>
        <v>0</v>
      </c>
      <c r="AD12" s="193" t="n">
        <f aca="true" t="array" ref="AD12:AD12">INDIRECT( "'" &amp; $A12 &amp; "'"&amp; "!" &amp;AD$2 &amp; AD$3)</f>
        <v>0</v>
      </c>
      <c r="AE12" s="193" t="n">
        <f aca="true" t="array" ref="AE12:AE12">INDIRECT( "'" &amp; $A12 &amp; "'"&amp; "!" &amp;AE$2 &amp; AE$3)</f>
        <v>0</v>
      </c>
      <c r="AF12" s="193" t="n">
        <f aca="true" t="array" ref="AF12:AF12">INDIRECT( "'" &amp; $A12 &amp; "'"&amp; "!" &amp;AF$2 &amp; AF$3)</f>
        <v>0</v>
      </c>
      <c r="AG12" s="193" t="n">
        <f aca="true" t="array" ref="AG12:AG12">INDIRECT( "'" &amp; $A12 &amp; "'"&amp; "!" &amp;AG$2 &amp; AG$3)</f>
        <v>0</v>
      </c>
      <c r="AH12" s="193" t="n">
        <f aca="true" t="array" ref="AH12:AH12">INDIRECT( "'" &amp; $A12 &amp; "'"&amp; "!" &amp;AH$2 &amp; AH$3)</f>
        <v>0</v>
      </c>
      <c r="AJ12" s="184" t="n">
        <f aca="false">C12+D12+E12+F12+K12+L12+M12+N12+G12+H12+O12+P12</f>
        <v>43</v>
      </c>
      <c r="AK12" s="152" t="n">
        <f aca="false">S12+T12+U12+V12+AA12+AB12+AC12+AD12+W12+X12+AE12+AF12</f>
        <v>20</v>
      </c>
      <c r="AL12" s="153" t="n">
        <f aca="false">AM12/AJ12</f>
        <v>0.418604651162791</v>
      </c>
      <c r="AM12" s="154" t="n">
        <f aca="false">E12+F12+M12+N12</f>
        <v>18</v>
      </c>
      <c r="AN12" s="153" t="n">
        <f aca="false">AO12/AJ12</f>
        <v>0.325581395348837</v>
      </c>
      <c r="AO12" s="154" t="n">
        <f aca="false">D12+F12+L12+N12+H12+P12</f>
        <v>14</v>
      </c>
      <c r="AP12" s="153" t="n">
        <f aca="false">AQ12/AO12</f>
        <v>0.642857142857143</v>
      </c>
      <c r="AQ12" s="154" t="n">
        <f aca="false">F12+N12</f>
        <v>9</v>
      </c>
      <c r="AR12" s="155" t="n">
        <f aca="false">G12+H12+O12+P12</f>
        <v>1</v>
      </c>
      <c r="AS12" s="155" t="n">
        <f aca="false">W12+X12+AE12+AF12</f>
        <v>1</v>
      </c>
      <c r="AT12" s="155" t="n">
        <f aca="false">I12+J12+Q12+R12</f>
        <v>26</v>
      </c>
      <c r="AU12" s="155" t="n">
        <f aca="false">Y12+Z12+AG12+AH12</f>
        <v>16</v>
      </c>
      <c r="AV12" s="185" t="n">
        <f aca="false">SUM(C12:J12)</f>
        <v>61</v>
      </c>
      <c r="AW12" s="185" t="n">
        <f aca="false">SUM(S12:Z12)</f>
        <v>32</v>
      </c>
      <c r="AX12" s="185" t="n">
        <f aca="false">SUM(K12:R12)</f>
        <v>8</v>
      </c>
      <c r="AY12" s="186" t="n">
        <f aca="false">SUM(AA12:AH12)</f>
        <v>4</v>
      </c>
    </row>
    <row r="13" s="194" customFormat="true" ht="14.25" hidden="false" customHeight="false" outlineLevel="0" collapsed="false">
      <c r="B13" s="195" t="s">
        <v>187</v>
      </c>
      <c r="C13" s="196"/>
      <c r="D13" s="196"/>
      <c r="E13" s="196"/>
      <c r="F13" s="196"/>
      <c r="G13" s="196"/>
      <c r="H13" s="196"/>
      <c r="I13" s="196"/>
      <c r="J13" s="196"/>
      <c r="K13" s="196"/>
      <c r="L13" s="196"/>
      <c r="M13" s="196"/>
      <c r="N13" s="196"/>
      <c r="O13" s="196"/>
      <c r="P13" s="196"/>
      <c r="Q13" s="196"/>
      <c r="R13" s="196"/>
      <c r="S13" s="197"/>
      <c r="T13" s="196"/>
      <c r="U13" s="196"/>
      <c r="V13" s="196"/>
      <c r="W13" s="196"/>
      <c r="X13" s="196"/>
      <c r="Y13" s="196"/>
      <c r="Z13" s="196"/>
      <c r="AA13" s="196"/>
      <c r="AB13" s="196"/>
      <c r="AC13" s="196"/>
      <c r="AD13" s="196"/>
      <c r="AE13" s="196"/>
      <c r="AF13" s="196"/>
      <c r="AG13" s="196"/>
      <c r="AH13" s="196"/>
      <c r="AI13" s="146"/>
      <c r="AJ13" s="198"/>
      <c r="AK13" s="199"/>
      <c r="AL13" s="153"/>
      <c r="AM13" s="200"/>
      <c r="AN13" s="153"/>
      <c r="AO13" s="200"/>
      <c r="AP13" s="153"/>
      <c r="AQ13" s="200"/>
      <c r="AR13" s="199"/>
      <c r="AS13" s="199"/>
      <c r="AT13" s="199"/>
      <c r="AU13" s="199"/>
      <c r="AV13" s="201"/>
      <c r="AW13" s="201"/>
      <c r="AX13" s="201"/>
      <c r="AY13" s="137"/>
    </row>
    <row r="14" s="194" customFormat="true" ht="14.25" hidden="false" customHeight="false" outlineLevel="0" collapsed="false">
      <c r="B14" s="195" t="s">
        <v>187</v>
      </c>
      <c r="C14" s="196"/>
      <c r="D14" s="196"/>
      <c r="E14" s="196"/>
      <c r="F14" s="196"/>
      <c r="G14" s="196"/>
      <c r="H14" s="196"/>
      <c r="I14" s="196"/>
      <c r="J14" s="196"/>
      <c r="K14" s="196"/>
      <c r="L14" s="196"/>
      <c r="M14" s="196"/>
      <c r="N14" s="196"/>
      <c r="O14" s="196"/>
      <c r="P14" s="196"/>
      <c r="Q14" s="196"/>
      <c r="R14" s="196"/>
      <c r="S14" s="197"/>
      <c r="T14" s="196"/>
      <c r="U14" s="196"/>
      <c r="V14" s="196"/>
      <c r="W14" s="196"/>
      <c r="X14" s="196"/>
      <c r="Y14" s="196"/>
      <c r="Z14" s="196"/>
      <c r="AA14" s="196"/>
      <c r="AB14" s="196"/>
      <c r="AC14" s="196"/>
      <c r="AD14" s="196"/>
      <c r="AE14" s="196"/>
      <c r="AF14" s="196"/>
      <c r="AG14" s="196"/>
      <c r="AH14" s="196"/>
      <c r="AI14" s="146"/>
      <c r="AJ14" s="198"/>
      <c r="AK14" s="199"/>
      <c r="AL14" s="153"/>
      <c r="AM14" s="200"/>
      <c r="AN14" s="153"/>
      <c r="AO14" s="200"/>
      <c r="AP14" s="153"/>
      <c r="AQ14" s="200"/>
      <c r="AR14" s="199"/>
      <c r="AS14" s="199"/>
      <c r="AT14" s="199"/>
      <c r="AU14" s="199"/>
      <c r="AV14" s="201"/>
      <c r="AW14" s="201"/>
      <c r="AX14" s="201"/>
      <c r="AY14" s="137"/>
    </row>
    <row r="15" customFormat="false" ht="14.25" hidden="false" customHeight="false" outlineLevel="0" collapsed="false">
      <c r="A15" s="147" t="s">
        <v>188</v>
      </c>
      <c r="B15" s="176" t="s">
        <v>122</v>
      </c>
      <c r="C15" s="191"/>
      <c r="D15" s="191"/>
      <c r="E15" s="191"/>
      <c r="F15" s="191"/>
      <c r="G15" s="191"/>
      <c r="H15" s="191"/>
      <c r="I15" s="191"/>
      <c r="J15" s="191"/>
      <c r="K15" s="191"/>
      <c r="L15" s="191"/>
      <c r="M15" s="191"/>
      <c r="N15" s="191"/>
      <c r="O15" s="191"/>
      <c r="P15" s="191"/>
      <c r="Q15" s="191"/>
      <c r="R15" s="191"/>
      <c r="S15" s="192"/>
      <c r="T15" s="193"/>
      <c r="U15" s="193"/>
      <c r="V15" s="193"/>
      <c r="W15" s="193"/>
      <c r="X15" s="193"/>
      <c r="Y15" s="193"/>
      <c r="Z15" s="193"/>
      <c r="AA15" s="193"/>
      <c r="AB15" s="193"/>
      <c r="AC15" s="193"/>
      <c r="AD15" s="193"/>
      <c r="AE15" s="193"/>
      <c r="AF15" s="193"/>
      <c r="AG15" s="193"/>
      <c r="AH15" s="193"/>
      <c r="AJ15" s="184"/>
      <c r="AK15" s="152"/>
      <c r="AL15" s="153"/>
      <c r="AM15" s="154"/>
      <c r="AN15" s="153"/>
      <c r="AO15" s="154"/>
      <c r="AP15" s="153"/>
      <c r="AQ15" s="154"/>
      <c r="AR15" s="155"/>
      <c r="AS15" s="155"/>
      <c r="AT15" s="155"/>
      <c r="AU15" s="155"/>
      <c r="AV15" s="185"/>
      <c r="AW15" s="185"/>
      <c r="AX15" s="185"/>
      <c r="AY15" s="186"/>
    </row>
    <row r="16" customFormat="false" ht="14.25" hidden="false" customHeight="false" outlineLevel="0" collapsed="false">
      <c r="A16" s="147"/>
      <c r="B16" s="195" t="s">
        <v>187</v>
      </c>
      <c r="C16" s="196"/>
      <c r="D16" s="196"/>
      <c r="E16" s="196"/>
      <c r="F16" s="196"/>
      <c r="G16" s="196"/>
      <c r="H16" s="196"/>
      <c r="I16" s="196"/>
      <c r="J16" s="196"/>
      <c r="K16" s="196"/>
      <c r="L16" s="196"/>
      <c r="M16" s="196"/>
      <c r="N16" s="196"/>
      <c r="O16" s="196"/>
      <c r="P16" s="196"/>
      <c r="Q16" s="196"/>
      <c r="R16" s="196"/>
      <c r="S16" s="197"/>
      <c r="T16" s="196"/>
      <c r="U16" s="196"/>
      <c r="V16" s="196"/>
      <c r="W16" s="196"/>
      <c r="X16" s="196"/>
      <c r="Y16" s="196"/>
      <c r="Z16" s="196"/>
      <c r="AA16" s="196"/>
      <c r="AB16" s="196"/>
      <c r="AC16" s="196"/>
      <c r="AD16" s="196"/>
      <c r="AE16" s="196"/>
      <c r="AF16" s="196"/>
      <c r="AG16" s="196"/>
      <c r="AH16" s="196"/>
      <c r="AJ16" s="198"/>
      <c r="AK16" s="199"/>
      <c r="AL16" s="153"/>
      <c r="AM16" s="200"/>
      <c r="AN16" s="153"/>
      <c r="AO16" s="200"/>
      <c r="AP16" s="153"/>
      <c r="AQ16" s="200"/>
      <c r="AR16" s="199"/>
      <c r="AS16" s="199"/>
      <c r="AT16" s="199"/>
      <c r="AU16" s="199"/>
      <c r="AV16" s="201"/>
      <c r="AW16" s="201"/>
      <c r="AX16" s="201"/>
      <c r="AY16" s="137"/>
    </row>
    <row r="17" customFormat="false" ht="14.25" hidden="false" customHeight="false" outlineLevel="0" collapsed="false">
      <c r="A17" s="147"/>
      <c r="B17" s="195" t="s">
        <v>187</v>
      </c>
      <c r="C17" s="202"/>
      <c r="D17" s="202"/>
      <c r="E17" s="202"/>
      <c r="F17" s="202"/>
      <c r="G17" s="202"/>
      <c r="H17" s="202"/>
      <c r="I17" s="202"/>
      <c r="J17" s="202"/>
      <c r="K17" s="202"/>
      <c r="L17" s="202"/>
      <c r="M17" s="202"/>
      <c r="N17" s="202"/>
      <c r="O17" s="202"/>
      <c r="P17" s="202"/>
      <c r="Q17" s="202"/>
      <c r="R17" s="202"/>
      <c r="S17" s="203"/>
      <c r="T17" s="202"/>
      <c r="U17" s="202"/>
      <c r="V17" s="202"/>
      <c r="W17" s="202"/>
      <c r="X17" s="202"/>
      <c r="Y17" s="202"/>
      <c r="Z17" s="202"/>
      <c r="AA17" s="202"/>
      <c r="AB17" s="202"/>
      <c r="AC17" s="202"/>
      <c r="AD17" s="202"/>
      <c r="AE17" s="202"/>
      <c r="AF17" s="202"/>
      <c r="AG17" s="202"/>
      <c r="AH17" s="202"/>
      <c r="AJ17" s="198"/>
      <c r="AK17" s="199"/>
      <c r="AL17" s="153"/>
      <c r="AM17" s="200"/>
      <c r="AN17" s="153"/>
      <c r="AO17" s="200"/>
      <c r="AP17" s="153"/>
      <c r="AQ17" s="200"/>
      <c r="AR17" s="199"/>
      <c r="AS17" s="199"/>
      <c r="AT17" s="199"/>
      <c r="AU17" s="199"/>
      <c r="AV17" s="201"/>
      <c r="AW17" s="201"/>
      <c r="AX17" s="201"/>
      <c r="AY17" s="137"/>
    </row>
    <row r="18" customFormat="false" ht="14.25" hidden="false" customHeight="false" outlineLevel="0" collapsed="false">
      <c r="A18" s="147"/>
      <c r="B18" s="204" t="s">
        <v>187</v>
      </c>
      <c r="C18" s="202"/>
      <c r="D18" s="202"/>
      <c r="E18" s="202"/>
      <c r="F18" s="202"/>
      <c r="G18" s="202"/>
      <c r="H18" s="202"/>
      <c r="I18" s="202"/>
      <c r="J18" s="202"/>
      <c r="K18" s="202"/>
      <c r="L18" s="202"/>
      <c r="M18" s="202"/>
      <c r="N18" s="202"/>
      <c r="O18" s="202"/>
      <c r="P18" s="202"/>
      <c r="Q18" s="202"/>
      <c r="R18" s="202"/>
      <c r="S18" s="203"/>
      <c r="T18" s="202"/>
      <c r="U18" s="202"/>
      <c r="V18" s="202"/>
      <c r="W18" s="202"/>
      <c r="X18" s="202"/>
      <c r="Y18" s="202"/>
      <c r="Z18" s="202"/>
      <c r="AA18" s="202"/>
      <c r="AB18" s="202"/>
      <c r="AC18" s="202"/>
      <c r="AD18" s="202"/>
      <c r="AE18" s="202"/>
      <c r="AF18" s="202"/>
      <c r="AG18" s="202"/>
      <c r="AH18" s="202"/>
      <c r="AJ18" s="198"/>
      <c r="AK18" s="199"/>
      <c r="AL18" s="153"/>
      <c r="AM18" s="200"/>
      <c r="AN18" s="153"/>
      <c r="AO18" s="200"/>
      <c r="AP18" s="153"/>
      <c r="AQ18" s="200"/>
      <c r="AR18" s="199"/>
      <c r="AS18" s="199"/>
      <c r="AT18" s="199"/>
      <c r="AU18" s="199"/>
      <c r="AV18" s="201"/>
      <c r="AW18" s="201"/>
      <c r="AX18" s="201"/>
      <c r="AY18" s="137"/>
    </row>
    <row r="19" s="194" customFormat="true" ht="96" hidden="false" customHeight="true" outlineLevel="0" collapsed="false">
      <c r="A19" s="147"/>
      <c r="B19" s="205"/>
      <c r="C19" s="206" t="n">
        <f aca="false">SUM(C4:C18)</f>
        <v>592</v>
      </c>
      <c r="D19" s="206" t="n">
        <f aca="false">SUM(D4:D18)</f>
        <v>190</v>
      </c>
      <c r="E19" s="206" t="n">
        <f aca="false">SUM(E4:E18)</f>
        <v>364</v>
      </c>
      <c r="F19" s="206" t="n">
        <f aca="false">SUM(F4:F18)</f>
        <v>336</v>
      </c>
      <c r="G19" s="206" t="n">
        <f aca="false">SUM(G4:G18)</f>
        <v>91</v>
      </c>
      <c r="H19" s="206" t="n">
        <f aca="false">SUM(H4:H18)</f>
        <v>26</v>
      </c>
      <c r="I19" s="206" t="n">
        <f aca="false">SUM(I4:I18)</f>
        <v>94</v>
      </c>
      <c r="J19" s="206" t="n">
        <f aca="false">SUM(J4:J18)</f>
        <v>60</v>
      </c>
      <c r="K19" s="206" t="n">
        <f aca="false">SUM(K4:K18)</f>
        <v>66</v>
      </c>
      <c r="L19" s="206" t="n">
        <f aca="false">SUM(L4:L18)</f>
        <v>9</v>
      </c>
      <c r="M19" s="206" t="n">
        <f aca="false">SUM(M4:M18)</f>
        <v>35</v>
      </c>
      <c r="N19" s="206" t="n">
        <f aca="false">SUM(N4:N18)</f>
        <v>19</v>
      </c>
      <c r="O19" s="206" t="n">
        <f aca="false">SUM(O4:O18)</f>
        <v>8</v>
      </c>
      <c r="P19" s="206" t="n">
        <f aca="false">SUM(P4:P18)</f>
        <v>1</v>
      </c>
      <c r="Q19" s="206" t="n">
        <f aca="false">SUM(Q4:Q18)</f>
        <v>23</v>
      </c>
      <c r="R19" s="206" t="n">
        <f aca="false">SUM(R4:R18)</f>
        <v>18</v>
      </c>
      <c r="S19" s="207" t="n">
        <f aca="false">SUM(S4:S18)</f>
        <v>297</v>
      </c>
      <c r="T19" s="206" t="n">
        <f aca="false">SUM(T4:T18)</f>
        <v>96</v>
      </c>
      <c r="U19" s="206" t="n">
        <f aca="false">SUM(U4:U18)</f>
        <v>190</v>
      </c>
      <c r="V19" s="206" t="n">
        <f aca="false">SUM(V4:V18)</f>
        <v>190</v>
      </c>
      <c r="W19" s="206" t="n">
        <f aca="false">SUM(W4:W18)</f>
        <v>48</v>
      </c>
      <c r="X19" s="206" t="n">
        <f aca="false">SUM(X4:X18)</f>
        <v>14</v>
      </c>
      <c r="Y19" s="206" t="n">
        <f aca="false">SUM(Y4:Y18)</f>
        <v>44</v>
      </c>
      <c r="Z19" s="206" t="n">
        <f aca="false">SUM(Z4:Z18)</f>
        <v>25</v>
      </c>
      <c r="AA19" s="206" t="n">
        <f aca="false">SUM(AA4:AA18)</f>
        <v>37</v>
      </c>
      <c r="AB19" s="206" t="n">
        <f aca="false">SUM(AB4:AB18)</f>
        <v>6</v>
      </c>
      <c r="AC19" s="206" t="n">
        <f aca="false">SUM(AC4:AC18)</f>
        <v>19</v>
      </c>
      <c r="AD19" s="206" t="n">
        <f aca="false">SUM(AD4:AD18)</f>
        <v>13</v>
      </c>
      <c r="AE19" s="206" t="n">
        <f aca="false">SUM(AE4:AE18)</f>
        <v>5</v>
      </c>
      <c r="AF19" s="206" t="n">
        <f aca="false">SUM(AF4:AF18)</f>
        <v>1</v>
      </c>
      <c r="AG19" s="206" t="n">
        <f aca="false">SUM(AG4:AG18)</f>
        <v>14</v>
      </c>
      <c r="AH19" s="206" t="n">
        <f aca="false">SUM(AH4:AH18)</f>
        <v>13</v>
      </c>
      <c r="AI19" s="146"/>
      <c r="AJ19" s="208" t="n">
        <f aca="false">C19+D19+E19+F19+K19+L19+M19+N19+G19+H19+O19+P19</f>
        <v>1737</v>
      </c>
      <c r="AK19" s="209" t="n">
        <f aca="false">S19+T19+U19+V19+AA19+AB19+AC19+AD19+W19+X19+AE19+AF19</f>
        <v>916</v>
      </c>
      <c r="AL19" s="210" t="n">
        <f aca="false">AM19/AJ19</f>
        <v>0.434081750143926</v>
      </c>
      <c r="AM19" s="211" t="n">
        <f aca="false">E19+F19+M19+N19</f>
        <v>754</v>
      </c>
      <c r="AN19" s="210" t="n">
        <f aca="false">AO19/AJ19</f>
        <v>0.334484743811169</v>
      </c>
      <c r="AO19" s="211" t="n">
        <f aca="false">D19+F19+L19+N19+H19+P19</f>
        <v>581</v>
      </c>
      <c r="AP19" s="210" t="n">
        <f aca="false">AQ19/AO19</f>
        <v>0.611015490533563</v>
      </c>
      <c r="AQ19" s="211" t="n">
        <f aca="false">F19+N19</f>
        <v>355</v>
      </c>
      <c r="AR19" s="212" t="n">
        <f aca="false">G19+H19+O19+P19</f>
        <v>126</v>
      </c>
      <c r="AS19" s="212" t="n">
        <f aca="false">W19+X19+AE19+AF19</f>
        <v>68</v>
      </c>
      <c r="AT19" s="212" t="n">
        <f aca="false">I19+J19+Q19+R19</f>
        <v>195</v>
      </c>
      <c r="AU19" s="212" t="n">
        <f aca="false">Y19+Z19+AG19+AH19</f>
        <v>96</v>
      </c>
      <c r="AV19" s="213" t="n">
        <f aca="false">SUM(C19:J19)</f>
        <v>1753</v>
      </c>
      <c r="AW19" s="213" t="n">
        <f aca="false">SUM(S19:Z19)</f>
        <v>904</v>
      </c>
      <c r="AX19" s="213" t="n">
        <f aca="false">SUM(K19:R19)</f>
        <v>179</v>
      </c>
      <c r="AY19" s="214" t="n">
        <f aca="false">SUM(AA19:AH19)</f>
        <v>108</v>
      </c>
    </row>
    <row r="20" s="194" customFormat="true" ht="14.25" hidden="false" customHeight="false" outlineLevel="0" collapsed="false">
      <c r="A20" s="147" t="s">
        <v>57</v>
      </c>
      <c r="B20" s="167" t="s">
        <v>125</v>
      </c>
      <c r="C20" s="191" t="n">
        <f aca="true" t="array" ref="C20:C20">INDIRECT( "'" &amp; $A20 &amp; "'"&amp; "!" &amp;C$2 &amp; C$3)</f>
        <v>23</v>
      </c>
      <c r="D20" s="191" t="n">
        <f aca="true" t="array" ref="D20:D20">INDIRECT( "'" &amp; $A20 &amp; "'"&amp; "!" &amp;D$2 &amp; D$3)</f>
        <v>12</v>
      </c>
      <c r="E20" s="191" t="n">
        <f aca="true" t="array" ref="E20:E20">INDIRECT( "'" &amp; $A20 &amp; "'"&amp; "!" &amp;E$2 &amp; E$3)</f>
        <v>16</v>
      </c>
      <c r="F20" s="191" t="n">
        <f aca="true" t="array" ref="F20:F20">INDIRECT( "'" &amp; $A20 &amp; "'"&amp; "!" &amp;F$2 &amp; F$3)</f>
        <v>9</v>
      </c>
      <c r="G20" s="191" t="n">
        <f aca="true" t="array" ref="G20:G20">INDIRECT( "'" &amp; $A20 &amp; "'"&amp; "!" &amp;G$2 &amp; G$3)</f>
        <v>2</v>
      </c>
      <c r="H20" s="191" t="n">
        <f aca="true" t="array" ref="H20:H20">INDIRECT( "'" &amp; $A20 &amp; "'"&amp; "!" &amp;H$2 &amp; H$3)</f>
        <v>0</v>
      </c>
      <c r="I20" s="191" t="n">
        <f aca="true" t="array" ref="I20:I20">INDIRECT( "'" &amp; $A20 &amp; "'"&amp; "!" &amp;I$2 &amp; I$3)</f>
        <v>2</v>
      </c>
      <c r="J20" s="191" t="n">
        <f aca="true" t="array" ref="J20:J20">INDIRECT( "'" &amp; $A20 &amp; "'"&amp; "!" &amp;J$2 &amp; J$3)</f>
        <v>3</v>
      </c>
      <c r="K20" s="191" t="n">
        <f aca="true" t="array" ref="K20:K20">INDIRECT( "'" &amp; $A20 &amp; "'"&amp; "!" &amp;K$2 &amp; K$3)</f>
        <v>12</v>
      </c>
      <c r="L20" s="191" t="n">
        <f aca="true" t="array" ref="L20:L20">INDIRECT( "'" &amp; $A20 &amp; "'"&amp; "!" &amp;L$2 &amp; L$3)</f>
        <v>15</v>
      </c>
      <c r="M20" s="191" t="n">
        <f aca="true" t="array" ref="M20:M20">INDIRECT( "'" &amp; $A20 &amp; "'"&amp; "!" &amp;M$2 &amp; M$3)</f>
        <v>1</v>
      </c>
      <c r="N20" s="191" t="n">
        <f aca="true" t="array" ref="N20:N20">INDIRECT( "'" &amp; $A20 &amp; "'"&amp; "!" &amp;N$2 &amp; N$3)</f>
        <v>1</v>
      </c>
      <c r="O20" s="191" t="n">
        <f aca="true" t="array" ref="O20:O20">INDIRECT( "'" &amp; $A20 &amp; "'"&amp; "!" &amp;O$2 &amp; O$3)</f>
        <v>0</v>
      </c>
      <c r="P20" s="191" t="n">
        <f aca="true" t="array" ref="P20:P20">INDIRECT( "'" &amp; $A20 &amp; "'"&amp; "!" &amp;P$2 &amp; P$3)</f>
        <v>0</v>
      </c>
      <c r="Q20" s="191" t="n">
        <f aca="true" t="array" ref="Q20:Q20">INDIRECT( "'" &amp; $A20 &amp; "'"&amp; "!" &amp;Q$2 &amp; Q$3)</f>
        <v>0</v>
      </c>
      <c r="R20" s="191" t="n">
        <f aca="true" t="array" ref="R20:R20">INDIRECT( "'" &amp; $A20 &amp; "'"&amp; "!" &amp;R$2 &amp; R$3)</f>
        <v>2</v>
      </c>
      <c r="S20" s="169" t="n">
        <f aca="true" t="array" ref="S20:S20">INDIRECT( "'" &amp; $A20 &amp; "'"&amp; "!" &amp;S$2 &amp; S$3)</f>
        <v>13</v>
      </c>
      <c r="T20" s="170" t="n">
        <f aca="true" t="array" ref="T20:T20">INDIRECT( "'" &amp; $A20 &amp; "'"&amp; "!" &amp;T$2 &amp; T$3)</f>
        <v>8</v>
      </c>
      <c r="U20" s="170" t="n">
        <f aca="true" t="array" ref="U20:U20">INDIRECT( "'" &amp; $A20 &amp; "'"&amp; "!" &amp;U$2 &amp; U$3)</f>
        <v>10</v>
      </c>
      <c r="V20" s="170" t="n">
        <f aca="true" t="array" ref="V20:V20">INDIRECT( "'" &amp; $A20 &amp; "'"&amp; "!" &amp;V$2 &amp; V$3)</f>
        <v>4</v>
      </c>
      <c r="W20" s="170" t="n">
        <f aca="true" t="array" ref="W20:W20">INDIRECT( "'" &amp; $A20 &amp; "'"&amp; "!" &amp;W$2 &amp; W$3)</f>
        <v>1</v>
      </c>
      <c r="X20" s="170" t="n">
        <f aca="true" t="array" ref="X20:X20">INDIRECT( "'" &amp; $A20 &amp; "'"&amp; "!" &amp;X$2 &amp; X$3)</f>
        <v>0</v>
      </c>
      <c r="Y20" s="170" t="n">
        <f aca="true" t="array" ref="Y20:Y20">INDIRECT( "'" &amp; $A20 &amp; "'"&amp; "!" &amp;Y$2 &amp; Y$3)</f>
        <v>1</v>
      </c>
      <c r="Z20" s="170" t="n">
        <f aca="true" t="array" ref="Z20:Z20">INDIRECT( "'" &amp; $A20 &amp; "'"&amp; "!" &amp;Z$2 &amp; Z$3)</f>
        <v>1</v>
      </c>
      <c r="AA20" s="170" t="n">
        <f aca="true" t="array" ref="AA20:AA20">INDIRECT( "'" &amp; $A20 &amp; "'"&amp; "!" &amp;AA$2 &amp; AA$3)</f>
        <v>5</v>
      </c>
      <c r="AB20" s="170" t="n">
        <f aca="true" t="array" ref="AB20:AB20">INDIRECT( "'" &amp; $A20 &amp; "'"&amp; "!" &amp;AB$2 &amp; AB$3)</f>
        <v>12</v>
      </c>
      <c r="AC20" s="170" t="n">
        <f aca="true" t="array" ref="AC20:AC20">INDIRECT( "'" &amp; $A20 &amp; "'"&amp; "!" &amp;AC$2 &amp; AC$3)</f>
        <v>1</v>
      </c>
      <c r="AD20" s="170" t="n">
        <f aca="true" t="array" ref="AD20:AD20">INDIRECT( "'" &amp; $A20 &amp; "'"&amp; "!" &amp;AD$2 &amp; AD$3)</f>
        <v>0</v>
      </c>
      <c r="AE20" s="170" t="n">
        <f aca="true" t="array" ref="AE20:AE20">INDIRECT( "'" &amp; $A20 &amp; "'"&amp; "!" &amp;AE$2 &amp; AE$3)</f>
        <v>0</v>
      </c>
      <c r="AF20" s="170" t="n">
        <f aca="true" t="array" ref="AF20:AF20">INDIRECT( "'" &amp; $A20 &amp; "'"&amp; "!" &amp;AF$2 &amp; AF$3)</f>
        <v>0</v>
      </c>
      <c r="AG20" s="170" t="n">
        <f aca="true" t="array" ref="AG20:AG20">INDIRECT( "'" &amp; $A20 &amp; "'"&amp; "!" &amp;AG$2 &amp; AG$3)</f>
        <v>0</v>
      </c>
      <c r="AH20" s="170" t="n">
        <f aca="true" t="array" ref="AH20:AH20">INDIRECT( "'" &amp; $A20 &amp; "'"&amp; "!" &amp;AH$2 &amp; AH$3)</f>
        <v>0</v>
      </c>
      <c r="AI20" s="146"/>
      <c r="AJ20" s="177" t="n">
        <f aca="false">C20+D20+E20+F20+K20+L20+M20+N20+G20+H20+O20+P20</f>
        <v>91</v>
      </c>
      <c r="AK20" s="178" t="n">
        <f aca="false">S20+T20+U20+V20+AA20+AB20+AC20+AD20+W20+X20+AE20+AF20</f>
        <v>54</v>
      </c>
      <c r="AL20" s="179" t="n">
        <f aca="false">AM20/AJ20</f>
        <v>0.296703296703297</v>
      </c>
      <c r="AM20" s="180" t="n">
        <f aca="false">E20+F20+M20+N20</f>
        <v>27</v>
      </c>
      <c r="AN20" s="179" t="n">
        <f aca="false">AO20/AJ20</f>
        <v>0.406593406593407</v>
      </c>
      <c r="AO20" s="180" t="n">
        <f aca="false">D20+F20+L20+N20+H20+P20</f>
        <v>37</v>
      </c>
      <c r="AP20" s="179" t="n">
        <f aca="false">AQ20/AO20</f>
        <v>0.27027027027027</v>
      </c>
      <c r="AQ20" s="180" t="n">
        <f aca="false">F20+N20</f>
        <v>10</v>
      </c>
      <c r="AR20" s="181" t="n">
        <f aca="false">G20+H20+O20+P20</f>
        <v>2</v>
      </c>
      <c r="AS20" s="181" t="n">
        <f aca="false">W20+X20+AE20+AF20</f>
        <v>1</v>
      </c>
      <c r="AT20" s="181" t="n">
        <f aca="false">I20+J20+Q20+R20</f>
        <v>7</v>
      </c>
      <c r="AU20" s="181" t="n">
        <f aca="false">Y20+Z20+AG20+AH20</f>
        <v>2</v>
      </c>
      <c r="AV20" s="182" t="n">
        <f aca="false">SUM(C20:J20)</f>
        <v>67</v>
      </c>
      <c r="AW20" s="182" t="n">
        <f aca="false">SUM(S20:Z20)</f>
        <v>38</v>
      </c>
      <c r="AX20" s="182" t="n">
        <f aca="false">SUM(K20:R20)</f>
        <v>31</v>
      </c>
      <c r="AY20" s="183" t="n">
        <f aca="false">SUM(AA20:AH20)</f>
        <v>18</v>
      </c>
    </row>
    <row r="21" customFormat="false" ht="14.25" hidden="false" customHeight="false" outlineLevel="0" collapsed="false">
      <c r="A21" s="147" t="s">
        <v>58</v>
      </c>
      <c r="B21" s="176" t="s">
        <v>126</v>
      </c>
      <c r="C21" s="191" t="n">
        <f aca="true" t="array" ref="C21:C21">INDIRECT( "'" &amp; $A21 &amp; "'"&amp; "!" &amp;C$2 &amp; C$3)</f>
        <v>6</v>
      </c>
      <c r="D21" s="191" t="n">
        <f aca="true" t="array" ref="D21:D21">INDIRECT( "'" &amp; $A21 &amp; "'"&amp; "!" &amp;D$2 &amp; D$3)</f>
        <v>1</v>
      </c>
      <c r="E21" s="191" t="n">
        <f aca="true" t="array" ref="E21:E21">INDIRECT( "'" &amp; $A21 &amp; "'"&amp; "!" &amp;E$2 &amp; E$3)</f>
        <v>9</v>
      </c>
      <c r="F21" s="191" t="n">
        <f aca="true" t="array" ref="F21:F21">INDIRECT( "'" &amp; $A21 &amp; "'"&amp; "!" &amp;F$2 &amp; F$3)</f>
        <v>7</v>
      </c>
      <c r="G21" s="191" t="n">
        <f aca="true" t="array" ref="G21:G21">INDIRECT( "'" &amp; $A21 &amp; "'"&amp; "!" &amp;G$2 &amp; G$3)</f>
        <v>0</v>
      </c>
      <c r="H21" s="191" t="n">
        <f aca="true" t="array" ref="H21:H21">INDIRECT( "'" &amp; $A21 &amp; "'"&amp; "!" &amp;H$2 &amp; H$3)</f>
        <v>0</v>
      </c>
      <c r="I21" s="191" t="n">
        <f aca="true" t="array" ref="I21:I21">INDIRECT( "'" &amp; $A21 &amp; "'"&amp; "!" &amp;I$2 &amp; I$3)</f>
        <v>8</v>
      </c>
      <c r="J21" s="191" t="n">
        <f aca="true" t="array" ref="J21:J21">INDIRECT( "'" &amp; $A21 &amp; "'"&amp; "!" &amp;J$2 &amp; J$3)</f>
        <v>3</v>
      </c>
      <c r="K21" s="191" t="n">
        <f aca="true" t="array" ref="K21:K21">INDIRECT( "'" &amp; $A21 &amp; "'"&amp; "!" &amp;K$2 &amp; K$3)</f>
        <v>0</v>
      </c>
      <c r="L21" s="191" t="n">
        <f aca="true" t="array" ref="L21:L21">INDIRECT( "'" &amp; $A21 &amp; "'"&amp; "!" &amp;L$2 &amp; L$3)</f>
        <v>0</v>
      </c>
      <c r="M21" s="191" t="n">
        <f aca="true" t="array" ref="M21:M21">INDIRECT( "'" &amp; $A21 &amp; "'"&amp; "!" &amp;M$2 &amp; M$3)</f>
        <v>0</v>
      </c>
      <c r="N21" s="191" t="n">
        <f aca="true" t="array" ref="N21:N21">INDIRECT( "'" &amp; $A21 &amp; "'"&amp; "!" &amp;N$2 &amp; N$3)</f>
        <v>0</v>
      </c>
      <c r="O21" s="191" t="n">
        <f aca="true" t="array" ref="O21:O21">INDIRECT( "'" &amp; $A21 &amp; "'"&amp; "!" &amp;O$2 &amp; O$3)</f>
        <v>0</v>
      </c>
      <c r="P21" s="191" t="n">
        <f aca="true" t="array" ref="P21:P21">INDIRECT( "'" &amp; $A21 &amp; "'"&amp; "!" &amp;P$2 &amp; P$3)</f>
        <v>0</v>
      </c>
      <c r="Q21" s="191" t="n">
        <f aca="true" t="array" ref="Q21:Q21">INDIRECT( "'" &amp; $A21 &amp; "'"&amp; "!" &amp;Q$2 &amp; Q$3)</f>
        <v>5</v>
      </c>
      <c r="R21" s="191" t="n">
        <f aca="true" t="array" ref="R21:R21">INDIRECT( "'" &amp; $A21 &amp; "'"&amp; "!" &amp;R$2 &amp; R$3)</f>
        <v>0</v>
      </c>
      <c r="S21" s="169" t="n">
        <f aca="true" t="array" ref="S21:S21">INDIRECT( "'" &amp; $A21 &amp; "'"&amp; "!" &amp;S$2 &amp; S$3)</f>
        <v>1</v>
      </c>
      <c r="T21" s="170" t="n">
        <f aca="true" t="array" ref="T21:T21">INDIRECT( "'" &amp; $A21 &amp; "'"&amp; "!" &amp;T$2 &amp; T$3)</f>
        <v>0</v>
      </c>
      <c r="U21" s="170" t="n">
        <f aca="true" t="array" ref="U21:U21">INDIRECT( "'" &amp; $A21 &amp; "'"&amp; "!" &amp;U$2 &amp; U$3)</f>
        <v>7</v>
      </c>
      <c r="V21" s="170" t="n">
        <f aca="true" t="array" ref="V21:V21">INDIRECT( "'" &amp; $A21 &amp; "'"&amp; "!" &amp;V$2 &amp; V$3)</f>
        <v>5</v>
      </c>
      <c r="W21" s="170" t="n">
        <f aca="true" t="array" ref="W21:W21">INDIRECT( "'" &amp; $A21 &amp; "'"&amp; "!" &amp;W$2 &amp; W$3)</f>
        <v>0</v>
      </c>
      <c r="X21" s="170" t="n">
        <f aca="true" t="array" ref="X21:X21">INDIRECT( "'" &amp; $A21 &amp; "'"&amp; "!" &amp;X$2 &amp; X$3)</f>
        <v>0</v>
      </c>
      <c r="Y21" s="170" t="n">
        <f aca="true" t="array" ref="Y21:Y21">INDIRECT( "'" &amp; $A21 &amp; "'"&amp; "!" &amp;Y$2 &amp; Y$3)</f>
        <v>4</v>
      </c>
      <c r="Z21" s="170" t="n">
        <f aca="true" t="array" ref="Z21:Z21">INDIRECT( "'" &amp; $A21 &amp; "'"&amp; "!" &amp;Z$2 &amp; Z$3)</f>
        <v>2</v>
      </c>
      <c r="AA21" s="170" t="n">
        <f aca="true" t="array" ref="AA21:AA21">INDIRECT( "'" &amp; $A21 &amp; "'"&amp; "!" &amp;AA$2 &amp; AA$3)</f>
        <v>0</v>
      </c>
      <c r="AB21" s="170" t="n">
        <f aca="true" t="array" ref="AB21:AB21">INDIRECT( "'" &amp; $A21 &amp; "'"&amp; "!" &amp;AB$2 &amp; AB$3)</f>
        <v>0</v>
      </c>
      <c r="AC21" s="170" t="n">
        <f aca="true" t="array" ref="AC21:AC21">INDIRECT( "'" &amp; $A21 &amp; "'"&amp; "!" &amp;AC$2 &amp; AC$3)</f>
        <v>0</v>
      </c>
      <c r="AD21" s="170" t="n">
        <f aca="true" t="array" ref="AD21:AD21">INDIRECT( "'" &amp; $A21 &amp; "'"&amp; "!" &amp;AD$2 &amp; AD$3)</f>
        <v>0</v>
      </c>
      <c r="AE21" s="170" t="n">
        <f aca="true" t="array" ref="AE21:AE21">INDIRECT( "'" &amp; $A21 &amp; "'"&amp; "!" &amp;AE$2 &amp; AE$3)</f>
        <v>0</v>
      </c>
      <c r="AF21" s="170" t="n">
        <f aca="true" t="array" ref="AF21:AF21">INDIRECT( "'" &amp; $A21 &amp; "'"&amp; "!" &amp;AF$2 &amp; AF$3)</f>
        <v>0</v>
      </c>
      <c r="AG21" s="170" t="n">
        <f aca="true" t="array" ref="AG21:AG21">INDIRECT( "'" &amp; $A21 &amp; "'"&amp; "!" &amp;AG$2 &amp; AG$3)</f>
        <v>4</v>
      </c>
      <c r="AH21" s="170" t="n">
        <f aca="true" t="array" ref="AH21:AH21">INDIRECT( "'" &amp; $A21 &amp; "'"&amp; "!" &amp;AH$2 &amp; AH$3)</f>
        <v>0</v>
      </c>
      <c r="AJ21" s="184" t="n">
        <f aca="false">C21+D21+E21+F21+K21+L21+M21+N21+G21+H21+O21+P21</f>
        <v>23</v>
      </c>
      <c r="AK21" s="152" t="n">
        <f aca="false">S21+T21+U21+V21+AA21+AB21+AC21+AD21+W21+X21+AE21+AF21</f>
        <v>13</v>
      </c>
      <c r="AL21" s="153" t="n">
        <f aca="false">AM21/AJ21</f>
        <v>0.695652173913043</v>
      </c>
      <c r="AM21" s="154" t="n">
        <f aca="false">E21+F21+M21+N21</f>
        <v>16</v>
      </c>
      <c r="AN21" s="153" t="n">
        <f aca="false">AO21/AJ21</f>
        <v>0.347826086956522</v>
      </c>
      <c r="AO21" s="154" t="n">
        <f aca="false">D21+F21+L21+N21+H21+P21</f>
        <v>8</v>
      </c>
      <c r="AP21" s="153" t="n">
        <f aca="false">AQ21/AO21</f>
        <v>0.875</v>
      </c>
      <c r="AQ21" s="154" t="n">
        <f aca="false">F21+N21</f>
        <v>7</v>
      </c>
      <c r="AR21" s="155" t="n">
        <f aca="false">G21+H21+O21+P21</f>
        <v>0</v>
      </c>
      <c r="AS21" s="155" t="n">
        <f aca="false">W21+X21+AE21+AF21</f>
        <v>0</v>
      </c>
      <c r="AT21" s="155" t="n">
        <f aca="false">I21+J21+Q21+R21</f>
        <v>16</v>
      </c>
      <c r="AU21" s="155" t="n">
        <f aca="false">Y21+Z21+AG21+AH21</f>
        <v>10</v>
      </c>
      <c r="AV21" s="185" t="n">
        <f aca="false">SUM(C21:J21)</f>
        <v>34</v>
      </c>
      <c r="AW21" s="185" t="n">
        <f aca="false">SUM(S21:Z21)</f>
        <v>19</v>
      </c>
      <c r="AX21" s="185" t="n">
        <f aca="false">SUM(K21:R21)</f>
        <v>5</v>
      </c>
      <c r="AY21" s="186" t="n">
        <f aca="false">SUM(AA21:AH21)</f>
        <v>4</v>
      </c>
    </row>
    <row r="22" customFormat="false" ht="14.25" hidden="false" customHeight="false" outlineLevel="0" collapsed="false">
      <c r="B22" s="195" t="s">
        <v>187</v>
      </c>
      <c r="C22" s="196"/>
      <c r="D22" s="196"/>
      <c r="E22" s="196"/>
      <c r="F22" s="196"/>
      <c r="G22" s="196"/>
      <c r="H22" s="196"/>
      <c r="I22" s="196"/>
      <c r="J22" s="196"/>
      <c r="K22" s="196"/>
      <c r="L22" s="196"/>
      <c r="M22" s="196"/>
      <c r="N22" s="196"/>
      <c r="O22" s="196"/>
      <c r="P22" s="196"/>
      <c r="Q22" s="196"/>
      <c r="R22" s="196"/>
      <c r="S22" s="197"/>
      <c r="T22" s="196"/>
      <c r="U22" s="196"/>
      <c r="V22" s="196"/>
      <c r="W22" s="196"/>
      <c r="X22" s="196"/>
      <c r="Y22" s="196"/>
      <c r="Z22" s="196"/>
      <c r="AA22" s="196"/>
      <c r="AB22" s="196"/>
      <c r="AC22" s="196"/>
      <c r="AD22" s="196"/>
      <c r="AE22" s="196"/>
      <c r="AF22" s="196"/>
      <c r="AG22" s="196"/>
      <c r="AH22" s="196"/>
      <c r="AJ22" s="198"/>
      <c r="AK22" s="199"/>
      <c r="AL22" s="153"/>
      <c r="AM22" s="200"/>
      <c r="AN22" s="153"/>
      <c r="AO22" s="200"/>
      <c r="AP22" s="153"/>
      <c r="AQ22" s="200"/>
      <c r="AR22" s="199"/>
      <c r="AS22" s="199"/>
      <c r="AT22" s="199"/>
      <c r="AU22" s="199"/>
      <c r="AV22" s="201"/>
      <c r="AW22" s="201"/>
      <c r="AX22" s="201"/>
      <c r="AY22" s="137"/>
    </row>
    <row r="23" s="194" customFormat="true" ht="14.25" hidden="false" customHeight="false" outlineLevel="0" collapsed="false">
      <c r="A23" s="8"/>
      <c r="B23" s="195" t="s">
        <v>187</v>
      </c>
      <c r="C23" s="196"/>
      <c r="D23" s="196"/>
      <c r="E23" s="196"/>
      <c r="F23" s="196"/>
      <c r="G23" s="196"/>
      <c r="H23" s="196"/>
      <c r="I23" s="196"/>
      <c r="J23" s="196"/>
      <c r="K23" s="196"/>
      <c r="L23" s="196"/>
      <c r="M23" s="196"/>
      <c r="N23" s="196"/>
      <c r="O23" s="196"/>
      <c r="P23" s="196"/>
      <c r="Q23" s="196"/>
      <c r="R23" s="196"/>
      <c r="S23" s="197"/>
      <c r="T23" s="196"/>
      <c r="U23" s="196"/>
      <c r="V23" s="196"/>
      <c r="W23" s="196"/>
      <c r="X23" s="196"/>
      <c r="Y23" s="196"/>
      <c r="Z23" s="196"/>
      <c r="AA23" s="196"/>
      <c r="AB23" s="196"/>
      <c r="AC23" s="196"/>
      <c r="AD23" s="196"/>
      <c r="AE23" s="196"/>
      <c r="AF23" s="196"/>
      <c r="AG23" s="196"/>
      <c r="AH23" s="196"/>
      <c r="AI23" s="146"/>
      <c r="AJ23" s="198"/>
      <c r="AK23" s="199"/>
      <c r="AL23" s="153"/>
      <c r="AM23" s="200"/>
      <c r="AN23" s="153"/>
      <c r="AO23" s="200"/>
      <c r="AP23" s="153"/>
      <c r="AQ23" s="200"/>
      <c r="AR23" s="199"/>
      <c r="AS23" s="199"/>
      <c r="AT23" s="199"/>
      <c r="AU23" s="199"/>
      <c r="AV23" s="201"/>
      <c r="AW23" s="201"/>
      <c r="AX23" s="201"/>
      <c r="AY23" s="137"/>
    </row>
    <row r="24" s="194" customFormat="true" ht="14.25" hidden="false" customHeight="false" outlineLevel="0" collapsed="false">
      <c r="A24" s="147" t="s">
        <v>59</v>
      </c>
      <c r="B24" s="176" t="s">
        <v>127</v>
      </c>
      <c r="C24" s="191" t="n">
        <f aca="true" t="array" ref="C24:C24">INDIRECT( "'" &amp; $A24 &amp; "'"&amp; "!" &amp;C$2 &amp; C$3)</f>
        <v>8</v>
      </c>
      <c r="D24" s="191" t="n">
        <f aca="true" t="array" ref="D24:D24">INDIRECT( "'" &amp; $A24 &amp; "'"&amp; "!" &amp;D$2 &amp; D$3)</f>
        <v>2</v>
      </c>
      <c r="E24" s="191" t="n">
        <f aca="true" t="array" ref="E24:E24">INDIRECT( "'" &amp; $A24 &amp; "'"&amp; "!" &amp;E$2 &amp; E$3)</f>
        <v>4</v>
      </c>
      <c r="F24" s="191" t="n">
        <f aca="true" t="array" ref="F24:F24">INDIRECT( "'" &amp; $A24 &amp; "'"&amp; "!" &amp;F$2 &amp; F$3)</f>
        <v>2</v>
      </c>
      <c r="G24" s="191" t="n">
        <f aca="true" t="array" ref="G24:G24">INDIRECT( "'" &amp; $A24 &amp; "'"&amp; "!" &amp;G$2 &amp; G$3)</f>
        <v>1</v>
      </c>
      <c r="H24" s="191" t="n">
        <f aca="true" t="array" ref="H24:H24">INDIRECT( "'" &amp; $A24 &amp; "'"&amp; "!" &amp;H$2 &amp; H$3)</f>
        <v>0</v>
      </c>
      <c r="I24" s="191" t="n">
        <f aca="true" t="array" ref="I24:I24">INDIRECT( "'" &amp; $A24 &amp; "'"&amp; "!" &amp;I$2 &amp; I$3)</f>
        <v>2</v>
      </c>
      <c r="J24" s="191" t="n">
        <f aca="true" t="array" ref="J24:J24">INDIRECT( "'" &amp; $A24 &amp; "'"&amp; "!" &amp;J$2 &amp; J$3)</f>
        <v>1</v>
      </c>
      <c r="K24" s="191" t="n">
        <f aca="true" t="array" ref="K24:K24">INDIRECT( "'" &amp; $A24 &amp; "'"&amp; "!" &amp;K$2 &amp; K$3)</f>
        <v>2</v>
      </c>
      <c r="L24" s="191" t="n">
        <f aca="true" t="array" ref="L24:L24">INDIRECT( "'" &amp; $A24 &amp; "'"&amp; "!" &amp;L$2 &amp; L$3)</f>
        <v>0</v>
      </c>
      <c r="M24" s="191" t="n">
        <f aca="true" t="array" ref="M24:M24">INDIRECT( "'" &amp; $A24 &amp; "'"&amp; "!" &amp;M$2 &amp; M$3)</f>
        <v>1</v>
      </c>
      <c r="N24" s="191" t="n">
        <f aca="true" t="array" ref="N24:N24">INDIRECT( "'" &amp; $A24 &amp; "'"&amp; "!" &amp;N$2 &amp; N$3)</f>
        <v>0</v>
      </c>
      <c r="O24" s="191" t="n">
        <f aca="true" t="array" ref="O24:O24">INDIRECT( "'" &amp; $A24 &amp; "'"&amp; "!" &amp;O$2 &amp; O$3)</f>
        <v>0</v>
      </c>
      <c r="P24" s="191" t="n">
        <f aca="true" t="array" ref="P24:P24">INDIRECT( "'" &amp; $A24 &amp; "'"&amp; "!" &amp;P$2 &amp; P$3)</f>
        <v>0</v>
      </c>
      <c r="Q24" s="191" t="n">
        <f aca="true" t="array" ref="Q24:Q24">INDIRECT( "'" &amp; $A24 &amp; "'"&amp; "!" &amp;Q$2 &amp; Q$3)</f>
        <v>0</v>
      </c>
      <c r="R24" s="191" t="n">
        <f aca="true" t="array" ref="R24:R24">INDIRECT( "'" &amp; $A24 &amp; "'"&amp; "!" &amp;R$2 &amp; R$3)</f>
        <v>1</v>
      </c>
      <c r="S24" s="169" t="n">
        <f aca="true" t="array" ref="S24:S24">INDIRECT( "'" &amp; $A24 &amp; "'"&amp; "!" &amp;S$2 &amp; S$3)</f>
        <v>6</v>
      </c>
      <c r="T24" s="170" t="n">
        <f aca="true" t="array" ref="T24:T24">INDIRECT( "'" &amp; $A24 &amp; "'"&amp; "!" &amp;T$2 &amp; T$3)</f>
        <v>0</v>
      </c>
      <c r="U24" s="170" t="n">
        <f aca="true" t="array" ref="U24:U24">INDIRECT( "'" &amp; $A24 &amp; "'"&amp; "!" &amp;U$2 &amp; U$3)</f>
        <v>3</v>
      </c>
      <c r="V24" s="170" t="n">
        <f aca="true" t="array" ref="V24:V24">INDIRECT( "'" &amp; $A24 &amp; "'"&amp; "!" &amp;V$2 &amp; V$3)</f>
        <v>2</v>
      </c>
      <c r="W24" s="170" t="n">
        <f aca="true" t="array" ref="W24:W24">INDIRECT( "'" &amp; $A24 &amp; "'"&amp; "!" &amp;W$2 &amp; W$3)</f>
        <v>0</v>
      </c>
      <c r="X24" s="170" t="n">
        <f aca="true" t="array" ref="X24:X24">INDIRECT( "'" &amp; $A24 &amp; "'"&amp; "!" &amp;X$2 &amp; X$3)</f>
        <v>0</v>
      </c>
      <c r="Y24" s="170" t="n">
        <f aca="true" t="array" ref="Y24:Y24">INDIRECT( "'" &amp; $A24 &amp; "'"&amp; "!" &amp;Y$2 &amp; Y$3)</f>
        <v>1</v>
      </c>
      <c r="Z24" s="170" t="n">
        <f aca="true" t="array" ref="Z24:Z24">INDIRECT( "'" &amp; $A24 &amp; "'"&amp; "!" &amp;Z$2 &amp; Z$3)</f>
        <v>0</v>
      </c>
      <c r="AA24" s="170" t="n">
        <f aca="true" t="array" ref="AA24:AA24">INDIRECT( "'" &amp; $A24 &amp; "'"&amp; "!" &amp;AA$2 &amp; AA$3)</f>
        <v>2</v>
      </c>
      <c r="AB24" s="170" t="n">
        <f aca="true" t="array" ref="AB24:AB24">INDIRECT( "'" &amp; $A24 &amp; "'"&amp; "!" &amp;AB$2 &amp; AB$3)</f>
        <v>0</v>
      </c>
      <c r="AC24" s="170" t="n">
        <f aca="true" t="array" ref="AC24:AC24">INDIRECT( "'" &amp; $A24 &amp; "'"&amp; "!" &amp;AC$2 &amp; AC$3)</f>
        <v>1</v>
      </c>
      <c r="AD24" s="170" t="n">
        <f aca="true" t="array" ref="AD24:AD24">INDIRECT( "'" &amp; $A24 &amp; "'"&amp; "!" &amp;AD$2 &amp; AD$3)</f>
        <v>0</v>
      </c>
      <c r="AE24" s="170" t="n">
        <f aca="true" t="array" ref="AE24:AE24">INDIRECT( "'" &amp; $A24 &amp; "'"&amp; "!" &amp;AE$2 &amp; AE$3)</f>
        <v>0</v>
      </c>
      <c r="AF24" s="170" t="n">
        <f aca="true" t="array" ref="AF24:AF24">INDIRECT( "'" &amp; $A24 &amp; "'"&amp; "!" &amp;AF$2 &amp; AF$3)</f>
        <v>0</v>
      </c>
      <c r="AG24" s="170" t="n">
        <f aca="true" t="array" ref="AG24:AG24">INDIRECT( "'" &amp; $A24 &amp; "'"&amp; "!" &amp;AG$2 &amp; AG$3)</f>
        <v>0</v>
      </c>
      <c r="AH24" s="170" t="n">
        <f aca="true" t="array" ref="AH24:AH24">INDIRECT( "'" &amp; $A24 &amp; "'"&amp; "!" &amp;AH$2 &amp; AH$3)</f>
        <v>1</v>
      </c>
      <c r="AI24" s="146"/>
      <c r="AJ24" s="215" t="n">
        <f aca="false">C24+D24+E24+F24+K24+L24+M24+N24+G24+H24+O24+P24</f>
        <v>20</v>
      </c>
      <c r="AK24" s="216" t="n">
        <f aca="false">S24+T24+U24+V24+AA24+AB24+AC24+AD24+W24+X24+AE24+AF24</f>
        <v>14</v>
      </c>
      <c r="AL24" s="217" t="n">
        <f aca="false">AM24/AJ24</f>
        <v>0.35</v>
      </c>
      <c r="AM24" s="218" t="n">
        <f aca="false">E24+F24+M24+N24</f>
        <v>7</v>
      </c>
      <c r="AN24" s="217" t="n">
        <f aca="false">AO24/AJ24</f>
        <v>0.2</v>
      </c>
      <c r="AO24" s="218" t="n">
        <f aca="false">D24+F24+L24+N24+H24+P24</f>
        <v>4</v>
      </c>
      <c r="AP24" s="217" t="n">
        <f aca="false">AQ24/AO24</f>
        <v>0.5</v>
      </c>
      <c r="AQ24" s="154" t="n">
        <f aca="false">F24+N24</f>
        <v>2</v>
      </c>
      <c r="AR24" s="216" t="n">
        <f aca="false">G24+H24+O24+P24</f>
        <v>1</v>
      </c>
      <c r="AS24" s="216" t="n">
        <f aca="false">W24+X24+AE24+AF24</f>
        <v>0</v>
      </c>
      <c r="AT24" s="216" t="n">
        <f aca="false">I24+J24+Q24+R24</f>
        <v>4</v>
      </c>
      <c r="AU24" s="216" t="n">
        <f aca="false">Y24+Z24+AG24+AH24</f>
        <v>2</v>
      </c>
      <c r="AV24" s="219" t="n">
        <f aca="false">SUM(C24:J24)</f>
        <v>20</v>
      </c>
      <c r="AW24" s="219" t="n">
        <f aca="false">SUM(S24:Z24)</f>
        <v>12</v>
      </c>
      <c r="AX24" s="219" t="n">
        <f aca="false">SUM(K24:R24)</f>
        <v>4</v>
      </c>
      <c r="AY24" s="220" t="n">
        <f aca="false">SUM(AA24:AH24)</f>
        <v>4</v>
      </c>
    </row>
    <row r="25" customFormat="false" ht="14.25" hidden="false" customHeight="false" outlineLevel="0" collapsed="false">
      <c r="A25" s="147"/>
      <c r="B25" s="195" t="s">
        <v>187</v>
      </c>
      <c r="C25" s="165"/>
      <c r="D25" s="165"/>
      <c r="E25" s="165"/>
      <c r="F25" s="165"/>
      <c r="G25" s="165"/>
      <c r="H25" s="165"/>
      <c r="I25" s="165"/>
      <c r="J25" s="165"/>
      <c r="K25" s="165"/>
      <c r="L25" s="165"/>
      <c r="M25" s="165"/>
      <c r="N25" s="165"/>
      <c r="O25" s="165"/>
      <c r="P25" s="165"/>
      <c r="Q25" s="165"/>
      <c r="R25" s="165"/>
      <c r="S25" s="221"/>
      <c r="T25" s="165"/>
      <c r="U25" s="165"/>
      <c r="V25" s="165"/>
      <c r="W25" s="165"/>
      <c r="X25" s="165"/>
      <c r="Y25" s="165"/>
      <c r="Z25" s="165"/>
      <c r="AA25" s="165"/>
      <c r="AB25" s="165"/>
      <c r="AC25" s="165"/>
      <c r="AD25" s="165"/>
      <c r="AE25" s="165"/>
      <c r="AF25" s="165"/>
      <c r="AG25" s="165"/>
      <c r="AH25" s="165"/>
      <c r="AJ25" s="198"/>
      <c r="AK25" s="199"/>
      <c r="AL25" s="153"/>
      <c r="AM25" s="200"/>
      <c r="AN25" s="153"/>
      <c r="AO25" s="200"/>
      <c r="AP25" s="153"/>
      <c r="AQ25" s="200"/>
      <c r="AR25" s="199"/>
      <c r="AS25" s="199"/>
      <c r="AT25" s="199"/>
      <c r="AU25" s="199"/>
      <c r="AV25" s="201"/>
      <c r="AW25" s="201"/>
      <c r="AX25" s="201"/>
      <c r="AY25" s="137"/>
    </row>
    <row r="26" customFormat="false" ht="14.25" hidden="false" customHeight="false" outlineLevel="0" collapsed="false">
      <c r="A26" s="147"/>
      <c r="B26" s="195" t="s">
        <v>187</v>
      </c>
      <c r="C26" s="165"/>
      <c r="D26" s="165"/>
      <c r="E26" s="165"/>
      <c r="F26" s="165"/>
      <c r="G26" s="165"/>
      <c r="H26" s="165"/>
      <c r="I26" s="165"/>
      <c r="J26" s="165"/>
      <c r="K26" s="165"/>
      <c r="L26" s="165"/>
      <c r="M26" s="165"/>
      <c r="N26" s="165"/>
      <c r="O26" s="165"/>
      <c r="P26" s="165"/>
      <c r="Q26" s="165"/>
      <c r="R26" s="165"/>
      <c r="S26" s="221"/>
      <c r="T26" s="165"/>
      <c r="U26" s="165"/>
      <c r="V26" s="165"/>
      <c r="W26" s="165"/>
      <c r="X26" s="165"/>
      <c r="Y26" s="165"/>
      <c r="Z26" s="165"/>
      <c r="AA26" s="165"/>
      <c r="AB26" s="165"/>
      <c r="AC26" s="165"/>
      <c r="AD26" s="165"/>
      <c r="AE26" s="165"/>
      <c r="AF26" s="165"/>
      <c r="AG26" s="165"/>
      <c r="AH26" s="165"/>
      <c r="AJ26" s="198"/>
      <c r="AK26" s="199"/>
      <c r="AL26" s="153"/>
      <c r="AM26" s="200"/>
      <c r="AN26" s="153"/>
      <c r="AO26" s="200"/>
      <c r="AP26" s="153"/>
      <c r="AQ26" s="200"/>
      <c r="AR26" s="199"/>
      <c r="AS26" s="199"/>
      <c r="AT26" s="199"/>
      <c r="AU26" s="199"/>
      <c r="AV26" s="201"/>
      <c r="AW26" s="201"/>
      <c r="AX26" s="201"/>
      <c r="AY26" s="137"/>
    </row>
    <row r="27" customFormat="false" ht="14.25" hidden="false" customHeight="false" outlineLevel="0" collapsed="false">
      <c r="A27" s="147"/>
      <c r="B27" s="204" t="s">
        <v>187</v>
      </c>
      <c r="C27" s="221"/>
      <c r="D27" s="165"/>
      <c r="E27" s="165"/>
      <c r="F27" s="165"/>
      <c r="G27" s="165"/>
      <c r="H27" s="165"/>
      <c r="I27" s="165"/>
      <c r="J27" s="165"/>
      <c r="K27" s="165"/>
      <c r="L27" s="165"/>
      <c r="M27" s="165"/>
      <c r="N27" s="165"/>
      <c r="O27" s="165"/>
      <c r="P27" s="165"/>
      <c r="Q27" s="165"/>
      <c r="R27" s="222"/>
      <c r="S27" s="221"/>
      <c r="T27" s="165"/>
      <c r="U27" s="165"/>
      <c r="V27" s="165"/>
      <c r="W27" s="165"/>
      <c r="X27" s="165"/>
      <c r="Y27" s="165"/>
      <c r="Z27" s="165"/>
      <c r="AA27" s="165"/>
      <c r="AB27" s="165"/>
      <c r="AC27" s="165"/>
      <c r="AD27" s="165"/>
      <c r="AE27" s="165"/>
      <c r="AF27" s="165"/>
      <c r="AG27" s="165"/>
      <c r="AH27" s="165"/>
      <c r="AJ27" s="198"/>
      <c r="AK27" s="199"/>
      <c r="AL27" s="153"/>
      <c r="AM27" s="200"/>
      <c r="AN27" s="153"/>
      <c r="AO27" s="200"/>
      <c r="AP27" s="153"/>
      <c r="AQ27" s="200"/>
      <c r="AR27" s="199"/>
      <c r="AS27" s="199"/>
      <c r="AT27" s="199"/>
      <c r="AU27" s="199"/>
      <c r="AV27" s="201"/>
      <c r="AW27" s="201"/>
      <c r="AX27" s="201"/>
      <c r="AY27" s="137"/>
    </row>
    <row r="28" customFormat="false" ht="60" hidden="false" customHeight="true" outlineLevel="0" collapsed="false">
      <c r="A28" s="147"/>
      <c r="B28" s="205"/>
      <c r="C28" s="206" t="n">
        <f aca="false">SUM(C20:C27)</f>
        <v>37</v>
      </c>
      <c r="D28" s="206" t="n">
        <f aca="false">SUM(D20:D27)</f>
        <v>15</v>
      </c>
      <c r="E28" s="206" t="n">
        <f aca="false">SUM(E20:E27)</f>
        <v>29</v>
      </c>
      <c r="F28" s="206" t="n">
        <f aca="false">SUM(F20:F27)</f>
        <v>18</v>
      </c>
      <c r="G28" s="206" t="n">
        <f aca="false">SUM(G20:G27)</f>
        <v>3</v>
      </c>
      <c r="H28" s="206" t="n">
        <f aca="false">SUM(H20:H27)</f>
        <v>0</v>
      </c>
      <c r="I28" s="206" t="n">
        <f aca="false">SUM(I20:I27)</f>
        <v>12</v>
      </c>
      <c r="J28" s="206" t="n">
        <f aca="false">SUM(J20:J27)</f>
        <v>7</v>
      </c>
      <c r="K28" s="206" t="n">
        <f aca="false">SUM(K20:K27)</f>
        <v>14</v>
      </c>
      <c r="L28" s="206" t="n">
        <f aca="false">SUM(L20:L27)</f>
        <v>15</v>
      </c>
      <c r="M28" s="206" t="n">
        <f aca="false">SUM(M20:M27)</f>
        <v>2</v>
      </c>
      <c r="N28" s="206" t="n">
        <f aca="false">SUM(N20:N27)</f>
        <v>1</v>
      </c>
      <c r="O28" s="206" t="n">
        <f aca="false">SUM(O20:O27)</f>
        <v>0</v>
      </c>
      <c r="P28" s="206" t="n">
        <f aca="false">SUM(P20:P27)</f>
        <v>0</v>
      </c>
      <c r="Q28" s="206" t="n">
        <f aca="false">SUM(Q20:Q27)</f>
        <v>5</v>
      </c>
      <c r="R28" s="206" t="n">
        <f aca="false">SUM(R20:R27)</f>
        <v>3</v>
      </c>
      <c r="S28" s="206" t="n">
        <f aca="false">SUM(S20:S27)</f>
        <v>20</v>
      </c>
      <c r="T28" s="206" t="n">
        <f aca="false">SUM(T20:T27)</f>
        <v>8</v>
      </c>
      <c r="U28" s="206" t="n">
        <f aca="false">SUM(U20:U27)</f>
        <v>20</v>
      </c>
      <c r="V28" s="206" t="n">
        <f aca="false">SUM(V20:V27)</f>
        <v>11</v>
      </c>
      <c r="W28" s="206" t="n">
        <f aca="false">SUM(W20:W27)</f>
        <v>1</v>
      </c>
      <c r="X28" s="206" t="n">
        <f aca="false">SUM(X20:X27)</f>
        <v>0</v>
      </c>
      <c r="Y28" s="206" t="n">
        <f aca="false">SUM(Y20:Y27)</f>
        <v>6</v>
      </c>
      <c r="Z28" s="206" t="n">
        <f aca="false">SUM(Z20:Z27)</f>
        <v>3</v>
      </c>
      <c r="AA28" s="206" t="n">
        <f aca="false">SUM(AA20:AA27)</f>
        <v>7</v>
      </c>
      <c r="AB28" s="206" t="n">
        <f aca="false">SUM(AB20:AB27)</f>
        <v>12</v>
      </c>
      <c r="AC28" s="206" t="n">
        <f aca="false">SUM(AC20:AC27)</f>
        <v>2</v>
      </c>
      <c r="AD28" s="206" t="n">
        <f aca="false">SUM(AD20:AD27)</f>
        <v>0</v>
      </c>
      <c r="AE28" s="206" t="n">
        <f aca="false">SUM(AE20:AE27)</f>
        <v>0</v>
      </c>
      <c r="AF28" s="206" t="n">
        <f aca="false">SUM(AF20:AF27)</f>
        <v>0</v>
      </c>
      <c r="AG28" s="206" t="n">
        <f aca="false">SUM(AG20:AG27)</f>
        <v>4</v>
      </c>
      <c r="AH28" s="206" t="n">
        <f aca="false">SUM(AH20:AH27)</f>
        <v>1</v>
      </c>
      <c r="AJ28" s="208" t="n">
        <f aca="false">C28+D28+E28+F28+K28+L28+M28+N28+G28+H28+O28+P28</f>
        <v>134</v>
      </c>
      <c r="AK28" s="209" t="n">
        <f aca="false">S28+T28+U28+V28+AA28+AB28+AC28+AD28+W28+X28+AE28+AF28</f>
        <v>81</v>
      </c>
      <c r="AL28" s="210" t="n">
        <f aca="false">AM28/AJ28</f>
        <v>0.373134328358209</v>
      </c>
      <c r="AM28" s="211" t="n">
        <f aca="false">E28+F28+M28+N28</f>
        <v>50</v>
      </c>
      <c r="AN28" s="210" t="n">
        <f aca="false">AO28/AJ28</f>
        <v>0.365671641791045</v>
      </c>
      <c r="AO28" s="211" t="n">
        <f aca="false">D28+F28+L28+N28+H28+P28</f>
        <v>49</v>
      </c>
      <c r="AP28" s="210" t="n">
        <f aca="false">AQ28/AO28</f>
        <v>0.387755102040816</v>
      </c>
      <c r="AQ28" s="211" t="n">
        <f aca="false">F28+N28</f>
        <v>19</v>
      </c>
      <c r="AR28" s="212" t="n">
        <f aca="false">G28+H28+O28+P28</f>
        <v>3</v>
      </c>
      <c r="AS28" s="212" t="n">
        <f aca="false">W28+X28+AE28+AF28</f>
        <v>1</v>
      </c>
      <c r="AT28" s="212" t="n">
        <f aca="false">I28+J28+Q28+R28</f>
        <v>27</v>
      </c>
      <c r="AU28" s="212" t="n">
        <f aca="false">Y28+Z28+AG28+AH28</f>
        <v>14</v>
      </c>
      <c r="AV28" s="213" t="n">
        <f aca="false">SUM(C28:J28)</f>
        <v>121</v>
      </c>
      <c r="AW28" s="213" t="n">
        <f aca="false">SUM(S28:Z28)</f>
        <v>69</v>
      </c>
      <c r="AX28" s="213" t="n">
        <f aca="false">SUM(K28:R28)</f>
        <v>40</v>
      </c>
      <c r="AY28" s="214" t="n">
        <f aca="false">SUM(AA28:AH28)</f>
        <v>26</v>
      </c>
    </row>
    <row r="29" customFormat="false" ht="14.25" hidden="false" customHeight="false" outlineLevel="0" collapsed="false">
      <c r="A29" s="187"/>
      <c r="B29" s="147"/>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c r="AG29" s="165"/>
      <c r="AH29" s="165"/>
      <c r="AJ29" s="223"/>
      <c r="AK29" s="223"/>
      <c r="AL29" s="172"/>
      <c r="AM29" s="224"/>
      <c r="AN29" s="172"/>
      <c r="AO29" s="224"/>
      <c r="AP29" s="172"/>
      <c r="AQ29" s="224"/>
      <c r="AR29" s="223"/>
      <c r="AS29" s="223"/>
      <c r="AT29" s="223"/>
      <c r="AU29" s="223"/>
      <c r="AV29" s="225"/>
      <c r="AW29" s="225"/>
      <c r="AX29" s="225"/>
      <c r="AY29" s="225"/>
    </row>
    <row r="30" customFormat="false" ht="14.25" hidden="false" customHeight="false" outlineLevel="0" collapsed="false">
      <c r="A30" s="166"/>
      <c r="B30" s="147"/>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c r="AG30" s="165"/>
      <c r="AH30" s="165"/>
      <c r="AJ30" s="223"/>
      <c r="AK30" s="223"/>
      <c r="AL30" s="172"/>
      <c r="AM30" s="224"/>
      <c r="AN30" s="172"/>
      <c r="AO30" s="224"/>
      <c r="AP30" s="172"/>
      <c r="AQ30" s="224"/>
      <c r="AR30" s="223"/>
      <c r="AS30" s="223"/>
      <c r="AT30" s="223"/>
      <c r="AU30" s="223"/>
      <c r="AV30" s="225"/>
      <c r="AW30" s="225"/>
      <c r="AX30" s="225"/>
      <c r="AY30" s="225"/>
    </row>
    <row r="31" customFormat="false" ht="14.25" hidden="false" customHeight="false" outlineLevel="0" collapsed="false">
      <c r="A31" s="187"/>
      <c r="B31" s="187"/>
      <c r="C31" s="226"/>
      <c r="D31" s="226"/>
      <c r="E31" s="226"/>
      <c r="F31" s="226"/>
      <c r="G31" s="226"/>
      <c r="H31" s="226"/>
      <c r="I31" s="226"/>
      <c r="J31" s="226"/>
      <c r="K31" s="226"/>
      <c r="L31" s="226"/>
      <c r="M31" s="226"/>
      <c r="N31" s="226"/>
      <c r="O31" s="226"/>
      <c r="P31" s="226"/>
      <c r="Q31" s="226"/>
      <c r="R31" s="226"/>
      <c r="S31" s="226"/>
      <c r="T31" s="226"/>
      <c r="U31" s="226"/>
      <c r="V31" s="226"/>
      <c r="W31" s="226"/>
      <c r="X31" s="226"/>
      <c r="Y31" s="226"/>
      <c r="Z31" s="226"/>
      <c r="AA31" s="226"/>
      <c r="AB31" s="226"/>
      <c r="AC31" s="226"/>
      <c r="AD31" s="226"/>
      <c r="AE31" s="226"/>
      <c r="AF31" s="226"/>
      <c r="AG31" s="226"/>
      <c r="AH31" s="226"/>
      <c r="AJ31" s="223"/>
      <c r="AK31" s="223"/>
      <c r="AL31" s="172"/>
      <c r="AM31" s="224"/>
      <c r="AN31" s="172"/>
      <c r="AO31" s="224"/>
      <c r="AP31" s="172"/>
      <c r="AQ31" s="224"/>
      <c r="AR31" s="223"/>
      <c r="AS31" s="223"/>
      <c r="AT31" s="223"/>
      <c r="AU31" s="223"/>
      <c r="AV31" s="225"/>
      <c r="AW31" s="225"/>
      <c r="AX31" s="225"/>
      <c r="AY31" s="225"/>
    </row>
    <row r="32" customFormat="false" ht="14.25" hidden="false" customHeight="false" outlineLevel="0" collapsed="false">
      <c r="B32" s="166"/>
      <c r="C32" s="227"/>
      <c r="D32" s="227"/>
      <c r="E32" s="227"/>
      <c r="F32" s="227"/>
      <c r="G32" s="227"/>
      <c r="H32" s="227"/>
      <c r="I32" s="227"/>
      <c r="J32" s="227"/>
      <c r="K32" s="227"/>
      <c r="L32" s="227"/>
      <c r="M32" s="227"/>
      <c r="N32" s="227"/>
      <c r="O32" s="227"/>
      <c r="P32" s="227"/>
      <c r="Q32" s="227"/>
      <c r="R32" s="227"/>
      <c r="S32" s="227"/>
      <c r="T32" s="227"/>
      <c r="U32" s="227"/>
      <c r="V32" s="227"/>
      <c r="W32" s="227"/>
      <c r="X32" s="227"/>
      <c r="Y32" s="227"/>
      <c r="Z32" s="227"/>
      <c r="AA32" s="227"/>
      <c r="AB32" s="227"/>
      <c r="AC32" s="227"/>
      <c r="AD32" s="227"/>
      <c r="AE32" s="227"/>
      <c r="AF32" s="227"/>
      <c r="AG32" s="227"/>
      <c r="AH32" s="227"/>
      <c r="AJ32" s="223"/>
      <c r="AK32" s="223"/>
      <c r="AL32" s="172"/>
      <c r="AM32" s="224"/>
      <c r="AN32" s="172"/>
      <c r="AO32" s="224"/>
      <c r="AP32" s="172"/>
      <c r="AQ32" s="224"/>
      <c r="AR32" s="223"/>
      <c r="AS32" s="223"/>
      <c r="AT32" s="223"/>
      <c r="AU32" s="223"/>
      <c r="AV32" s="225"/>
      <c r="AW32" s="225"/>
      <c r="AX32" s="225"/>
      <c r="AY32" s="225"/>
    </row>
    <row r="33" customFormat="false" ht="14.25" hidden="false" customHeight="false" outlineLevel="0" collapsed="false">
      <c r="B33" s="187"/>
      <c r="C33" s="226"/>
      <c r="D33" s="226"/>
      <c r="E33" s="226"/>
      <c r="F33" s="226"/>
      <c r="G33" s="226"/>
      <c r="H33" s="226"/>
      <c r="I33" s="226"/>
      <c r="J33" s="226"/>
      <c r="K33" s="226"/>
      <c r="L33" s="226"/>
      <c r="M33" s="226"/>
      <c r="N33" s="226"/>
      <c r="O33" s="226"/>
      <c r="P33" s="226"/>
      <c r="Q33" s="226"/>
      <c r="R33" s="226"/>
      <c r="S33" s="226"/>
      <c r="T33" s="226"/>
      <c r="U33" s="226"/>
      <c r="V33" s="226"/>
      <c r="W33" s="226"/>
      <c r="X33" s="226"/>
      <c r="Y33" s="226"/>
      <c r="Z33" s="226"/>
      <c r="AA33" s="226"/>
      <c r="AB33" s="226"/>
      <c r="AC33" s="226"/>
      <c r="AD33" s="226"/>
      <c r="AE33" s="226"/>
      <c r="AF33" s="226"/>
      <c r="AG33" s="226"/>
      <c r="AH33" s="226"/>
      <c r="AJ33" s="223"/>
      <c r="AK33" s="223"/>
      <c r="AL33" s="172"/>
      <c r="AM33" s="224"/>
      <c r="AN33" s="172"/>
      <c r="AO33" s="224"/>
      <c r="AP33" s="172"/>
      <c r="AQ33" s="224"/>
      <c r="AR33" s="223"/>
      <c r="AS33" s="223"/>
      <c r="AT33" s="223"/>
      <c r="AU33" s="223"/>
      <c r="AV33" s="225"/>
      <c r="AW33" s="225"/>
      <c r="AX33" s="225"/>
      <c r="AY33" s="225"/>
    </row>
    <row r="35" customFormat="false" ht="14.25" hidden="false" customHeight="false" outlineLevel="0" collapsed="false">
      <c r="B35" s="0" t="s">
        <v>6</v>
      </c>
      <c r="C35" s="0" t="n">
        <f aca="false">C28+C19</f>
        <v>629</v>
      </c>
      <c r="D35" s="0" t="n">
        <f aca="false">D28+D19</f>
        <v>205</v>
      </c>
      <c r="E35" s="0" t="n">
        <f aca="false">E28+E19</f>
        <v>393</v>
      </c>
      <c r="F35" s="0" t="n">
        <f aca="false">F28+F19</f>
        <v>354</v>
      </c>
      <c r="G35" s="0" t="n">
        <f aca="false">G28+G19</f>
        <v>94</v>
      </c>
      <c r="H35" s="0" t="n">
        <f aca="false">H28+H19</f>
        <v>26</v>
      </c>
      <c r="I35" s="0" t="n">
        <f aca="false">I28+I19</f>
        <v>106</v>
      </c>
      <c r="J35" s="0" t="n">
        <f aca="false">J28+J19</f>
        <v>67</v>
      </c>
      <c r="K35" s="0" t="n">
        <f aca="false">K28+K19</f>
        <v>80</v>
      </c>
      <c r="L35" s="0" t="n">
        <f aca="false">L28+L19</f>
        <v>24</v>
      </c>
      <c r="M35" s="0" t="n">
        <f aca="false">M28+M19</f>
        <v>37</v>
      </c>
      <c r="N35" s="0" t="n">
        <f aca="false">N28+N19</f>
        <v>20</v>
      </c>
      <c r="O35" s="0" t="n">
        <f aca="false">O28+O19</f>
        <v>8</v>
      </c>
      <c r="P35" s="0" t="n">
        <f aca="false">P28+P19</f>
        <v>1</v>
      </c>
      <c r="Q35" s="0" t="n">
        <f aca="false">Q28+Q19</f>
        <v>28</v>
      </c>
      <c r="R35" s="0" t="n">
        <f aca="false">R28+R19</f>
        <v>21</v>
      </c>
      <c r="S35" s="0" t="n">
        <f aca="false">S28+S19</f>
        <v>317</v>
      </c>
      <c r="T35" s="0" t="n">
        <f aca="false">T28+T19</f>
        <v>104</v>
      </c>
      <c r="U35" s="0" t="n">
        <f aca="false">U28+U19</f>
        <v>210</v>
      </c>
      <c r="V35" s="0" t="n">
        <f aca="false">V28+V19</f>
        <v>201</v>
      </c>
      <c r="W35" s="0" t="n">
        <f aca="false">W28+W19</f>
        <v>49</v>
      </c>
      <c r="X35" s="0" t="n">
        <f aca="false">X28+X19</f>
        <v>14</v>
      </c>
      <c r="Y35" s="0" t="n">
        <f aca="false">Y28+Y19</f>
        <v>50</v>
      </c>
      <c r="Z35" s="0" t="n">
        <f aca="false">Z28+Z19</f>
        <v>28</v>
      </c>
      <c r="AA35" s="0" t="n">
        <f aca="false">AA28+AA19</f>
        <v>44</v>
      </c>
      <c r="AB35" s="0" t="n">
        <f aca="false">AB28+AB19</f>
        <v>18</v>
      </c>
      <c r="AC35" s="0" t="n">
        <f aca="false">AC28+AC19</f>
        <v>21</v>
      </c>
      <c r="AD35" s="0" t="n">
        <f aca="false">AD28+AD19</f>
        <v>13</v>
      </c>
      <c r="AE35" s="0" t="n">
        <f aca="false">AE28+AE19</f>
        <v>5</v>
      </c>
      <c r="AF35" s="0" t="n">
        <f aca="false">AF28+AF19</f>
        <v>1</v>
      </c>
      <c r="AG35" s="0" t="n">
        <f aca="false">AG28+AG19</f>
        <v>18</v>
      </c>
      <c r="AH35" s="0" t="n">
        <f aca="false">AH28+AH19</f>
        <v>14</v>
      </c>
    </row>
  </sheetData>
  <conditionalFormatting sqref="B4:B28">
    <cfRule type="expression" priority="2" aboveAverage="0" equalAverage="0" bottom="0" percent="0" rank="0" text="" dxfId="0">
      <formula>$F4=""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J3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D7" activeCellId="1" sqref="E31:G31 D7"/>
    </sheetView>
  </sheetViews>
  <sheetFormatPr defaultColWidth="8.54296875" defaultRowHeight="14.25" zeroHeight="false" outlineLevelRow="0" outlineLevelCol="0"/>
  <cols>
    <col collapsed="false" customWidth="true" hidden="false" outlineLevel="0" max="3" min="1" style="147" width="21.53"/>
    <col collapsed="false" customWidth="true" hidden="false" outlineLevel="0" max="4" min="4" style="147" width="45.86"/>
    <col collapsed="false" customWidth="true" hidden="false" outlineLevel="0" max="5" min="5" style="147" width="7.46"/>
    <col collapsed="false" customWidth="true" hidden="false" outlineLevel="0" max="6" min="6" style="228" width="7.46"/>
    <col collapsed="false" customWidth="true" hidden="false" outlineLevel="0" max="10" min="7" style="147" width="7.46"/>
    <col collapsed="false" customWidth="true" hidden="false" outlineLevel="0" max="12" min="11" style="228" width="7.46"/>
    <col collapsed="false" customWidth="true" hidden="false" outlineLevel="0" max="19" min="13" style="147" width="7.46"/>
    <col collapsed="false" customWidth="true" hidden="false" outlineLevel="0" max="36" min="20" style="147" width="8.94"/>
  </cols>
  <sheetData>
    <row r="1" customFormat="false" ht="71.25" hidden="false" customHeight="false" outlineLevel="0" collapsed="false">
      <c r="B1" s="147" t="s">
        <v>189</v>
      </c>
      <c r="C1" s="147" t="s">
        <v>190</v>
      </c>
      <c r="D1" s="148" t="s">
        <v>128</v>
      </c>
      <c r="E1" s="149" t="s">
        <v>129</v>
      </c>
      <c r="F1" s="150" t="s">
        <v>130</v>
      </c>
      <c r="G1" s="149" t="s">
        <v>131</v>
      </c>
      <c r="H1" s="149" t="s">
        <v>132</v>
      </c>
      <c r="I1" s="149" t="s">
        <v>133</v>
      </c>
      <c r="J1" s="149" t="s">
        <v>134</v>
      </c>
      <c r="K1" s="150" t="s">
        <v>135</v>
      </c>
      <c r="L1" s="150" t="s">
        <v>136</v>
      </c>
      <c r="M1" s="149" t="s">
        <v>137</v>
      </c>
      <c r="N1" s="149" t="s">
        <v>138</v>
      </c>
      <c r="O1" s="149" t="s">
        <v>139</v>
      </c>
      <c r="P1" s="149" t="s">
        <v>140</v>
      </c>
      <c r="Q1" s="149" t="s">
        <v>141</v>
      </c>
      <c r="R1" s="149" t="s">
        <v>142</v>
      </c>
      <c r="S1" s="151" t="s">
        <v>143</v>
      </c>
      <c r="T1" s="148" t="s">
        <v>144</v>
      </c>
      <c r="U1" s="149" t="s">
        <v>145</v>
      </c>
      <c r="V1" s="149" t="s">
        <v>146</v>
      </c>
      <c r="W1" s="149" t="s">
        <v>147</v>
      </c>
      <c r="X1" s="149" t="s">
        <v>148</v>
      </c>
      <c r="Y1" s="149" t="s">
        <v>149</v>
      </c>
      <c r="Z1" s="149" t="s">
        <v>150</v>
      </c>
      <c r="AA1" s="149" t="s">
        <v>151</v>
      </c>
      <c r="AB1" s="149" t="s">
        <v>152</v>
      </c>
      <c r="AC1" s="149" t="s">
        <v>153</v>
      </c>
      <c r="AD1" s="149" t="s">
        <v>154</v>
      </c>
      <c r="AE1" s="149" t="s">
        <v>155</v>
      </c>
      <c r="AF1" s="149" t="s">
        <v>156</v>
      </c>
      <c r="AG1" s="149" t="s">
        <v>157</v>
      </c>
      <c r="AH1" s="149" t="s">
        <v>158</v>
      </c>
      <c r="AI1" s="151" t="s">
        <v>159</v>
      </c>
    </row>
    <row r="2" customFormat="false" ht="14.25" hidden="false" customHeight="false" outlineLevel="0" collapsed="false">
      <c r="D2" s="229" t="e">
        <f aca="true">INDIRECT( "'" &amp; $A4 &amp; "'"&amp; "!" &amp;D$2 &amp; D$3)</f>
        <v>#VALUE!</v>
      </c>
      <c r="E2" s="230" t="e">
        <f aca="true">INDIRECT( "'" &amp; $A4 &amp; "'"&amp; "!" &amp;E$2 &amp; E$3)</f>
        <v>#VALUE!</v>
      </c>
      <c r="F2" s="230" t="e">
        <f aca="true">INDIRECT( "'" &amp; $A4 &amp; "'"&amp; "!" &amp;F$2 &amp; F$3)</f>
        <v>#VALUE!</v>
      </c>
      <c r="G2" s="230" t="e">
        <f aca="true">INDIRECT( "'" &amp; $A4 &amp; "'"&amp; "!" &amp;G$2 &amp; G$3)</f>
        <v>#VALUE!</v>
      </c>
      <c r="H2" s="230" t="e">
        <f aca="true">INDIRECT( "'" &amp; $A4 &amp; "'"&amp; "!" &amp;H$2 &amp; H$3)</f>
        <v>#VALUE!</v>
      </c>
      <c r="I2" s="230" t="e">
        <f aca="true">INDIRECT( "'" &amp; $A4 &amp; "'"&amp; "!" &amp;I$2 &amp; I$3)</f>
        <v>#VALUE!</v>
      </c>
      <c r="J2" s="230" t="e">
        <f aca="true">INDIRECT( "'" &amp; $A4 &amp; "'"&amp; "!" &amp;J$2 &amp; J$3)</f>
        <v>#VALUE!</v>
      </c>
      <c r="K2" s="230" t="e">
        <f aca="true">INDIRECT( "'" &amp; $A4 &amp; "'"&amp; "!" &amp;K$2 &amp; K$3)</f>
        <v>#VALUE!</v>
      </c>
      <c r="L2" s="230" t="e">
        <f aca="true">INDIRECT( "'" &amp; $A4 &amp; "'"&amp; "!" &amp;L$2 &amp; L$3)</f>
        <v>#VALUE!</v>
      </c>
      <c r="M2" s="230" t="e">
        <f aca="true">INDIRECT( "'" &amp; $A4 &amp; "'"&amp; "!" &amp;M$2 &amp; M$3)</f>
        <v>#VALUE!</v>
      </c>
      <c r="N2" s="230" t="e">
        <f aca="true">INDIRECT( "'" &amp; $A4 &amp; "'"&amp; "!" &amp;N$2 &amp; N$3)</f>
        <v>#VALUE!</v>
      </c>
      <c r="O2" s="230" t="e">
        <f aca="true">INDIRECT( "'" &amp; $A4 &amp; "'"&amp; "!" &amp;O$2 &amp; O$3)</f>
        <v>#VALUE!</v>
      </c>
      <c r="P2" s="230" t="e">
        <f aca="true">INDIRECT( "'" &amp; $A4 &amp; "'"&amp; "!" &amp;P$2 &amp; P$3)</f>
        <v>#VALUE!</v>
      </c>
      <c r="Q2" s="230" t="e">
        <f aca="true">INDIRECT( "'" &amp; $A4 &amp; "'"&amp; "!" &amp;Q$2 &amp; Q$3)</f>
        <v>#VALUE!</v>
      </c>
      <c r="R2" s="230" t="e">
        <f aca="true">INDIRECT( "'" &amp; $A4 &amp; "'"&amp; "!" &amp;R$2 &amp; R$3)</f>
        <v>#VALUE!</v>
      </c>
      <c r="S2" s="230" t="e">
        <f aca="true">INDIRECT( "'" &amp; $A4 &amp; "'"&amp; "!" &amp;S$2 &amp; S$3)</f>
        <v>#VALUE!</v>
      </c>
      <c r="T2" s="231" t="e">
        <f aca="true">INDIRECT( "'" &amp; $A4 &amp; "'"&amp; "!" &amp;T$2 &amp; T$3)</f>
        <v>#VALUE!</v>
      </c>
      <c r="U2" s="232" t="e">
        <f aca="true">INDIRECT( "'" &amp; $A4 &amp; "'"&amp; "!" &amp;U$2 &amp; U$3)</f>
        <v>#VALUE!</v>
      </c>
      <c r="V2" s="232" t="e">
        <f aca="true">INDIRECT( "'" &amp; $A4 &amp; "'"&amp; "!" &amp;V$2 &amp; V$3)</f>
        <v>#VALUE!</v>
      </c>
      <c r="W2" s="232" t="e">
        <f aca="true">INDIRECT( "'" &amp; $A4 &amp; "'"&amp; "!" &amp;W$2 &amp; W$3)</f>
        <v>#VALUE!</v>
      </c>
      <c r="X2" s="232" t="e">
        <f aca="true">INDIRECT( "'" &amp; $A4 &amp; "'"&amp; "!" &amp;X$2 &amp; X$3)</f>
        <v>#VALUE!</v>
      </c>
      <c r="Y2" s="232" t="e">
        <f aca="true">INDIRECT( "'" &amp; $A4 &amp; "'"&amp; "!" &amp;Y$2 &amp; Y$3)</f>
        <v>#VALUE!</v>
      </c>
      <c r="Z2" s="232" t="e">
        <f aca="true">INDIRECT( "'" &amp; $A4 &amp; "'"&amp; "!" &amp;Z$2 &amp; Z$3)</f>
        <v>#VALUE!</v>
      </c>
      <c r="AA2" s="232" t="e">
        <f aca="true">INDIRECT( "'" &amp; $A4 &amp; "'"&amp; "!" &amp;AA$2 &amp; AA$3)</f>
        <v>#VALUE!</v>
      </c>
      <c r="AB2" s="232" t="e">
        <f aca="true">INDIRECT( "'" &amp; $A4 &amp; "'"&amp; "!" &amp;AB$2 &amp; AB$3)</f>
        <v>#VALUE!</v>
      </c>
      <c r="AC2" s="232" t="e">
        <f aca="true">INDIRECT( "'" &amp; $A4 &amp; "'"&amp; "!" &amp;AC$2 &amp; AC$3)</f>
        <v>#VALUE!</v>
      </c>
      <c r="AD2" s="232" t="e">
        <f aca="true">INDIRECT( "'" &amp; $A4 &amp; "'"&amp; "!" &amp;AD$2 &amp; AD$3)</f>
        <v>#VALUE!</v>
      </c>
      <c r="AE2" s="232" t="e">
        <f aca="true">INDIRECT( "'" &amp; $A4 &amp; "'"&amp; "!" &amp;AE$2 &amp; AE$3)</f>
        <v>#VALUE!</v>
      </c>
      <c r="AF2" s="232" t="e">
        <f aca="true">INDIRECT( "'" &amp; $A4 &amp; "'"&amp; "!" &amp;AF$2 &amp; AF$3)</f>
        <v>#VALUE!</v>
      </c>
      <c r="AG2" s="232" t="e">
        <f aca="true">INDIRECT( "'" &amp; $A4 &amp; "'"&amp; "!" &amp;AG$2 &amp; AG$3)</f>
        <v>#VALUE!</v>
      </c>
      <c r="AH2" s="232" t="e">
        <f aca="true">INDIRECT( "'" &amp; $A4 &amp; "'"&amp; "!" &amp;AH$2 &amp; AH$3)</f>
        <v>#VALUE!</v>
      </c>
      <c r="AI2" s="232" t="e">
        <f aca="true">INDIRECT( "'" &amp; $A4 &amp; "'"&amp; "!" &amp;AI$2 &amp; AI$3)</f>
        <v>#VALUE!</v>
      </c>
      <c r="AJ2" s="166"/>
    </row>
    <row r="3" customFormat="false" ht="14.25" hidden="false" customHeight="false" outlineLevel="0" collapsed="false">
      <c r="D3" s="229" t="e">
        <f aca="true">INDIRECT( "'" &amp; $A5 &amp; "'"&amp; "!" &amp;D$2 &amp; D$3)</f>
        <v>#VALUE!</v>
      </c>
      <c r="E3" s="230" t="e">
        <f aca="true">INDIRECT( "'" &amp; $A5 &amp; "'"&amp; "!" &amp;E$2 &amp; E$3)</f>
        <v>#VALUE!</v>
      </c>
      <c r="F3" s="230" t="e">
        <f aca="true">INDIRECT( "'" &amp; $A5 &amp; "'"&amp; "!" &amp;F$2 &amp; F$3)</f>
        <v>#VALUE!</v>
      </c>
      <c r="G3" s="230" t="e">
        <f aca="true">INDIRECT( "'" &amp; $A5 &amp; "'"&amp; "!" &amp;G$2 &amp; G$3)</f>
        <v>#VALUE!</v>
      </c>
      <c r="H3" s="230" t="e">
        <f aca="true">INDIRECT( "'" &amp; $A5 &amp; "'"&amp; "!" &amp;H$2 &amp; H$3)</f>
        <v>#VALUE!</v>
      </c>
      <c r="I3" s="230" t="e">
        <f aca="true">INDIRECT( "'" &amp; $A5 &amp; "'"&amp; "!" &amp;I$2 &amp; I$3)</f>
        <v>#VALUE!</v>
      </c>
      <c r="J3" s="230" t="e">
        <f aca="true">INDIRECT( "'" &amp; $A5 &amp; "'"&amp; "!" &amp;J$2 &amp; J$3)</f>
        <v>#VALUE!</v>
      </c>
      <c r="K3" s="230" t="e">
        <f aca="true">INDIRECT( "'" &amp; $A5 &amp; "'"&amp; "!" &amp;K$2 &amp; K$3)</f>
        <v>#VALUE!</v>
      </c>
      <c r="L3" s="230" t="e">
        <f aca="true">INDIRECT( "'" &amp; $A5 &amp; "'"&amp; "!" &amp;L$2 &amp; L$3)</f>
        <v>#VALUE!</v>
      </c>
      <c r="M3" s="230" t="e">
        <f aca="true">INDIRECT( "'" &amp; $A5 &amp; "'"&amp; "!" &amp;M$2 &amp; M$3)</f>
        <v>#VALUE!</v>
      </c>
      <c r="N3" s="230" t="e">
        <f aca="true">INDIRECT( "'" &amp; $A5 &amp; "'"&amp; "!" &amp;N$2 &amp; N$3)</f>
        <v>#VALUE!</v>
      </c>
      <c r="O3" s="230" t="e">
        <f aca="true">INDIRECT( "'" &amp; $A5 &amp; "'"&amp; "!" &amp;O$2 &amp; O$3)</f>
        <v>#VALUE!</v>
      </c>
      <c r="P3" s="230" t="e">
        <f aca="true">INDIRECT( "'" &amp; $A5 &amp; "'"&amp; "!" &amp;P$2 &amp; P$3)</f>
        <v>#VALUE!</v>
      </c>
      <c r="Q3" s="230" t="e">
        <f aca="true">INDIRECT( "'" &amp; $A5 &amp; "'"&amp; "!" &amp;Q$2 &amp; Q$3)</f>
        <v>#VALUE!</v>
      </c>
      <c r="R3" s="230" t="e">
        <f aca="true">INDIRECT( "'" &amp; $A5 &amp; "'"&amp; "!" &amp;R$2 &amp; R$3)</f>
        <v>#VALUE!</v>
      </c>
      <c r="S3" s="233" t="e">
        <f aca="true">INDIRECT( "'" &amp; $A5 &amp; "'"&amp; "!" &amp;S$2 &amp; S$3)</f>
        <v>#VALUE!</v>
      </c>
      <c r="T3" s="231" t="e">
        <f aca="true">INDIRECT( "'" &amp; $A5 &amp; "'"&amp; "!" &amp;T$2 &amp; T$3)</f>
        <v>#VALUE!</v>
      </c>
      <c r="U3" s="232" t="e">
        <f aca="true">INDIRECT( "'" &amp; $A5 &amp; "'"&amp; "!" &amp;U$2 &amp; U$3)</f>
        <v>#VALUE!</v>
      </c>
      <c r="V3" s="232" t="e">
        <f aca="true">INDIRECT( "'" &amp; $A5 &amp; "'"&amp; "!" &amp;V$2 &amp; V$3)</f>
        <v>#VALUE!</v>
      </c>
      <c r="W3" s="232" t="e">
        <f aca="true">INDIRECT( "'" &amp; $A5 &amp; "'"&amp; "!" &amp;W$2 &amp; W$3)</f>
        <v>#VALUE!</v>
      </c>
      <c r="X3" s="232" t="e">
        <f aca="true">INDIRECT( "'" &amp; $A5 &amp; "'"&amp; "!" &amp;X$2 &amp; X$3)</f>
        <v>#VALUE!</v>
      </c>
      <c r="Y3" s="232" t="e">
        <f aca="true">INDIRECT( "'" &amp; $A5 &amp; "'"&amp; "!" &amp;Y$2 &amp; Y$3)</f>
        <v>#VALUE!</v>
      </c>
      <c r="Z3" s="232" t="e">
        <f aca="true">INDIRECT( "'" &amp; $A5 &amp; "'"&amp; "!" &amp;Z$2 &amp; Z$3)</f>
        <v>#VALUE!</v>
      </c>
      <c r="AA3" s="232" t="e">
        <f aca="true">INDIRECT( "'" &amp; $A5 &amp; "'"&amp; "!" &amp;AA$2 &amp; AA$3)</f>
        <v>#VALUE!</v>
      </c>
      <c r="AB3" s="232" t="e">
        <f aca="true">INDIRECT( "'" &amp; $A5 &amp; "'"&amp; "!" &amp;AB$2 &amp; AB$3)</f>
        <v>#VALUE!</v>
      </c>
      <c r="AC3" s="232" t="e">
        <f aca="true">INDIRECT( "'" &amp; $A5 &amp; "'"&amp; "!" &amp;AC$2 &amp; AC$3)</f>
        <v>#VALUE!</v>
      </c>
      <c r="AD3" s="232" t="e">
        <f aca="true">INDIRECT( "'" &amp; $A5 &amp; "'"&amp; "!" &amp;AD$2 &amp; AD$3)</f>
        <v>#VALUE!</v>
      </c>
      <c r="AE3" s="232" t="e">
        <f aca="true">INDIRECT( "'" &amp; $A5 &amp; "'"&amp; "!" &amp;AE$2 &amp; AE$3)</f>
        <v>#VALUE!</v>
      </c>
      <c r="AF3" s="232" t="e">
        <f aca="true">INDIRECT( "'" &amp; $A5 &amp; "'"&amp; "!" &amp;AF$2 &amp; AF$3)</f>
        <v>#VALUE!</v>
      </c>
      <c r="AG3" s="232" t="e">
        <f aca="true">INDIRECT( "'" &amp; $A5 &amp; "'"&amp; "!" &amp;AG$2 &amp; AG$3)</f>
        <v>#VALUE!</v>
      </c>
      <c r="AH3" s="232" t="e">
        <f aca="true">INDIRECT( "'" &amp; $A5 &amp; "'"&amp; "!" &amp;AH$2 &amp; AH$3)</f>
        <v>#VALUE!</v>
      </c>
      <c r="AI3" s="234" t="e">
        <f aca="true">INDIRECT( "'" &amp; $A5 &amp; "'"&amp; "!" &amp;AI$2 &amp; AI$3)</f>
        <v>#VALUE!</v>
      </c>
      <c r="AJ3" s="166"/>
    </row>
    <row r="4" customFormat="false" ht="15.75" hidden="false" customHeight="false" outlineLevel="0" collapsed="false">
      <c r="A4" s="166" t="s">
        <v>61</v>
      </c>
      <c r="B4" s="235" t="n">
        <v>1</v>
      </c>
      <c r="C4" s="236" t="s">
        <v>112</v>
      </c>
      <c r="D4" s="168" t="e">
        <f aca="true">INDIRECT( "'" &amp; $A4 &amp; "'"&amp; "!" &amp;D$2 &amp; D$3)</f>
        <v>#VALUE!</v>
      </c>
      <c r="E4" s="168" t="e">
        <f aca="true">INDIRECT( "'" &amp; $A4 &amp; "'"&amp; "!" &amp;E$2 &amp; E$3)</f>
        <v>#VALUE!</v>
      </c>
      <c r="F4" s="168" t="e">
        <f aca="true">INDIRECT( "'" &amp; $A6 &amp; "'"&amp; "!" &amp;F$2 &amp; F$3)</f>
        <v>#VALUE!</v>
      </c>
      <c r="G4" s="168" t="e">
        <f aca="true">INDIRECT( "'" &amp; $A6 &amp; "'"&amp; "!" &amp;G$2 &amp; G$3)</f>
        <v>#VALUE!</v>
      </c>
      <c r="H4" s="168" t="e">
        <f aca="true">INDIRECT( "'" &amp; $A6 &amp; "'"&amp; "!" &amp;H$2 &amp; H$3)</f>
        <v>#VALUE!</v>
      </c>
      <c r="I4" s="168" t="e">
        <f aca="true">INDIRECT( "'" &amp; $A6 &amp; "'"&amp; "!" &amp;I$2 &amp; I$3)</f>
        <v>#VALUE!</v>
      </c>
      <c r="J4" s="168" t="e">
        <f aca="true">INDIRECT( "'" &amp; $A6 &amp; "'"&amp; "!" &amp;J$2 &amp; J$3)</f>
        <v>#VALUE!</v>
      </c>
      <c r="K4" s="168" t="e">
        <f aca="true">INDIRECT( "'" &amp; $A6 &amp; "'"&amp; "!" &amp;K$2 &amp; K$3)</f>
        <v>#VALUE!</v>
      </c>
      <c r="L4" s="168" t="e">
        <f aca="true">INDIRECT( "'" &amp; $A6 &amp; "'"&amp; "!" &amp;L$2 &amp; L$3)</f>
        <v>#VALUE!</v>
      </c>
      <c r="M4" s="168" t="e">
        <f aca="true">INDIRECT( "'" &amp; $A6 &amp; "'"&amp; "!" &amp;M$2 &amp; M$3)</f>
        <v>#VALUE!</v>
      </c>
      <c r="N4" s="168" t="e">
        <f aca="true">INDIRECT( "'" &amp; $A6 &amp; "'"&amp; "!" &amp;N$2 &amp; N$3)</f>
        <v>#VALUE!</v>
      </c>
      <c r="O4" s="168" t="e">
        <f aca="true">INDIRECT( "'" &amp; $A6 &amp; "'"&amp; "!" &amp;O$2 &amp; O$3)</f>
        <v>#VALUE!</v>
      </c>
      <c r="P4" s="168" t="e">
        <f aca="true">INDIRECT( "'" &amp; $A6 &amp; "'"&amp; "!" &amp;P$2 &amp; P$3)</f>
        <v>#VALUE!</v>
      </c>
      <c r="Q4" s="168" t="e">
        <f aca="true">INDIRECT( "'" &amp; $A6 &amp; "'"&amp; "!" &amp;Q$2 &amp; Q$3)</f>
        <v>#VALUE!</v>
      </c>
      <c r="R4" s="168" t="e">
        <f aca="true">INDIRECT( "'" &amp; $A6 &amp; "'"&amp; "!" &amp;R$2 &amp; R$3)</f>
        <v>#VALUE!</v>
      </c>
      <c r="S4" s="237" t="e">
        <f aca="true">INDIRECT( "'" &amp; $A6 &amp; "'"&amp; "!" &amp;S$2 &amp; S$3)</f>
        <v>#VALUE!</v>
      </c>
      <c r="T4" s="238" t="e">
        <f aca="true">INDIRECT( "'" &amp; $A6 &amp; "'"&amp; "!" &amp;T$2 &amp; T$3)</f>
        <v>#VALUE!</v>
      </c>
      <c r="U4" s="239" t="e">
        <f aca="true">INDIRECT( "'" &amp; $A6 &amp; "'"&amp; "!" &amp;U$2 &amp; U$3)</f>
        <v>#VALUE!</v>
      </c>
      <c r="V4" s="239" t="e">
        <f aca="true">INDIRECT( "'" &amp; $A6 &amp; "'"&amp; "!" &amp;V$2 &amp; V$3)</f>
        <v>#VALUE!</v>
      </c>
      <c r="W4" s="239" t="e">
        <f aca="true">INDIRECT( "'" &amp; $A6 &amp; "'"&amp; "!" &amp;W$2 &amp; W$3)</f>
        <v>#VALUE!</v>
      </c>
      <c r="X4" s="239" t="e">
        <f aca="true">INDIRECT( "'" &amp; $A6 &amp; "'"&amp; "!" &amp;X$2 &amp; X$3)</f>
        <v>#VALUE!</v>
      </c>
      <c r="Y4" s="239" t="e">
        <f aca="true">INDIRECT( "'" &amp; $A6 &amp; "'"&amp; "!" &amp;Y$2 &amp; Y$3)</f>
        <v>#VALUE!</v>
      </c>
      <c r="Z4" s="239" t="e">
        <f aca="true">INDIRECT( "'" &amp; $A6 &amp; "'"&amp; "!" &amp;Z$2 &amp; Z$3)</f>
        <v>#VALUE!</v>
      </c>
      <c r="AA4" s="239" t="e">
        <f aca="true">INDIRECT( "'" &amp; $A6 &amp; "'"&amp; "!" &amp;AA$2 &amp; AA$3)</f>
        <v>#VALUE!</v>
      </c>
      <c r="AB4" s="239" t="e">
        <f aca="true">INDIRECT( "'" &amp; $A6 &amp; "'"&amp; "!" &amp;AB$2 &amp; AB$3)</f>
        <v>#VALUE!</v>
      </c>
      <c r="AC4" s="239" t="e">
        <f aca="true">INDIRECT( "'" &amp; $A6 &amp; "'"&amp; "!" &amp;AC$2 &amp; AC$3)</f>
        <v>#VALUE!</v>
      </c>
      <c r="AD4" s="239" t="e">
        <f aca="true">INDIRECT( "'" &amp; $A6 &amp; "'"&amp; "!" &amp;AD$2 &amp; AD$3)</f>
        <v>#VALUE!</v>
      </c>
      <c r="AE4" s="239" t="e">
        <f aca="true">INDIRECT( "'" &amp; $A6 &amp; "'"&amp; "!" &amp;AE$2 &amp; AE$3)</f>
        <v>#VALUE!</v>
      </c>
      <c r="AF4" s="239" t="e">
        <f aca="true">INDIRECT( "'" &amp; $A6 &amp; "'"&amp; "!" &amp;AF$2 &amp; AF$3)</f>
        <v>#VALUE!</v>
      </c>
      <c r="AG4" s="239" t="e">
        <f aca="true">INDIRECT( "'" &amp; $A6 &amp; "'"&amp; "!" &amp;AG$2 &amp; AG$3)</f>
        <v>#VALUE!</v>
      </c>
      <c r="AH4" s="239" t="e">
        <f aca="true">INDIRECT( "'" &amp; $A6 &amp; "'"&amp; "!" &amp;AH$2 &amp; AH$3)</f>
        <v>#VALUE!</v>
      </c>
      <c r="AI4" s="240" t="e">
        <f aca="true">INDIRECT( "'" &amp; $A6 &amp; "'"&amp; "!" &amp;AI$2 &amp; AI$3)</f>
        <v>#VALUE!</v>
      </c>
      <c r="AJ4" s="166"/>
    </row>
    <row r="5" customFormat="false" ht="15.75" hidden="false" customHeight="false" outlineLevel="0" collapsed="false">
      <c r="A5" s="166" t="s">
        <v>63</v>
      </c>
      <c r="B5" s="235" t="n">
        <v>2</v>
      </c>
      <c r="C5" s="236" t="s">
        <v>114</v>
      </c>
      <c r="D5" s="188" t="e">
        <f aca="true">INDIRECT( "'" &amp; $A7 &amp; "'"&amp; "!" &amp;D$2 &amp; D$3)</f>
        <v>#VALUE!</v>
      </c>
      <c r="E5" s="188" t="e">
        <f aca="true">INDIRECT( "'" &amp; $A7 &amp; "'"&amp; "!" &amp;E$2 &amp; E$3)</f>
        <v>#VALUE!</v>
      </c>
      <c r="F5" s="188" t="e">
        <f aca="true">INDIRECT( "'" &amp; $A7 &amp; "'"&amp; "!" &amp;F$2 &amp; F$3)</f>
        <v>#VALUE!</v>
      </c>
      <c r="G5" s="188" t="e">
        <f aca="true">INDIRECT( "'" &amp; $A7 &amp; "'"&amp; "!" &amp;G$2 &amp; G$3)</f>
        <v>#VALUE!</v>
      </c>
      <c r="H5" s="188" t="e">
        <f aca="true">INDIRECT( "'" &amp; $A7 &amp; "'"&amp; "!" &amp;H$2 &amp; H$3)</f>
        <v>#VALUE!</v>
      </c>
      <c r="I5" s="188" t="e">
        <f aca="true">INDIRECT( "'" &amp; $A7 &amp; "'"&amp; "!" &amp;I$2 &amp; I$3)</f>
        <v>#VALUE!</v>
      </c>
      <c r="J5" s="188" t="e">
        <f aca="true">INDIRECT( "'" &amp; $A7 &amp; "'"&amp; "!" &amp;J$2 &amp; J$3)</f>
        <v>#VALUE!</v>
      </c>
      <c r="K5" s="188" t="e">
        <f aca="true">INDIRECT( "'" &amp; $A7 &amp; "'"&amp; "!" &amp;K$2 &amp; K$3)</f>
        <v>#VALUE!</v>
      </c>
      <c r="L5" s="188" t="e">
        <f aca="true">INDIRECT( "'" &amp; $A7 &amp; "'"&amp; "!" &amp;L$2 &amp; L$3)</f>
        <v>#VALUE!</v>
      </c>
      <c r="M5" s="188" t="e">
        <f aca="true">INDIRECT( "'" &amp; $A7 &amp; "'"&amp; "!" &amp;M$2 &amp; M$3)</f>
        <v>#VALUE!</v>
      </c>
      <c r="N5" s="188" t="e">
        <f aca="true">INDIRECT( "'" &amp; $A7 &amp; "'"&amp; "!" &amp;N$2 &amp; N$3)</f>
        <v>#VALUE!</v>
      </c>
      <c r="O5" s="188" t="e">
        <f aca="true">INDIRECT( "'" &amp; $A7 &amp; "'"&amp; "!" &amp;O$2 &amp; O$3)</f>
        <v>#VALUE!</v>
      </c>
      <c r="P5" s="188" t="e">
        <f aca="true">INDIRECT( "'" &amp; $A7 &amp; "'"&amp; "!" &amp;P$2 &amp; P$3)</f>
        <v>#VALUE!</v>
      </c>
      <c r="Q5" s="188" t="e">
        <f aca="true">INDIRECT( "'" &amp; $A7 &amp; "'"&amp; "!" &amp;Q$2 &amp; Q$3)</f>
        <v>#VALUE!</v>
      </c>
      <c r="R5" s="188" t="e">
        <f aca="true">INDIRECT( "'" &amp; $A7 &amp; "'"&amp; "!" &amp;R$2 &amp; R$3)</f>
        <v>#VALUE!</v>
      </c>
      <c r="S5" s="241" t="e">
        <f aca="true">INDIRECT( "'" &amp; $A7 &amp; "'"&amp; "!" &amp;S$2 &amp; S$3)</f>
        <v>#VALUE!</v>
      </c>
      <c r="T5" s="242" t="e">
        <f aca="true">INDIRECT( "'" &amp; $A7 &amp; "'"&amp; "!" &amp;T$2 &amp; T$3)</f>
        <v>#VALUE!</v>
      </c>
      <c r="U5" s="243" t="e">
        <f aca="true">INDIRECT( "'" &amp; $A7 &amp; "'"&amp; "!" &amp;U$2 &amp; U$3)</f>
        <v>#VALUE!</v>
      </c>
      <c r="V5" s="243" t="e">
        <f aca="true">INDIRECT( "'" &amp; $A7 &amp; "'"&amp; "!" &amp;V$2 &amp; V$3)</f>
        <v>#VALUE!</v>
      </c>
      <c r="W5" s="243" t="e">
        <f aca="true">INDIRECT( "'" &amp; $A7 &amp; "'"&amp; "!" &amp;W$2 &amp; W$3)</f>
        <v>#VALUE!</v>
      </c>
      <c r="X5" s="243" t="e">
        <f aca="true">INDIRECT( "'" &amp; $A7 &amp; "'"&amp; "!" &amp;X$2 &amp; X$3)</f>
        <v>#VALUE!</v>
      </c>
      <c r="Y5" s="243" t="e">
        <f aca="true">INDIRECT( "'" &amp; $A7 &amp; "'"&amp; "!" &amp;Y$2 &amp; Y$3)</f>
        <v>#VALUE!</v>
      </c>
      <c r="Z5" s="243" t="e">
        <f aca="true">INDIRECT( "'" &amp; $A7 &amp; "'"&amp; "!" &amp;Z$2 &amp; Z$3)</f>
        <v>#VALUE!</v>
      </c>
      <c r="AA5" s="243" t="e">
        <f aca="true">INDIRECT( "'" &amp; $A7 &amp; "'"&amp; "!" &amp;AA$2 &amp; AA$3)</f>
        <v>#VALUE!</v>
      </c>
      <c r="AB5" s="243" t="e">
        <f aca="true">INDIRECT( "'" &amp; $A7 &amp; "'"&amp; "!" &amp;AB$2 &amp; AB$3)</f>
        <v>#VALUE!</v>
      </c>
      <c r="AC5" s="243" t="e">
        <f aca="true">INDIRECT( "'" &amp; $A7 &amp; "'"&amp; "!" &amp;AC$2 &amp; AC$3)</f>
        <v>#VALUE!</v>
      </c>
      <c r="AD5" s="243" t="e">
        <f aca="true">INDIRECT( "'" &amp; $A7 &amp; "'"&amp; "!" &amp;AD$2 &amp; AD$3)</f>
        <v>#VALUE!</v>
      </c>
      <c r="AE5" s="243" t="e">
        <f aca="true">INDIRECT( "'" &amp; $A7 &amp; "'"&amp; "!" &amp;AE$2 &amp; AE$3)</f>
        <v>#VALUE!</v>
      </c>
      <c r="AF5" s="243" t="e">
        <f aca="true">INDIRECT( "'" &amp; $A7 &amp; "'"&amp; "!" &amp;AF$2 &amp; AF$3)</f>
        <v>#VALUE!</v>
      </c>
      <c r="AG5" s="243" t="e">
        <f aca="true">INDIRECT( "'" &amp; $A7 &amp; "'"&amp; "!" &amp;AG$2 &amp; AG$3)</f>
        <v>#VALUE!</v>
      </c>
      <c r="AH5" s="243" t="e">
        <f aca="true">INDIRECT( "'" &amp; $A7 &amp; "'"&amp; "!" &amp;AH$2 &amp; AH$3)</f>
        <v>#VALUE!</v>
      </c>
      <c r="AI5" s="244" t="e">
        <f aca="true">INDIRECT( "'" &amp; $A7 &amp; "'"&amp; "!" &amp;AI$2 &amp; AI$3)</f>
        <v>#VALUE!</v>
      </c>
      <c r="AJ5" s="187"/>
    </row>
    <row r="6" customFormat="false" ht="15.75" hidden="false" customHeight="false" outlineLevel="0" collapsed="false">
      <c r="A6" s="166" t="s">
        <v>64</v>
      </c>
      <c r="B6" s="235" t="n">
        <v>3</v>
      </c>
      <c r="C6" s="79" t="s">
        <v>115</v>
      </c>
      <c r="D6" s="191" t="e">
        <f aca="true">INDIRECT( "'" &amp; $A8 &amp; "'"&amp; "!" &amp;D$2 &amp; D$3)</f>
        <v>#VALUE!</v>
      </c>
      <c r="E6" s="191" t="e">
        <f aca="true">INDIRECT( "'" &amp; $A8 &amp; "'"&amp; "!" &amp;E$2 &amp; E$3)</f>
        <v>#VALUE!</v>
      </c>
      <c r="F6" s="191" t="e">
        <f aca="true">INDIRECT( "'" &amp; $A8 &amp; "'"&amp; "!" &amp;F$2 &amp; F$3)</f>
        <v>#VALUE!</v>
      </c>
      <c r="G6" s="191" t="e">
        <f aca="true">INDIRECT( "'" &amp; $A8 &amp; "'"&amp; "!" &amp;G$2 &amp; G$3)</f>
        <v>#VALUE!</v>
      </c>
      <c r="H6" s="191" t="e">
        <f aca="true">INDIRECT( "'" &amp; $A8 &amp; "'"&amp; "!" &amp;H$2 &amp; H$3)</f>
        <v>#VALUE!</v>
      </c>
      <c r="I6" s="191" t="e">
        <f aca="true">INDIRECT( "'" &amp; $A8 &amp; "'"&amp; "!" &amp;I$2 &amp; I$3)</f>
        <v>#VALUE!</v>
      </c>
      <c r="J6" s="191" t="e">
        <f aca="true">INDIRECT( "'" &amp; $A8 &amp; "'"&amp; "!" &amp;J$2 &amp; J$3)</f>
        <v>#VALUE!</v>
      </c>
      <c r="K6" s="191" t="e">
        <f aca="true">INDIRECT( "'" &amp; $A8 &amp; "'"&amp; "!" &amp;K$2 &amp; K$3)</f>
        <v>#VALUE!</v>
      </c>
      <c r="L6" s="191" t="e">
        <f aca="true">INDIRECT( "'" &amp; $A8 &amp; "'"&amp; "!" &amp;L$2 &amp; L$3)</f>
        <v>#VALUE!</v>
      </c>
      <c r="M6" s="191" t="e">
        <f aca="true">INDIRECT( "'" &amp; $A8 &amp; "'"&amp; "!" &amp;M$2 &amp; M$3)</f>
        <v>#VALUE!</v>
      </c>
      <c r="N6" s="191" t="e">
        <f aca="true">INDIRECT( "'" &amp; $A8 &amp; "'"&amp; "!" &amp;N$2 &amp; N$3)</f>
        <v>#VALUE!</v>
      </c>
      <c r="O6" s="191" t="e">
        <f aca="true">INDIRECT( "'" &amp; $A8 &amp; "'"&amp; "!" &amp;O$2 &amp; O$3)</f>
        <v>#VALUE!</v>
      </c>
      <c r="P6" s="191" t="e">
        <f aca="true">INDIRECT( "'" &amp; $A8 &amp; "'"&amp; "!" &amp;P$2 &amp; P$3)</f>
        <v>#VALUE!</v>
      </c>
      <c r="Q6" s="191" t="e">
        <f aca="true">INDIRECT( "'" &amp; $A8 &amp; "'"&amp; "!" &amp;Q$2 &amp; Q$3)</f>
        <v>#VALUE!</v>
      </c>
      <c r="R6" s="191" t="e">
        <f aca="true">INDIRECT( "'" &amp; $A8 &amp; "'"&amp; "!" &amp;R$2 &amp; R$3)</f>
        <v>#VALUE!</v>
      </c>
      <c r="S6" s="245" t="e">
        <f aca="true">INDIRECT( "'" &amp; $A8 &amp; "'"&amp; "!" &amp;S$2 &amp; S$3)</f>
        <v>#VALUE!</v>
      </c>
      <c r="T6" s="246" t="e">
        <f aca="true">INDIRECT( "'" &amp; $A8 &amp; "'"&amp; "!" &amp;T$2 &amp; T$3)</f>
        <v>#VALUE!</v>
      </c>
      <c r="U6" s="247" t="e">
        <f aca="true">INDIRECT( "'" &amp; $A8 &amp; "'"&amp; "!" &amp;U$2 &amp; U$3)</f>
        <v>#VALUE!</v>
      </c>
      <c r="V6" s="247" t="e">
        <f aca="true">INDIRECT( "'" &amp; $A8 &amp; "'"&amp; "!" &amp;V$2 &amp; V$3)</f>
        <v>#VALUE!</v>
      </c>
      <c r="W6" s="247" t="e">
        <f aca="true">INDIRECT( "'" &amp; $A8 &amp; "'"&amp; "!" &amp;W$2 &amp; W$3)</f>
        <v>#VALUE!</v>
      </c>
      <c r="X6" s="247" t="e">
        <f aca="true">INDIRECT( "'" &amp; $A8 &amp; "'"&amp; "!" &amp;X$2 &amp; X$3)</f>
        <v>#VALUE!</v>
      </c>
      <c r="Y6" s="247" t="e">
        <f aca="true">INDIRECT( "'" &amp; $A8 &amp; "'"&amp; "!" &amp;Y$2 &amp; Y$3)</f>
        <v>#VALUE!</v>
      </c>
      <c r="Z6" s="247" t="e">
        <f aca="true">INDIRECT( "'" &amp; $A8 &amp; "'"&amp; "!" &amp;Z$2 &amp; Z$3)</f>
        <v>#VALUE!</v>
      </c>
      <c r="AA6" s="247" t="e">
        <f aca="true">INDIRECT( "'" &amp; $A8 &amp; "'"&amp; "!" &amp;AA$2 &amp; AA$3)</f>
        <v>#VALUE!</v>
      </c>
      <c r="AB6" s="247" t="e">
        <f aca="true">INDIRECT( "'" &amp; $A8 &amp; "'"&amp; "!" &amp;AB$2 &amp; AB$3)</f>
        <v>#VALUE!</v>
      </c>
      <c r="AC6" s="247" t="e">
        <f aca="true">INDIRECT( "'" &amp; $A8 &amp; "'"&amp; "!" &amp;AC$2 &amp; AC$3)</f>
        <v>#VALUE!</v>
      </c>
      <c r="AD6" s="247" t="e">
        <f aca="true">INDIRECT( "'" &amp; $A8 &amp; "'"&amp; "!" &amp;AD$2 &amp; AD$3)</f>
        <v>#VALUE!</v>
      </c>
      <c r="AE6" s="247" t="e">
        <f aca="true">INDIRECT( "'" &amp; $A8 &amp; "'"&amp; "!" &amp;AE$2 &amp; AE$3)</f>
        <v>#VALUE!</v>
      </c>
      <c r="AF6" s="247" t="e">
        <f aca="true">INDIRECT( "'" &amp; $A8 &amp; "'"&amp; "!" &amp;AF$2 &amp; AF$3)</f>
        <v>#VALUE!</v>
      </c>
      <c r="AG6" s="247" t="e">
        <f aca="true">INDIRECT( "'" &amp; $A8 &amp; "'"&amp; "!" &amp;AG$2 &amp; AG$3)</f>
        <v>#VALUE!</v>
      </c>
      <c r="AH6" s="247" t="e">
        <f aca="true">INDIRECT( "'" &amp; $A8 &amp; "'"&amp; "!" &amp;AH$2 &amp; AH$3)</f>
        <v>#VALUE!</v>
      </c>
      <c r="AI6" s="248" t="e">
        <f aca="true">INDIRECT( "'" &amp; $A8 &amp; "'"&amp; "!" &amp;AI$2 &amp; AI$3)</f>
        <v>#VALUE!</v>
      </c>
    </row>
    <row r="7" customFormat="false" ht="15.75" hidden="false" customHeight="false" outlineLevel="0" collapsed="false">
      <c r="A7" s="187" t="s">
        <v>186</v>
      </c>
      <c r="B7" s="235" t="n">
        <v>4</v>
      </c>
      <c r="C7" s="236" t="s">
        <v>116</v>
      </c>
      <c r="D7" s="188" t="e">
        <f aca="true">INDIRECT( "'" &amp; $A9 &amp; "'"&amp; "!" &amp;D$2 &amp; D$3)</f>
        <v>#VALUE!</v>
      </c>
      <c r="E7" s="188" t="e">
        <f aca="true">INDIRECT( "'" &amp; $A9 &amp; "'"&amp; "!" &amp;E$2 &amp; E$3)</f>
        <v>#VALUE!</v>
      </c>
      <c r="F7" s="188" t="e">
        <f aca="true">INDIRECT( "'" &amp; $A9 &amp; "'"&amp; "!" &amp;F$2 &amp; F$3)</f>
        <v>#VALUE!</v>
      </c>
      <c r="G7" s="188" t="e">
        <f aca="true">INDIRECT( "'" &amp; $A9 &amp; "'"&amp; "!" &amp;G$2 &amp; G$3)</f>
        <v>#VALUE!</v>
      </c>
      <c r="H7" s="188" t="e">
        <f aca="true">INDIRECT( "'" &amp; $A9 &amp; "'"&amp; "!" &amp;H$2 &amp; H$3)</f>
        <v>#VALUE!</v>
      </c>
      <c r="I7" s="188" t="e">
        <f aca="true">INDIRECT( "'" &amp; $A9 &amp; "'"&amp; "!" &amp;I$2 &amp; I$3)</f>
        <v>#VALUE!</v>
      </c>
      <c r="J7" s="188" t="e">
        <f aca="true">INDIRECT( "'" &amp; $A9 &amp; "'"&amp; "!" &amp;J$2 &amp; J$3)</f>
        <v>#VALUE!</v>
      </c>
      <c r="K7" s="188" t="e">
        <f aca="true">INDIRECT( "'" &amp; $A9 &amp; "'"&amp; "!" &amp;K$2 &amp; K$3)</f>
        <v>#VALUE!</v>
      </c>
      <c r="L7" s="188" t="e">
        <f aca="true">INDIRECT( "'" &amp; $A9 &amp; "'"&amp; "!" &amp;L$2 &amp; L$3)</f>
        <v>#VALUE!</v>
      </c>
      <c r="M7" s="188" t="e">
        <f aca="true">INDIRECT( "'" &amp; $A9 &amp; "'"&amp; "!" &amp;M$2 &amp; M$3)</f>
        <v>#VALUE!</v>
      </c>
      <c r="N7" s="188" t="e">
        <f aca="true">INDIRECT( "'" &amp; $A9 &amp; "'"&amp; "!" &amp;N$2 &amp; N$3)</f>
        <v>#VALUE!</v>
      </c>
      <c r="O7" s="188" t="e">
        <f aca="true">INDIRECT( "'" &amp; $A9 &amp; "'"&amp; "!" &amp;O$2 &amp; O$3)</f>
        <v>#VALUE!</v>
      </c>
      <c r="P7" s="188" t="e">
        <f aca="true">INDIRECT( "'" &amp; $A9 &amp; "'"&amp; "!" &amp;P$2 &amp; P$3)</f>
        <v>#VALUE!</v>
      </c>
      <c r="Q7" s="188" t="e">
        <f aca="true">INDIRECT( "'" &amp; $A9 &amp; "'"&amp; "!" &amp;Q$2 &amp; Q$3)</f>
        <v>#VALUE!</v>
      </c>
      <c r="R7" s="188" t="e">
        <f aca="true">INDIRECT( "'" &amp; $A9 &amp; "'"&amp; "!" &amp;R$2 &amp; R$3)</f>
        <v>#VALUE!</v>
      </c>
      <c r="S7" s="241" t="e">
        <f aca="true">INDIRECT( "'" &amp; $A9 &amp; "'"&amp; "!" &amp;S$2 &amp; S$3)</f>
        <v>#VALUE!</v>
      </c>
      <c r="T7" s="242" t="e">
        <f aca="true">INDIRECT( "'" &amp; $A9 &amp; "'"&amp; "!" &amp;T$2 &amp; T$3)</f>
        <v>#VALUE!</v>
      </c>
      <c r="U7" s="243" t="e">
        <f aca="true">INDIRECT( "'" &amp; $A9 &amp; "'"&amp; "!" &amp;U$2 &amp; U$3)</f>
        <v>#VALUE!</v>
      </c>
      <c r="V7" s="243" t="e">
        <f aca="true">INDIRECT( "'" &amp; $A9 &amp; "'"&amp; "!" &amp;V$2 &amp; V$3)</f>
        <v>#VALUE!</v>
      </c>
      <c r="W7" s="243" t="e">
        <f aca="true">INDIRECT( "'" &amp; $A9 &amp; "'"&amp; "!" &amp;W$2 &amp; W$3)</f>
        <v>#VALUE!</v>
      </c>
      <c r="X7" s="243" t="e">
        <f aca="true">INDIRECT( "'" &amp; $A9 &amp; "'"&amp; "!" &amp;X$2 &amp; X$3)</f>
        <v>#VALUE!</v>
      </c>
      <c r="Y7" s="243" t="e">
        <f aca="true">INDIRECT( "'" &amp; $A9 &amp; "'"&amp; "!" &amp;Y$2 &amp; Y$3)</f>
        <v>#VALUE!</v>
      </c>
      <c r="Z7" s="243" t="e">
        <f aca="true">INDIRECT( "'" &amp; $A9 &amp; "'"&amp; "!" &amp;Z$2 &amp; Z$3)</f>
        <v>#VALUE!</v>
      </c>
      <c r="AA7" s="243" t="e">
        <f aca="true">INDIRECT( "'" &amp; $A9 &amp; "'"&amp; "!" &amp;AA$2 &amp; AA$3)</f>
        <v>#VALUE!</v>
      </c>
      <c r="AB7" s="243" t="e">
        <f aca="true">INDIRECT( "'" &amp; $A9 &amp; "'"&amp; "!" &amp;AB$2 &amp; AB$3)</f>
        <v>#VALUE!</v>
      </c>
      <c r="AC7" s="243" t="e">
        <f aca="true">INDIRECT( "'" &amp; $A9 &amp; "'"&amp; "!" &amp;AC$2 &amp; AC$3)</f>
        <v>#VALUE!</v>
      </c>
      <c r="AD7" s="243" t="e">
        <f aca="true">INDIRECT( "'" &amp; $A9 &amp; "'"&amp; "!" &amp;AD$2 &amp; AD$3)</f>
        <v>#VALUE!</v>
      </c>
      <c r="AE7" s="243" t="e">
        <f aca="true">INDIRECT( "'" &amp; $A9 &amp; "'"&amp; "!" &amp;AE$2 &amp; AE$3)</f>
        <v>#VALUE!</v>
      </c>
      <c r="AF7" s="243" t="e">
        <f aca="true">INDIRECT( "'" &amp; $A9 &amp; "'"&amp; "!" &amp;AF$2 &amp; AF$3)</f>
        <v>#VALUE!</v>
      </c>
      <c r="AG7" s="243" t="e">
        <f aca="true">INDIRECT( "'" &amp; $A9 &amp; "'"&amp; "!" &amp;AG$2 &amp; AG$3)</f>
        <v>#VALUE!</v>
      </c>
      <c r="AH7" s="243" t="e">
        <f aca="true">INDIRECT( "'" &amp; $A9 &amp; "'"&amp; "!" &amp;AH$2 &amp; AH$3)</f>
        <v>#VALUE!</v>
      </c>
      <c r="AI7" s="244" t="e">
        <f aca="true">INDIRECT( "'" &amp; $A9 &amp; "'"&amp; "!" &amp;AI$2 &amp; AI$3)</f>
        <v>#VALUE!</v>
      </c>
      <c r="AJ7" s="187"/>
    </row>
    <row r="8" customFormat="false" ht="15.75" hidden="false" customHeight="false" outlineLevel="0" collapsed="false">
      <c r="A8" s="147" t="s">
        <v>46</v>
      </c>
      <c r="B8" s="235" t="n">
        <v>5</v>
      </c>
      <c r="C8" s="236" t="s">
        <v>117</v>
      </c>
      <c r="D8" s="168" t="e">
        <f aca="true">INDIRECT( "'" &amp; $A10 &amp; "'"&amp; "!" &amp;D$2 &amp; D$3)</f>
        <v>#VALUE!</v>
      </c>
      <c r="E8" s="168" t="e">
        <f aca="true">INDIRECT( "'" &amp; $A10 &amp; "'"&amp; "!" &amp;E$2 &amp; E$3)</f>
        <v>#VALUE!</v>
      </c>
      <c r="F8" s="168" t="e">
        <f aca="true">INDIRECT( "'" &amp; $A10 &amp; "'"&amp; "!" &amp;F$2 &amp; F$3)</f>
        <v>#VALUE!</v>
      </c>
      <c r="G8" s="168" t="e">
        <f aca="true">INDIRECT( "'" &amp; $A10 &amp; "'"&amp; "!" &amp;G$2 &amp; G$3)</f>
        <v>#VALUE!</v>
      </c>
      <c r="H8" s="168" t="e">
        <f aca="true">INDIRECT( "'" &amp; $A10 &amp; "'"&amp; "!" &amp;H$2 &amp; H$3)</f>
        <v>#VALUE!</v>
      </c>
      <c r="I8" s="168" t="e">
        <f aca="true">INDIRECT( "'" &amp; $A10 &amp; "'"&amp; "!" &amp;I$2 &amp; I$3)</f>
        <v>#VALUE!</v>
      </c>
      <c r="J8" s="168" t="e">
        <f aca="true">INDIRECT( "'" &amp; $A10 &amp; "'"&amp; "!" &amp;J$2 &amp; J$3)</f>
        <v>#VALUE!</v>
      </c>
      <c r="K8" s="168" t="e">
        <f aca="true">INDIRECT( "'" &amp; $A10 &amp; "'"&amp; "!" &amp;K$2 &amp; K$3)</f>
        <v>#VALUE!</v>
      </c>
      <c r="L8" s="168" t="e">
        <f aca="true">INDIRECT( "'" &amp; $A10 &amp; "'"&amp; "!" &amp;L$2 &amp; L$3)</f>
        <v>#VALUE!</v>
      </c>
      <c r="M8" s="168" t="e">
        <f aca="true">INDIRECT( "'" &amp; $A10 &amp; "'"&amp; "!" &amp;M$2 &amp; M$3)</f>
        <v>#VALUE!</v>
      </c>
      <c r="N8" s="168" t="e">
        <f aca="true">INDIRECT( "'" &amp; $A10 &amp; "'"&amp; "!" &amp;N$2 &amp; N$3)</f>
        <v>#VALUE!</v>
      </c>
      <c r="O8" s="168" t="e">
        <f aca="true">INDIRECT( "'" &amp; $A10 &amp; "'"&amp; "!" &amp;O$2 &amp; O$3)</f>
        <v>#VALUE!</v>
      </c>
      <c r="P8" s="168" t="e">
        <f aca="true">INDIRECT( "'" &amp; $A10 &amp; "'"&amp; "!" &amp;P$2 &amp; P$3)</f>
        <v>#VALUE!</v>
      </c>
      <c r="Q8" s="168" t="e">
        <f aca="true">INDIRECT( "'" &amp; $A10 &amp; "'"&amp; "!" &amp;Q$2 &amp; Q$3)</f>
        <v>#VALUE!</v>
      </c>
      <c r="R8" s="168" t="e">
        <f aca="true">INDIRECT( "'" &amp; $A10 &amp; "'"&amp; "!" &amp;R$2 &amp; R$3)</f>
        <v>#VALUE!</v>
      </c>
      <c r="S8" s="237" t="e">
        <f aca="true">INDIRECT( "'" &amp; $A10 &amp; "'"&amp; "!" &amp;S$2 &amp; S$3)</f>
        <v>#VALUE!</v>
      </c>
      <c r="T8" s="231" t="e">
        <f aca="true">INDIRECT( "'" &amp; $A10 &amp; "'"&amp; "!" &amp;T$2 &amp; T$3)</f>
        <v>#VALUE!</v>
      </c>
      <c r="U8" s="232" t="e">
        <f aca="true">INDIRECT( "'" &amp; $A10 &amp; "'"&amp; "!" &amp;U$2 &amp; U$3)</f>
        <v>#VALUE!</v>
      </c>
      <c r="V8" s="232" t="e">
        <f aca="true">INDIRECT( "'" &amp; $A10 &amp; "'"&amp; "!" &amp;V$2 &amp; V$3)</f>
        <v>#VALUE!</v>
      </c>
      <c r="W8" s="232" t="e">
        <f aca="true">INDIRECT( "'" &amp; $A10 &amp; "'"&amp; "!" &amp;W$2 &amp; W$3)</f>
        <v>#VALUE!</v>
      </c>
      <c r="X8" s="232" t="e">
        <f aca="true">INDIRECT( "'" &amp; $A10 &amp; "'"&amp; "!" &amp;X$2 &amp; X$3)</f>
        <v>#VALUE!</v>
      </c>
      <c r="Y8" s="232" t="e">
        <f aca="true">INDIRECT( "'" &amp; $A10 &amp; "'"&amp; "!" &amp;Y$2 &amp; Y$3)</f>
        <v>#VALUE!</v>
      </c>
      <c r="Z8" s="232" t="e">
        <f aca="true">INDIRECT( "'" &amp; $A10 &amp; "'"&amp; "!" &amp;Z$2 &amp; Z$3)</f>
        <v>#VALUE!</v>
      </c>
      <c r="AA8" s="232" t="e">
        <f aca="true">INDIRECT( "'" &amp; $A10 &amp; "'"&amp; "!" &amp;AA$2 &amp; AA$3)</f>
        <v>#VALUE!</v>
      </c>
      <c r="AB8" s="232" t="e">
        <f aca="true">INDIRECT( "'" &amp; $A10 &amp; "'"&amp; "!" &amp;AB$2 &amp; AB$3)</f>
        <v>#VALUE!</v>
      </c>
      <c r="AC8" s="232" t="e">
        <f aca="true">INDIRECT( "'" &amp; $A10 &amp; "'"&amp; "!" &amp;AC$2 &amp; AC$3)</f>
        <v>#VALUE!</v>
      </c>
      <c r="AD8" s="232" t="e">
        <f aca="true">INDIRECT( "'" &amp; $A10 &amp; "'"&amp; "!" &amp;AD$2 &amp; AD$3)</f>
        <v>#VALUE!</v>
      </c>
      <c r="AE8" s="232" t="e">
        <f aca="true">INDIRECT( "'" &amp; $A10 &amp; "'"&amp; "!" &amp;AE$2 &amp; AE$3)</f>
        <v>#VALUE!</v>
      </c>
      <c r="AF8" s="232" t="e">
        <f aca="true">INDIRECT( "'" &amp; $A10 &amp; "'"&amp; "!" &amp;AF$2 &amp; AF$3)</f>
        <v>#VALUE!</v>
      </c>
      <c r="AG8" s="232" t="e">
        <f aca="true">INDIRECT( "'" &amp; $A10 &amp; "'"&amp; "!" &amp;AG$2 &amp; AG$3)</f>
        <v>#VALUE!</v>
      </c>
      <c r="AH8" s="232" t="e">
        <f aca="true">INDIRECT( "'" &amp; $A10 &amp; "'"&amp; "!" &amp;AH$2 &amp; AH$3)</f>
        <v>#VALUE!</v>
      </c>
      <c r="AI8" s="234" t="e">
        <f aca="true">INDIRECT( "'" &amp; $A10 &amp; "'"&amp; "!" &amp;AI$2 &amp; AI$3)</f>
        <v>#VALUE!</v>
      </c>
      <c r="AJ8" s="166"/>
    </row>
    <row r="9" customFormat="false" ht="15.75" hidden="false" customHeight="false" outlineLevel="0" collapsed="false">
      <c r="A9" s="187" t="s">
        <v>54</v>
      </c>
      <c r="B9" s="235" t="n">
        <v>6</v>
      </c>
      <c r="C9" s="236" t="s">
        <v>118</v>
      </c>
      <c r="D9" s="191" t="e">
        <f aca="true">INDIRECT( "'" &amp; $A11 &amp; "'"&amp; "!" &amp;D$2 &amp; D$3)</f>
        <v>#VALUE!</v>
      </c>
      <c r="E9" s="191" t="e">
        <f aca="true">INDIRECT( "'" &amp; $A11 &amp; "'"&amp; "!" &amp;E$2 &amp; E$3)</f>
        <v>#VALUE!</v>
      </c>
      <c r="F9" s="191" t="e">
        <f aca="true">INDIRECT( "'" &amp; $A11 &amp; "'"&amp; "!" &amp;F$2 &amp; F$3)</f>
        <v>#VALUE!</v>
      </c>
      <c r="G9" s="191" t="e">
        <f aca="true">INDIRECT( "'" &amp; $A11 &amp; "'"&amp; "!" &amp;G$2 &amp; G$3)</f>
        <v>#VALUE!</v>
      </c>
      <c r="H9" s="191" t="e">
        <f aca="true">INDIRECT( "'" &amp; $A11 &amp; "'"&amp; "!" &amp;H$2 &amp; H$3)</f>
        <v>#VALUE!</v>
      </c>
      <c r="I9" s="191" t="e">
        <f aca="true">INDIRECT( "'" &amp; $A11 &amp; "'"&amp; "!" &amp;I$2 &amp; I$3)</f>
        <v>#VALUE!</v>
      </c>
      <c r="J9" s="191" t="e">
        <f aca="true">INDIRECT( "'" &amp; $A11 &amp; "'"&amp; "!" &amp;J$2 &amp; J$3)</f>
        <v>#VALUE!</v>
      </c>
      <c r="K9" s="191" t="e">
        <f aca="true">INDIRECT( "'" &amp; $A11 &amp; "'"&amp; "!" &amp;K$2 &amp; K$3)</f>
        <v>#VALUE!</v>
      </c>
      <c r="L9" s="191" t="e">
        <f aca="true">INDIRECT( "'" &amp; $A11 &amp; "'"&amp; "!" &amp;L$2 &amp; L$3)</f>
        <v>#VALUE!</v>
      </c>
      <c r="M9" s="191" t="e">
        <f aca="true">INDIRECT( "'" &amp; $A11 &amp; "'"&amp; "!" &amp;M$2 &amp; M$3)</f>
        <v>#VALUE!</v>
      </c>
      <c r="N9" s="191" t="e">
        <f aca="true">INDIRECT( "'" &amp; $A11 &amp; "'"&amp; "!" &amp;N$2 &amp; N$3)</f>
        <v>#VALUE!</v>
      </c>
      <c r="O9" s="191" t="e">
        <f aca="true">INDIRECT( "'" &amp; $A11 &amp; "'"&amp; "!" &amp;O$2 &amp; O$3)</f>
        <v>#VALUE!</v>
      </c>
      <c r="P9" s="191" t="e">
        <f aca="true">INDIRECT( "'" &amp; $A11 &amp; "'"&amp; "!" &amp;P$2 &amp; P$3)</f>
        <v>#VALUE!</v>
      </c>
      <c r="Q9" s="191" t="e">
        <f aca="true">INDIRECT( "'" &amp; $A11 &amp; "'"&amp; "!" &amp;Q$2 &amp; Q$3)</f>
        <v>#VALUE!</v>
      </c>
      <c r="R9" s="191" t="e">
        <f aca="true">INDIRECT( "'" &amp; $A11 &amp; "'"&amp; "!" &amp;R$2 &amp; R$3)</f>
        <v>#VALUE!</v>
      </c>
      <c r="S9" s="245" t="e">
        <f aca="true">INDIRECT( "'" &amp; $A11 &amp; "'"&amp; "!" &amp;S$2 &amp; S$3)</f>
        <v>#VALUE!</v>
      </c>
      <c r="T9" s="246" t="e">
        <f aca="true">INDIRECT( "'" &amp; $A11 &amp; "'"&amp; "!" &amp;T$2 &amp; T$3)</f>
        <v>#VALUE!</v>
      </c>
      <c r="U9" s="247" t="e">
        <f aca="true">INDIRECT( "'" &amp; $A11 &amp; "'"&amp; "!" &amp;U$2 &amp; U$3)</f>
        <v>#VALUE!</v>
      </c>
      <c r="V9" s="247" t="e">
        <f aca="true">INDIRECT( "'" &amp; $A11 &amp; "'"&amp; "!" &amp;V$2 &amp; V$3)</f>
        <v>#VALUE!</v>
      </c>
      <c r="W9" s="247" t="e">
        <f aca="true">INDIRECT( "'" &amp; $A11 &amp; "'"&amp; "!" &amp;W$2 &amp; W$3)</f>
        <v>#VALUE!</v>
      </c>
      <c r="X9" s="247" t="e">
        <f aca="true">INDIRECT( "'" &amp; $A11 &amp; "'"&amp; "!" &amp;X$2 &amp; X$3)</f>
        <v>#VALUE!</v>
      </c>
      <c r="Y9" s="247" t="e">
        <f aca="true">INDIRECT( "'" &amp; $A11 &amp; "'"&amp; "!" &amp;Y$2 &amp; Y$3)</f>
        <v>#VALUE!</v>
      </c>
      <c r="Z9" s="247" t="e">
        <f aca="true">INDIRECT( "'" &amp; $A11 &amp; "'"&amp; "!" &amp;Z$2 &amp; Z$3)</f>
        <v>#VALUE!</v>
      </c>
      <c r="AA9" s="247" t="e">
        <f aca="true">INDIRECT( "'" &amp; $A11 &amp; "'"&amp; "!" &amp;AA$2 &amp; AA$3)</f>
        <v>#VALUE!</v>
      </c>
      <c r="AB9" s="247" t="e">
        <f aca="true">INDIRECT( "'" &amp; $A11 &amp; "'"&amp; "!" &amp;AB$2 &amp; AB$3)</f>
        <v>#VALUE!</v>
      </c>
      <c r="AC9" s="247" t="e">
        <f aca="true">INDIRECT( "'" &amp; $A11 &amp; "'"&amp; "!" &amp;AC$2 &amp; AC$3)</f>
        <v>#VALUE!</v>
      </c>
      <c r="AD9" s="247" t="e">
        <f aca="true">INDIRECT( "'" &amp; $A11 &amp; "'"&amp; "!" &amp;AD$2 &amp; AD$3)</f>
        <v>#VALUE!</v>
      </c>
      <c r="AE9" s="247" t="e">
        <f aca="true">INDIRECT( "'" &amp; $A11 &amp; "'"&amp; "!" &amp;AE$2 &amp; AE$3)</f>
        <v>#VALUE!</v>
      </c>
      <c r="AF9" s="247" t="e">
        <f aca="true">INDIRECT( "'" &amp; $A11 &amp; "'"&amp; "!" &amp;AF$2 &amp; AF$3)</f>
        <v>#VALUE!</v>
      </c>
      <c r="AG9" s="247" t="e">
        <f aca="true">INDIRECT( "'" &amp; $A11 &amp; "'"&amp; "!" &amp;AG$2 &amp; AG$3)</f>
        <v>#VALUE!</v>
      </c>
      <c r="AH9" s="247" t="e">
        <f aca="true">INDIRECT( "'" &amp; $A11 &amp; "'"&amp; "!" &amp;AH$2 &amp; AH$3)</f>
        <v>#VALUE!</v>
      </c>
      <c r="AI9" s="248" t="e">
        <f aca="true">INDIRECT( "'" &amp; $A11 &amp; "'"&amp; "!" &amp;AI$2 &amp; AI$3)</f>
        <v>#VALUE!</v>
      </c>
    </row>
    <row r="10" customFormat="false" ht="15.75" hidden="false" customHeight="false" outlineLevel="0" collapsed="false">
      <c r="A10" s="166" t="s">
        <v>56</v>
      </c>
      <c r="B10" s="235" t="n">
        <v>7</v>
      </c>
      <c r="C10" s="236" t="s">
        <v>119</v>
      </c>
      <c r="D10" s="191" t="e">
        <f aca="true">INDIRECT( "'" &amp; $A12 &amp; "'"&amp; "!" &amp;D$2 &amp; D$3)</f>
        <v>#VALUE!</v>
      </c>
      <c r="E10" s="191" t="e">
        <f aca="true">INDIRECT( "'" &amp; $A12 &amp; "'"&amp; "!" &amp;E$2 &amp; E$3)</f>
        <v>#VALUE!</v>
      </c>
      <c r="F10" s="191" t="e">
        <f aca="true">INDIRECT( "'" &amp; $A12 &amp; "'"&amp; "!" &amp;F$2 &amp; F$3)</f>
        <v>#VALUE!</v>
      </c>
      <c r="G10" s="191" t="e">
        <f aca="true">INDIRECT( "'" &amp; $A12 &amp; "'"&amp; "!" &amp;G$2 &amp; G$3)</f>
        <v>#VALUE!</v>
      </c>
      <c r="H10" s="191" t="e">
        <f aca="true">INDIRECT( "'" &amp; $A12 &amp; "'"&amp; "!" &amp;H$2 &amp; H$3)</f>
        <v>#VALUE!</v>
      </c>
      <c r="I10" s="191" t="e">
        <f aca="true">INDIRECT( "'" &amp; $A12 &amp; "'"&amp; "!" &amp;I$2 &amp; I$3)</f>
        <v>#VALUE!</v>
      </c>
      <c r="J10" s="191" t="e">
        <f aca="true">INDIRECT( "'" &amp; $A12 &amp; "'"&amp; "!" &amp;J$2 &amp; J$3)</f>
        <v>#VALUE!</v>
      </c>
      <c r="K10" s="191" t="e">
        <f aca="true">INDIRECT( "'" &amp; $A12 &amp; "'"&amp; "!" &amp;K$2 &amp; K$3)</f>
        <v>#VALUE!</v>
      </c>
      <c r="L10" s="191" t="e">
        <f aca="true">INDIRECT( "'" &amp; $A12 &amp; "'"&amp; "!" &amp;L$2 &amp; L$3)</f>
        <v>#VALUE!</v>
      </c>
      <c r="M10" s="191" t="e">
        <f aca="true">INDIRECT( "'" &amp; $A12 &amp; "'"&amp; "!" &amp;M$2 &amp; M$3)</f>
        <v>#VALUE!</v>
      </c>
      <c r="N10" s="191" t="e">
        <f aca="true">INDIRECT( "'" &amp; $A12 &amp; "'"&amp; "!" &amp;N$2 &amp; N$3)</f>
        <v>#VALUE!</v>
      </c>
      <c r="O10" s="191" t="e">
        <f aca="true">INDIRECT( "'" &amp; $A12 &amp; "'"&amp; "!" &amp;O$2 &amp; O$3)</f>
        <v>#VALUE!</v>
      </c>
      <c r="P10" s="191" t="e">
        <f aca="true">INDIRECT( "'" &amp; $A12 &amp; "'"&amp; "!" &amp;P$2 &amp; P$3)</f>
        <v>#VALUE!</v>
      </c>
      <c r="Q10" s="191" t="e">
        <f aca="true">INDIRECT( "'" &amp; $A12 &amp; "'"&amp; "!" &amp;Q$2 &amp; Q$3)</f>
        <v>#VALUE!</v>
      </c>
      <c r="R10" s="191" t="e">
        <f aca="true">INDIRECT( "'" &amp; $A12 &amp; "'"&amp; "!" &amp;R$2 &amp; R$3)</f>
        <v>#VALUE!</v>
      </c>
      <c r="S10" s="245" t="e">
        <f aca="true">INDIRECT( "'" &amp; $A12 &amp; "'"&amp; "!" &amp;S$2 &amp; S$3)</f>
        <v>#VALUE!</v>
      </c>
      <c r="T10" s="246" t="e">
        <f aca="true">INDIRECT( "'" &amp; $A12 &amp; "'"&amp; "!" &amp;T$2 &amp; T$3)</f>
        <v>#VALUE!</v>
      </c>
      <c r="U10" s="247" t="e">
        <f aca="true">INDIRECT( "'" &amp; $A12 &amp; "'"&amp; "!" &amp;U$2 &amp; U$3)</f>
        <v>#VALUE!</v>
      </c>
      <c r="V10" s="247" t="e">
        <f aca="true">INDIRECT( "'" &amp; $A12 &amp; "'"&amp; "!" &amp;V$2 &amp; V$3)</f>
        <v>#VALUE!</v>
      </c>
      <c r="W10" s="247" t="e">
        <f aca="true">INDIRECT( "'" &amp; $A12 &amp; "'"&amp; "!" &amp;W$2 &amp; W$3)</f>
        <v>#VALUE!</v>
      </c>
      <c r="X10" s="247" t="e">
        <f aca="true">INDIRECT( "'" &amp; $A12 &amp; "'"&amp; "!" &amp;X$2 &amp; X$3)</f>
        <v>#VALUE!</v>
      </c>
      <c r="Y10" s="247" t="e">
        <f aca="true">INDIRECT( "'" &amp; $A12 &amp; "'"&amp; "!" &amp;Y$2 &amp; Y$3)</f>
        <v>#VALUE!</v>
      </c>
      <c r="Z10" s="247" t="e">
        <f aca="true">INDIRECT( "'" &amp; $A12 &amp; "'"&amp; "!" &amp;Z$2 &amp; Z$3)</f>
        <v>#VALUE!</v>
      </c>
      <c r="AA10" s="247" t="e">
        <f aca="true">INDIRECT( "'" &amp; $A12 &amp; "'"&amp; "!" &amp;AA$2 &amp; AA$3)</f>
        <v>#VALUE!</v>
      </c>
      <c r="AB10" s="247" t="e">
        <f aca="true">INDIRECT( "'" &amp; $A12 &amp; "'"&amp; "!" &amp;AB$2 &amp; AB$3)</f>
        <v>#VALUE!</v>
      </c>
      <c r="AC10" s="247" t="e">
        <f aca="true">INDIRECT( "'" &amp; $A12 &amp; "'"&amp; "!" &amp;AC$2 &amp; AC$3)</f>
        <v>#VALUE!</v>
      </c>
      <c r="AD10" s="247" t="e">
        <f aca="true">INDIRECT( "'" &amp; $A12 &amp; "'"&amp; "!" &amp;AD$2 &amp; AD$3)</f>
        <v>#VALUE!</v>
      </c>
      <c r="AE10" s="247" t="e">
        <f aca="true">INDIRECT( "'" &amp; $A12 &amp; "'"&amp; "!" &amp;AE$2 &amp; AE$3)</f>
        <v>#VALUE!</v>
      </c>
      <c r="AF10" s="247" t="e">
        <f aca="true">INDIRECT( "'" &amp; $A12 &amp; "'"&amp; "!" &amp;AF$2 &amp; AF$3)</f>
        <v>#VALUE!</v>
      </c>
      <c r="AG10" s="247" t="e">
        <f aca="true">INDIRECT( "'" &amp; $A12 &amp; "'"&amp; "!" &amp;AG$2 &amp; AG$3)</f>
        <v>#VALUE!</v>
      </c>
      <c r="AH10" s="247" t="e">
        <f aca="true">INDIRECT( "'" &amp; $A12 &amp; "'"&amp; "!" &amp;AH$2 &amp; AH$3)</f>
        <v>#VALUE!</v>
      </c>
      <c r="AI10" s="248" t="e">
        <f aca="true">INDIRECT( "'" &amp; $A12 &amp; "'"&amp; "!" &amp;AI$2 &amp; AI$3)</f>
        <v>#VALUE!</v>
      </c>
    </row>
    <row r="11" customFormat="false" ht="15.75" hidden="false" customHeight="false" outlineLevel="0" collapsed="false">
      <c r="A11" s="147" t="s">
        <v>10</v>
      </c>
      <c r="B11" s="235" t="n">
        <v>8</v>
      </c>
      <c r="C11" s="236" t="s">
        <v>120</v>
      </c>
      <c r="D11" s="191"/>
      <c r="E11" s="191"/>
      <c r="F11" s="191"/>
      <c r="G11" s="191"/>
      <c r="H11" s="191"/>
      <c r="I11" s="191"/>
      <c r="J11" s="191"/>
      <c r="K11" s="191"/>
      <c r="L11" s="191"/>
      <c r="M11" s="191"/>
      <c r="N11" s="191"/>
      <c r="O11" s="191"/>
      <c r="P11" s="191"/>
      <c r="Q11" s="191"/>
      <c r="R11" s="191"/>
      <c r="S11" s="245"/>
      <c r="T11" s="246"/>
      <c r="U11" s="247"/>
      <c r="V11" s="247"/>
      <c r="W11" s="247"/>
      <c r="X11" s="247"/>
      <c r="Y11" s="247"/>
      <c r="Z11" s="247"/>
      <c r="AA11" s="247"/>
      <c r="AB11" s="247"/>
      <c r="AC11" s="247"/>
      <c r="AD11" s="247"/>
      <c r="AE11" s="247"/>
      <c r="AF11" s="247"/>
      <c r="AG11" s="247"/>
      <c r="AH11" s="247"/>
      <c r="AI11" s="248"/>
    </row>
    <row r="12" customFormat="false" ht="15.75" hidden="false" customHeight="false" outlineLevel="0" collapsed="false">
      <c r="A12" s="147" t="s">
        <v>9</v>
      </c>
      <c r="B12" s="235" t="n">
        <v>9</v>
      </c>
      <c r="C12" s="236" t="s">
        <v>121</v>
      </c>
      <c r="D12" s="191"/>
      <c r="E12" s="191"/>
      <c r="F12" s="191"/>
      <c r="G12" s="191"/>
      <c r="H12" s="191"/>
      <c r="I12" s="191"/>
      <c r="J12" s="191"/>
      <c r="K12" s="191"/>
      <c r="L12" s="191"/>
      <c r="M12" s="191"/>
      <c r="N12" s="191"/>
      <c r="O12" s="191"/>
      <c r="P12" s="191"/>
      <c r="Q12" s="191"/>
      <c r="R12" s="191"/>
      <c r="S12" s="245"/>
      <c r="T12" s="246"/>
      <c r="U12" s="247"/>
      <c r="V12" s="247"/>
      <c r="W12" s="247"/>
      <c r="X12" s="247"/>
      <c r="Y12" s="247"/>
      <c r="Z12" s="247"/>
      <c r="AA12" s="247"/>
      <c r="AB12" s="247"/>
      <c r="AC12" s="247"/>
      <c r="AD12" s="247"/>
      <c r="AE12" s="247"/>
      <c r="AF12" s="247"/>
      <c r="AG12" s="247"/>
      <c r="AH12" s="247"/>
      <c r="AI12" s="248"/>
    </row>
    <row r="13" customFormat="false" ht="15.75" hidden="false" customHeight="false" outlineLevel="0" collapsed="false">
      <c r="B13" s="235" t="n">
        <v>10</v>
      </c>
      <c r="C13" s="236"/>
      <c r="D13" s="191" t="e">
        <f aca="true">INDIRECT( "'" &amp; $A15 &amp; "'"&amp; "!" &amp;D$2 &amp; D$3)</f>
        <v>#VALUE!</v>
      </c>
      <c r="E13" s="191" t="e">
        <f aca="true">INDIRECT( "'" &amp; $A15 &amp; "'"&amp; "!" &amp;E$2 &amp; E$3)</f>
        <v>#VALUE!</v>
      </c>
      <c r="F13" s="191" t="e">
        <f aca="true">INDIRECT( "'" &amp; $A15 &amp; "'"&amp; "!" &amp;F$2 &amp; F$3)</f>
        <v>#VALUE!</v>
      </c>
      <c r="G13" s="191" t="e">
        <f aca="true">INDIRECT( "'" &amp; $A15 &amp; "'"&amp; "!" &amp;G$2 &amp; G$3)</f>
        <v>#VALUE!</v>
      </c>
      <c r="H13" s="191" t="e">
        <f aca="true">INDIRECT( "'" &amp; $A15 &amp; "'"&amp; "!" &amp;H$2 &amp; H$3)</f>
        <v>#VALUE!</v>
      </c>
      <c r="I13" s="191" t="e">
        <f aca="true">INDIRECT( "'" &amp; $A15 &amp; "'"&amp; "!" &amp;I$2 &amp; I$3)</f>
        <v>#VALUE!</v>
      </c>
      <c r="J13" s="191" t="e">
        <f aca="true">INDIRECT( "'" &amp; $A15 &amp; "'"&amp; "!" &amp;J$2 &amp; J$3)</f>
        <v>#VALUE!</v>
      </c>
      <c r="K13" s="191" t="e">
        <f aca="true">INDIRECT( "'" &amp; $A15 &amp; "'"&amp; "!" &amp;K$2 &amp; K$3)</f>
        <v>#VALUE!</v>
      </c>
      <c r="L13" s="191" t="e">
        <f aca="true">INDIRECT( "'" &amp; $A15 &amp; "'"&amp; "!" &amp;L$2 &amp; L$3)</f>
        <v>#VALUE!</v>
      </c>
      <c r="M13" s="191" t="e">
        <f aca="true">INDIRECT( "'" &amp; $A15 &amp; "'"&amp; "!" &amp;M$2 &amp; M$3)</f>
        <v>#VALUE!</v>
      </c>
      <c r="N13" s="191" t="e">
        <f aca="true">INDIRECT( "'" &amp; $A15 &amp; "'"&amp; "!" &amp;N$2 &amp; N$3)</f>
        <v>#VALUE!</v>
      </c>
      <c r="O13" s="191" t="e">
        <f aca="true">INDIRECT( "'" &amp; $A15 &amp; "'"&amp; "!" &amp;O$2 &amp; O$3)</f>
        <v>#VALUE!</v>
      </c>
      <c r="P13" s="191" t="e">
        <f aca="true">INDIRECT( "'" &amp; $A15 &amp; "'"&amp; "!" &amp;P$2 &amp; P$3)</f>
        <v>#VALUE!</v>
      </c>
      <c r="Q13" s="191" t="e">
        <f aca="true">INDIRECT( "'" &amp; $A15 &amp; "'"&amp; "!" &amp;Q$2 &amp; Q$3)</f>
        <v>#VALUE!</v>
      </c>
      <c r="R13" s="191" t="e">
        <f aca="true">INDIRECT( "'" &amp; $A15 &amp; "'"&amp; "!" &amp;R$2 &amp; R$3)</f>
        <v>#VALUE!</v>
      </c>
      <c r="S13" s="245" t="e">
        <f aca="true">INDIRECT( "'" &amp; $A15 &amp; "'"&amp; "!" &amp;S$2 &amp; S$3)</f>
        <v>#VALUE!</v>
      </c>
      <c r="T13" s="246" t="e">
        <f aca="true">INDIRECT( "'" &amp; $A15 &amp; "'"&amp; "!" &amp;T$2 &amp; T$3)</f>
        <v>#VALUE!</v>
      </c>
      <c r="U13" s="247" t="e">
        <f aca="true">INDIRECT( "'" &amp; $A15 &amp; "'"&amp; "!" &amp;U$2 &amp; U$3)</f>
        <v>#VALUE!</v>
      </c>
      <c r="V13" s="247" t="e">
        <f aca="true">INDIRECT( "'" &amp; $A15 &amp; "'"&amp; "!" &amp;V$2 &amp; V$3)</f>
        <v>#VALUE!</v>
      </c>
      <c r="W13" s="247" t="e">
        <f aca="true">INDIRECT( "'" &amp; $A15 &amp; "'"&amp; "!" &amp;W$2 &amp; W$3)</f>
        <v>#VALUE!</v>
      </c>
      <c r="X13" s="247" t="e">
        <f aca="true">INDIRECT( "'" &amp; $A15 &amp; "'"&amp; "!" &amp;X$2 &amp; X$3)</f>
        <v>#VALUE!</v>
      </c>
      <c r="Y13" s="247" t="e">
        <f aca="true">INDIRECT( "'" &amp; $A15 &amp; "'"&amp; "!" &amp;Y$2 &amp; Y$3)</f>
        <v>#VALUE!</v>
      </c>
      <c r="Z13" s="247" t="e">
        <f aca="true">INDIRECT( "'" &amp; $A15 &amp; "'"&amp; "!" &amp;Z$2 &amp; Z$3)</f>
        <v>#VALUE!</v>
      </c>
      <c r="AA13" s="247" t="e">
        <f aca="true">INDIRECT( "'" &amp; $A15 &amp; "'"&amp; "!" &amp;AA$2 &amp; AA$3)</f>
        <v>#VALUE!</v>
      </c>
      <c r="AB13" s="247" t="e">
        <f aca="true">INDIRECT( "'" &amp; $A15 &amp; "'"&amp; "!" &amp;AB$2 &amp; AB$3)</f>
        <v>#VALUE!</v>
      </c>
      <c r="AC13" s="247" t="e">
        <f aca="true">INDIRECT( "'" &amp; $A15 &amp; "'"&amp; "!" &amp;AC$2 &amp; AC$3)</f>
        <v>#VALUE!</v>
      </c>
      <c r="AD13" s="247" t="e">
        <f aca="true">INDIRECT( "'" &amp; $A15 &amp; "'"&amp; "!" &amp;AD$2 &amp; AD$3)</f>
        <v>#VALUE!</v>
      </c>
      <c r="AE13" s="247" t="e">
        <f aca="true">INDIRECT( "'" &amp; $A15 &amp; "'"&amp; "!" &amp;AE$2 &amp; AE$3)</f>
        <v>#VALUE!</v>
      </c>
      <c r="AF13" s="247" t="e">
        <f aca="true">INDIRECT( "'" &amp; $A15 &amp; "'"&amp; "!" &amp;AF$2 &amp; AF$3)</f>
        <v>#VALUE!</v>
      </c>
      <c r="AG13" s="247" t="e">
        <f aca="true">INDIRECT( "'" &amp; $A15 &amp; "'"&amp; "!" &amp;AG$2 &amp; AG$3)</f>
        <v>#VALUE!</v>
      </c>
      <c r="AH13" s="247" t="e">
        <f aca="true">INDIRECT( "'" &amp; $A15 &amp; "'"&amp; "!" &amp;AH$2 &amp; AH$3)</f>
        <v>#VALUE!</v>
      </c>
      <c r="AI13" s="248" t="e">
        <f aca="true">INDIRECT( "'" &amp; $A15 &amp; "'"&amp; "!" &amp;AI$2 &amp; AI$3)</f>
        <v>#VALUE!</v>
      </c>
    </row>
    <row r="14" customFormat="false" ht="15.75" hidden="false" customHeight="false" outlineLevel="0" collapsed="false">
      <c r="B14" s="235" t="n">
        <v>11</v>
      </c>
      <c r="C14" s="236"/>
      <c r="D14" s="249" t="e">
        <f aca="false">SUM(D2:D13)</f>
        <v>#VALUE!</v>
      </c>
      <c r="E14" s="249"/>
      <c r="F14" s="250"/>
      <c r="G14" s="249"/>
      <c r="H14" s="249"/>
      <c r="I14" s="249"/>
      <c r="J14" s="249"/>
      <c r="K14" s="250"/>
      <c r="L14" s="250"/>
      <c r="M14" s="249"/>
      <c r="N14" s="249"/>
      <c r="O14" s="249"/>
      <c r="P14" s="249"/>
      <c r="Q14" s="249"/>
      <c r="R14" s="249"/>
      <c r="S14" s="251"/>
      <c r="T14" s="252"/>
      <c r="AI14" s="253"/>
    </row>
    <row r="15" customFormat="false" ht="15.75" hidden="false" customHeight="false" outlineLevel="0" collapsed="false">
      <c r="A15" s="147" t="s">
        <v>188</v>
      </c>
      <c r="B15" s="235" t="n">
        <v>12</v>
      </c>
      <c r="C15" s="79" t="s">
        <v>122</v>
      </c>
      <c r="D15" s="191" t="e">
        <f aca="true">INDIRECT( "'" &amp; $A17 &amp; "'"&amp; "!" &amp;D$2 &amp; D$3)</f>
        <v>#VALUE!</v>
      </c>
      <c r="E15" s="191" t="e">
        <f aca="true">INDIRECT( "'" &amp; $A17 &amp; "'"&amp; "!" &amp;E$2 &amp; E$3)</f>
        <v>#VALUE!</v>
      </c>
      <c r="F15" s="191" t="e">
        <f aca="true">INDIRECT( "'" &amp; $A17 &amp; "'"&amp; "!" &amp;F$2 &amp; F$3)</f>
        <v>#VALUE!</v>
      </c>
      <c r="G15" s="191" t="e">
        <f aca="true">INDIRECT( "'" &amp; $A17 &amp; "'"&amp; "!" &amp;G$2 &amp; G$3)</f>
        <v>#VALUE!</v>
      </c>
      <c r="H15" s="191" t="e">
        <f aca="true">INDIRECT( "'" &amp; $A17 &amp; "'"&amp; "!" &amp;H$2 &amp; H$3)</f>
        <v>#VALUE!</v>
      </c>
      <c r="I15" s="191" t="e">
        <f aca="true">INDIRECT( "'" &amp; $A17 &amp; "'"&amp; "!" &amp;I$2 &amp; I$3)</f>
        <v>#VALUE!</v>
      </c>
      <c r="J15" s="191" t="e">
        <f aca="true">INDIRECT( "'" &amp; $A17 &amp; "'"&amp; "!" &amp;J$2 &amp; J$3)</f>
        <v>#VALUE!</v>
      </c>
      <c r="K15" s="191" t="e">
        <f aca="true">INDIRECT( "'" &amp; $A17 &amp; "'"&amp; "!" &amp;K$2 &amp; K$3)</f>
        <v>#VALUE!</v>
      </c>
      <c r="L15" s="191" t="e">
        <f aca="true">INDIRECT( "'" &amp; $A17 &amp; "'"&amp; "!" &amp;L$2 &amp; L$3)</f>
        <v>#VALUE!</v>
      </c>
      <c r="M15" s="191" t="e">
        <f aca="true">INDIRECT( "'" &amp; $A17 &amp; "'"&amp; "!" &amp;M$2 &amp; M$3)</f>
        <v>#VALUE!</v>
      </c>
      <c r="N15" s="191" t="e">
        <f aca="true">INDIRECT( "'" &amp; $A17 &amp; "'"&amp; "!" &amp;N$2 &amp; N$3)</f>
        <v>#VALUE!</v>
      </c>
      <c r="O15" s="191" t="e">
        <f aca="true">INDIRECT( "'" &amp; $A17 &amp; "'"&amp; "!" &amp;O$2 &amp; O$3)</f>
        <v>#VALUE!</v>
      </c>
      <c r="P15" s="191" t="e">
        <f aca="true">INDIRECT( "'" &amp; $A17 &amp; "'"&amp; "!" &amp;P$2 &amp; P$3)</f>
        <v>#VALUE!</v>
      </c>
      <c r="Q15" s="191" t="e">
        <f aca="true">INDIRECT( "'" &amp; $A17 &amp; "'"&amp; "!" &amp;Q$2 &amp; Q$3)</f>
        <v>#VALUE!</v>
      </c>
      <c r="R15" s="191" t="e">
        <f aca="true">INDIRECT( "'" &amp; $A17 &amp; "'"&amp; "!" &amp;R$2 &amp; R$3)</f>
        <v>#VALUE!</v>
      </c>
      <c r="S15" s="245" t="e">
        <f aca="true">INDIRECT( "'" &amp; $A17 &amp; "'"&amp; "!" &amp;S$2 &amp; S$3)</f>
        <v>#VALUE!</v>
      </c>
      <c r="T15" s="246" t="e">
        <f aca="true">INDIRECT( "'" &amp; $A17 &amp; "'"&amp; "!" &amp;T$2 &amp; T$3)</f>
        <v>#VALUE!</v>
      </c>
      <c r="U15" s="247" t="e">
        <f aca="true">INDIRECT( "'" &amp; $A17 &amp; "'"&amp; "!" &amp;U$2 &amp; U$3)</f>
        <v>#VALUE!</v>
      </c>
      <c r="V15" s="247" t="e">
        <f aca="true">INDIRECT( "'" &amp; $A17 &amp; "'"&amp; "!" &amp;V$2 &amp; V$3)</f>
        <v>#VALUE!</v>
      </c>
      <c r="W15" s="247" t="e">
        <f aca="true">INDIRECT( "'" &amp; $A17 &amp; "'"&amp; "!" &amp;W$2 &amp; W$3)</f>
        <v>#VALUE!</v>
      </c>
      <c r="X15" s="247" t="e">
        <f aca="true">INDIRECT( "'" &amp; $A17 &amp; "'"&amp; "!" &amp;X$2 &amp; X$3)</f>
        <v>#VALUE!</v>
      </c>
      <c r="Y15" s="247" t="e">
        <f aca="true">INDIRECT( "'" &amp; $A17 &amp; "'"&amp; "!" &amp;Y$2 &amp; Y$3)</f>
        <v>#VALUE!</v>
      </c>
      <c r="Z15" s="247" t="e">
        <f aca="true">INDIRECT( "'" &amp; $A17 &amp; "'"&amp; "!" &amp;Z$2 &amp; Z$3)</f>
        <v>#VALUE!</v>
      </c>
      <c r="AA15" s="247" t="e">
        <f aca="true">INDIRECT( "'" &amp; $A17 &amp; "'"&amp; "!" &amp;AA$2 &amp; AA$3)</f>
        <v>#VALUE!</v>
      </c>
      <c r="AB15" s="247" t="e">
        <f aca="true">INDIRECT( "'" &amp; $A17 &amp; "'"&amp; "!" &amp;AB$2 &amp; AB$3)</f>
        <v>#VALUE!</v>
      </c>
      <c r="AC15" s="247" t="e">
        <f aca="true">INDIRECT( "'" &amp; $A17 &amp; "'"&amp; "!" &amp;AC$2 &amp; AC$3)</f>
        <v>#VALUE!</v>
      </c>
      <c r="AD15" s="247" t="e">
        <f aca="true">INDIRECT( "'" &amp; $A17 &amp; "'"&amp; "!" &amp;AD$2 &amp; AD$3)</f>
        <v>#VALUE!</v>
      </c>
      <c r="AE15" s="247" t="e">
        <f aca="true">INDIRECT( "'" &amp; $A17 &amp; "'"&amp; "!" &amp;AE$2 &amp; AE$3)</f>
        <v>#VALUE!</v>
      </c>
      <c r="AF15" s="247" t="e">
        <f aca="true">INDIRECT( "'" &amp; $A17 &amp; "'"&amp; "!" &amp;AF$2 &amp; AF$3)</f>
        <v>#VALUE!</v>
      </c>
      <c r="AG15" s="247" t="e">
        <f aca="true">INDIRECT( "'" &amp; $A17 &amp; "'"&amp; "!" &amp;AG$2 &amp; AG$3)</f>
        <v>#VALUE!</v>
      </c>
      <c r="AH15" s="247" t="e">
        <f aca="true">INDIRECT( "'" &amp; $A17 &amp; "'"&amp; "!" &amp;AH$2 &amp; AH$3)</f>
        <v>#VALUE!</v>
      </c>
      <c r="AI15" s="248" t="e">
        <f aca="true">INDIRECT( "'" &amp; $A17 &amp; "'"&amp; "!" &amp;AI$2 &amp; AI$3)</f>
        <v>#VALUE!</v>
      </c>
    </row>
    <row r="16" customFormat="false" ht="15.75" hidden="false" customHeight="false" outlineLevel="0" collapsed="false">
      <c r="B16" s="235" t="n">
        <v>13</v>
      </c>
      <c r="C16" s="236" t="s">
        <v>191</v>
      </c>
      <c r="D16" s="191" t="e">
        <f aca="true">INDIRECT( "'" &amp; $A18 &amp; "'"&amp; "!" &amp;D$2 &amp; D$3)</f>
        <v>#VALUE!</v>
      </c>
      <c r="E16" s="191" t="e">
        <f aca="true">INDIRECT( "'" &amp; $A18 &amp; "'"&amp; "!" &amp;E$2 &amp; E$3)</f>
        <v>#VALUE!</v>
      </c>
      <c r="F16" s="191" t="e">
        <f aca="true">INDIRECT( "'" &amp; $A18 &amp; "'"&amp; "!" &amp;F$2 &amp; F$3)</f>
        <v>#VALUE!</v>
      </c>
      <c r="G16" s="191" t="e">
        <f aca="true">INDIRECT( "'" &amp; $A18 &amp; "'"&amp; "!" &amp;G$2 &amp; G$3)</f>
        <v>#VALUE!</v>
      </c>
      <c r="H16" s="191" t="e">
        <f aca="true">INDIRECT( "'" &amp; $A18 &amp; "'"&amp; "!" &amp;H$2 &amp; H$3)</f>
        <v>#VALUE!</v>
      </c>
      <c r="I16" s="191" t="e">
        <f aca="true">INDIRECT( "'" &amp; $A18 &amp; "'"&amp; "!" &amp;I$2 &amp; I$3)</f>
        <v>#VALUE!</v>
      </c>
      <c r="J16" s="191" t="e">
        <f aca="true">INDIRECT( "'" &amp; $A18 &amp; "'"&amp; "!" &amp;J$2 &amp; J$3)</f>
        <v>#VALUE!</v>
      </c>
      <c r="K16" s="191" t="e">
        <f aca="true">INDIRECT( "'" &amp; $A18 &amp; "'"&amp; "!" &amp;K$2 &amp; K$3)</f>
        <v>#VALUE!</v>
      </c>
      <c r="L16" s="191" t="e">
        <f aca="true">INDIRECT( "'" &amp; $A18 &amp; "'"&amp; "!" &amp;L$2 &amp; L$3)</f>
        <v>#VALUE!</v>
      </c>
      <c r="M16" s="191" t="e">
        <f aca="true">INDIRECT( "'" &amp; $A18 &amp; "'"&amp; "!" &amp;M$2 &amp; M$3)</f>
        <v>#VALUE!</v>
      </c>
      <c r="N16" s="191" t="e">
        <f aca="true">INDIRECT( "'" &amp; $A18 &amp; "'"&amp; "!" &amp;N$2 &amp; N$3)</f>
        <v>#VALUE!</v>
      </c>
      <c r="O16" s="191" t="e">
        <f aca="true">INDIRECT( "'" &amp; $A18 &amp; "'"&amp; "!" &amp;O$2 &amp; O$3)</f>
        <v>#VALUE!</v>
      </c>
      <c r="P16" s="191" t="e">
        <f aca="true">INDIRECT( "'" &amp; $A18 &amp; "'"&amp; "!" &amp;P$2 &amp; P$3)</f>
        <v>#VALUE!</v>
      </c>
      <c r="Q16" s="191" t="e">
        <f aca="true">INDIRECT( "'" &amp; $A18 &amp; "'"&amp; "!" &amp;Q$2 &amp; Q$3)</f>
        <v>#VALUE!</v>
      </c>
      <c r="R16" s="191" t="e">
        <f aca="true">INDIRECT( "'" &amp; $A18 &amp; "'"&amp; "!" &amp;R$2 &amp; R$3)</f>
        <v>#VALUE!</v>
      </c>
      <c r="S16" s="245" t="e">
        <f aca="true">INDIRECT( "'" &amp; $A18 &amp; "'"&amp; "!" &amp;S$2 &amp; S$3)</f>
        <v>#VALUE!</v>
      </c>
      <c r="T16" s="246" t="e">
        <f aca="true">INDIRECT( "'" &amp; $A18 &amp; "'"&amp; "!" &amp;T$2 &amp; T$3)</f>
        <v>#VALUE!</v>
      </c>
      <c r="U16" s="247" t="e">
        <f aca="true">INDIRECT( "'" &amp; $A18 &amp; "'"&amp; "!" &amp;U$2 &amp; U$3)</f>
        <v>#VALUE!</v>
      </c>
      <c r="V16" s="247" t="e">
        <f aca="true">INDIRECT( "'" &amp; $A18 &amp; "'"&amp; "!" &amp;V$2 &amp; V$3)</f>
        <v>#VALUE!</v>
      </c>
      <c r="W16" s="247" t="e">
        <f aca="true">INDIRECT( "'" &amp; $A18 &amp; "'"&amp; "!" &amp;W$2 &amp; W$3)</f>
        <v>#VALUE!</v>
      </c>
      <c r="X16" s="247" t="e">
        <f aca="true">INDIRECT( "'" &amp; $A18 &amp; "'"&amp; "!" &amp;X$2 &amp; X$3)</f>
        <v>#VALUE!</v>
      </c>
      <c r="Y16" s="247" t="e">
        <f aca="true">INDIRECT( "'" &amp; $A18 &amp; "'"&amp; "!" &amp;Y$2 &amp; Y$3)</f>
        <v>#VALUE!</v>
      </c>
      <c r="Z16" s="247" t="e">
        <f aca="true">INDIRECT( "'" &amp; $A18 &amp; "'"&amp; "!" &amp;Z$2 &amp; Z$3)</f>
        <v>#VALUE!</v>
      </c>
      <c r="AA16" s="247" t="e">
        <f aca="true">INDIRECT( "'" &amp; $A18 &amp; "'"&amp; "!" &amp;AA$2 &amp; AA$3)</f>
        <v>#VALUE!</v>
      </c>
      <c r="AB16" s="247" t="e">
        <f aca="true">INDIRECT( "'" &amp; $A18 &amp; "'"&amp; "!" &amp;AB$2 &amp; AB$3)</f>
        <v>#VALUE!</v>
      </c>
      <c r="AC16" s="247" t="e">
        <f aca="true">INDIRECT( "'" &amp; $A18 &amp; "'"&amp; "!" &amp;AC$2 &amp; AC$3)</f>
        <v>#VALUE!</v>
      </c>
      <c r="AD16" s="247" t="e">
        <f aca="true">INDIRECT( "'" &amp; $A18 &amp; "'"&amp; "!" &amp;AD$2 &amp; AD$3)</f>
        <v>#VALUE!</v>
      </c>
      <c r="AE16" s="247" t="e">
        <f aca="true">INDIRECT( "'" &amp; $A18 &amp; "'"&amp; "!" &amp;AE$2 &amp; AE$3)</f>
        <v>#VALUE!</v>
      </c>
      <c r="AF16" s="247" t="e">
        <f aca="true">INDIRECT( "'" &amp; $A18 &amp; "'"&amp; "!" &amp;AF$2 &amp; AF$3)</f>
        <v>#VALUE!</v>
      </c>
      <c r="AG16" s="247" t="e">
        <f aca="true">INDIRECT( "'" &amp; $A18 &amp; "'"&amp; "!" &amp;AG$2 &amp; AG$3)</f>
        <v>#VALUE!</v>
      </c>
      <c r="AH16" s="247" t="e">
        <f aca="true">INDIRECT( "'" &amp; $A18 &amp; "'"&amp; "!" &amp;AH$2 &amp; AH$3)</f>
        <v>#VALUE!</v>
      </c>
      <c r="AI16" s="248" t="e">
        <f aca="true">INDIRECT( "'" &amp; $A18 &amp; "'"&amp; "!" &amp;AI$2 &amp; AI$3)</f>
        <v>#VALUE!</v>
      </c>
    </row>
    <row r="17" customFormat="false" ht="15.75" hidden="false" customHeight="false" outlineLevel="0" collapsed="false">
      <c r="A17" s="147" t="s">
        <v>57</v>
      </c>
      <c r="B17" s="235" t="n">
        <v>14</v>
      </c>
      <c r="C17" s="236" t="s">
        <v>125</v>
      </c>
      <c r="D17" s="191"/>
      <c r="E17" s="191"/>
      <c r="F17" s="191"/>
      <c r="G17" s="191"/>
      <c r="H17" s="191"/>
      <c r="I17" s="191"/>
      <c r="J17" s="191"/>
      <c r="K17" s="191"/>
      <c r="L17" s="191"/>
      <c r="M17" s="191"/>
      <c r="N17" s="191"/>
      <c r="O17" s="191"/>
      <c r="P17" s="191"/>
      <c r="Q17" s="191"/>
      <c r="R17" s="191"/>
      <c r="S17" s="245"/>
      <c r="T17" s="246"/>
      <c r="U17" s="247"/>
      <c r="V17" s="247"/>
      <c r="W17" s="247"/>
      <c r="X17" s="247"/>
      <c r="Y17" s="247"/>
      <c r="Z17" s="247"/>
      <c r="AA17" s="247"/>
      <c r="AB17" s="247"/>
      <c r="AC17" s="247"/>
      <c r="AD17" s="247"/>
      <c r="AE17" s="247"/>
      <c r="AF17" s="247"/>
      <c r="AG17" s="247"/>
      <c r="AH17" s="247"/>
      <c r="AI17" s="248"/>
    </row>
    <row r="18" customFormat="false" ht="15.75" hidden="false" customHeight="false" outlineLevel="0" collapsed="false">
      <c r="A18" s="147" t="s">
        <v>58</v>
      </c>
      <c r="B18" s="235" t="n">
        <v>15</v>
      </c>
      <c r="C18" s="79" t="s">
        <v>126</v>
      </c>
      <c r="D18" s="191"/>
      <c r="E18" s="191"/>
      <c r="F18" s="191"/>
      <c r="G18" s="191"/>
      <c r="H18" s="191"/>
      <c r="I18" s="191"/>
      <c r="J18" s="191"/>
      <c r="K18" s="191"/>
      <c r="L18" s="191"/>
      <c r="M18" s="191"/>
      <c r="N18" s="191"/>
      <c r="O18" s="191"/>
      <c r="P18" s="191"/>
      <c r="Q18" s="191"/>
      <c r="R18" s="191"/>
      <c r="S18" s="245"/>
      <c r="T18" s="246"/>
      <c r="U18" s="247"/>
      <c r="V18" s="247"/>
      <c r="W18" s="247"/>
      <c r="X18" s="247"/>
      <c r="Y18" s="247"/>
      <c r="Z18" s="247"/>
      <c r="AA18" s="247"/>
      <c r="AB18" s="247"/>
      <c r="AC18" s="247"/>
      <c r="AD18" s="247"/>
      <c r="AE18" s="247"/>
      <c r="AF18" s="247"/>
      <c r="AG18" s="247"/>
      <c r="AH18" s="247"/>
      <c r="AI18" s="248"/>
    </row>
    <row r="19" customFormat="false" ht="15.75" hidden="false" customHeight="false" outlineLevel="0" collapsed="false">
      <c r="B19" s="235" t="n">
        <v>16</v>
      </c>
      <c r="C19" s="79"/>
      <c r="D19" s="191" t="e">
        <f aca="true">INDIRECT( "'" &amp; $A21 &amp; "'"&amp; "!" &amp;D$2 &amp; D$3)</f>
        <v>#VALUE!</v>
      </c>
      <c r="E19" s="191" t="e">
        <f aca="true">INDIRECT( "'" &amp; $A21 &amp; "'"&amp; "!" &amp;E$2 &amp; E$3)</f>
        <v>#VALUE!</v>
      </c>
      <c r="F19" s="191" t="e">
        <f aca="true">INDIRECT( "'" &amp; $A21 &amp; "'"&amp; "!" &amp;F$2 &amp; F$3)</f>
        <v>#VALUE!</v>
      </c>
      <c r="G19" s="191" t="e">
        <f aca="true">INDIRECT( "'" &amp; $A21 &amp; "'"&amp; "!" &amp;G$2 &amp; G$3)</f>
        <v>#VALUE!</v>
      </c>
      <c r="H19" s="191" t="e">
        <f aca="true">INDIRECT( "'" &amp; $A21 &amp; "'"&amp; "!" &amp;H$2 &amp; H$3)</f>
        <v>#VALUE!</v>
      </c>
      <c r="I19" s="191" t="e">
        <f aca="true">INDIRECT( "'" &amp; $A21 &amp; "'"&amp; "!" &amp;I$2 &amp; I$3)</f>
        <v>#VALUE!</v>
      </c>
      <c r="J19" s="191" t="e">
        <f aca="true">INDIRECT( "'" &amp; $A21 &amp; "'"&amp; "!" &amp;J$2 &amp; J$3)</f>
        <v>#VALUE!</v>
      </c>
      <c r="K19" s="191" t="e">
        <f aca="true">INDIRECT( "'" &amp; $A21 &amp; "'"&amp; "!" &amp;K$2 &amp; K$3)</f>
        <v>#VALUE!</v>
      </c>
      <c r="L19" s="191" t="e">
        <f aca="true">INDIRECT( "'" &amp; $A21 &amp; "'"&amp; "!" &amp;L$2 &amp; L$3)</f>
        <v>#VALUE!</v>
      </c>
      <c r="M19" s="191" t="e">
        <f aca="true">INDIRECT( "'" &amp; $A21 &amp; "'"&amp; "!" &amp;M$2 &amp; M$3)</f>
        <v>#VALUE!</v>
      </c>
      <c r="N19" s="191" t="e">
        <f aca="true">INDIRECT( "'" &amp; $A21 &amp; "'"&amp; "!" &amp;N$2 &amp; N$3)</f>
        <v>#VALUE!</v>
      </c>
      <c r="O19" s="191" t="e">
        <f aca="true">INDIRECT( "'" &amp; $A21 &amp; "'"&amp; "!" &amp;O$2 &amp; O$3)</f>
        <v>#VALUE!</v>
      </c>
      <c r="P19" s="191" t="e">
        <f aca="true">INDIRECT( "'" &amp; $A21 &amp; "'"&amp; "!" &amp;P$2 &amp; P$3)</f>
        <v>#VALUE!</v>
      </c>
      <c r="Q19" s="191" t="e">
        <f aca="true">INDIRECT( "'" &amp; $A21 &amp; "'"&amp; "!" &amp;Q$2 &amp; Q$3)</f>
        <v>#VALUE!</v>
      </c>
      <c r="R19" s="191" t="e">
        <f aca="true">INDIRECT( "'" &amp; $A21 &amp; "'"&amp; "!" &amp;R$2 &amp; R$3)</f>
        <v>#VALUE!</v>
      </c>
      <c r="S19" s="245" t="e">
        <f aca="true">INDIRECT( "'" &amp; $A21 &amp; "'"&amp; "!" &amp;S$2 &amp; S$3)</f>
        <v>#VALUE!</v>
      </c>
      <c r="T19" s="246" t="e">
        <f aca="true">INDIRECT( "'" &amp; $A21 &amp; "'"&amp; "!" &amp;T$2 &amp; T$3)</f>
        <v>#VALUE!</v>
      </c>
      <c r="U19" s="247" t="e">
        <f aca="true">INDIRECT( "'" &amp; $A21 &amp; "'"&amp; "!" &amp;U$2 &amp; U$3)</f>
        <v>#VALUE!</v>
      </c>
      <c r="V19" s="247" t="e">
        <f aca="true">INDIRECT( "'" &amp; $A21 &amp; "'"&amp; "!" &amp;V$2 &amp; V$3)</f>
        <v>#VALUE!</v>
      </c>
      <c r="W19" s="247" t="e">
        <f aca="true">INDIRECT( "'" &amp; $A21 &amp; "'"&amp; "!" &amp;W$2 &amp; W$3)</f>
        <v>#VALUE!</v>
      </c>
      <c r="X19" s="247" t="e">
        <f aca="true">INDIRECT( "'" &amp; $A21 &amp; "'"&amp; "!" &amp;X$2 &amp; X$3)</f>
        <v>#VALUE!</v>
      </c>
      <c r="Y19" s="247" t="e">
        <f aca="true">INDIRECT( "'" &amp; $A21 &amp; "'"&amp; "!" &amp;Y$2 &amp; Y$3)</f>
        <v>#VALUE!</v>
      </c>
      <c r="Z19" s="247" t="e">
        <f aca="true">INDIRECT( "'" &amp; $A21 &amp; "'"&amp; "!" &amp;Z$2 &amp; Z$3)</f>
        <v>#VALUE!</v>
      </c>
      <c r="AA19" s="247" t="e">
        <f aca="true">INDIRECT( "'" &amp; $A21 &amp; "'"&amp; "!" &amp;AA$2 &amp; AA$3)</f>
        <v>#VALUE!</v>
      </c>
      <c r="AB19" s="247" t="e">
        <f aca="true">INDIRECT( "'" &amp; $A21 &amp; "'"&amp; "!" &amp;AB$2 &amp; AB$3)</f>
        <v>#VALUE!</v>
      </c>
      <c r="AC19" s="247" t="e">
        <f aca="true">INDIRECT( "'" &amp; $A21 &amp; "'"&amp; "!" &amp;AC$2 &amp; AC$3)</f>
        <v>#VALUE!</v>
      </c>
      <c r="AD19" s="247" t="e">
        <f aca="true">INDIRECT( "'" &amp; $A21 &amp; "'"&amp; "!" &amp;AD$2 &amp; AD$3)</f>
        <v>#VALUE!</v>
      </c>
      <c r="AE19" s="247" t="e">
        <f aca="true">INDIRECT( "'" &amp; $A21 &amp; "'"&amp; "!" &amp;AE$2 &amp; AE$3)</f>
        <v>#VALUE!</v>
      </c>
      <c r="AF19" s="247" t="e">
        <f aca="true">INDIRECT( "'" &amp; $A21 &amp; "'"&amp; "!" &amp;AF$2 &amp; AF$3)</f>
        <v>#VALUE!</v>
      </c>
      <c r="AG19" s="247" t="e">
        <f aca="true">INDIRECT( "'" &amp; $A21 &amp; "'"&amp; "!" &amp;AG$2 &amp; AG$3)</f>
        <v>#VALUE!</v>
      </c>
      <c r="AH19" s="247" t="e">
        <f aca="true">INDIRECT( "'" &amp; $A21 &amp; "'"&amp; "!" &amp;AH$2 &amp; AH$3)</f>
        <v>#VALUE!</v>
      </c>
      <c r="AI19" s="248" t="e">
        <f aca="true">INDIRECT( "'" &amp; $A21 &amp; "'"&amp; "!" &amp;AI$2 &amp; AI$3)</f>
        <v>#VALUE!</v>
      </c>
    </row>
    <row r="20" customFormat="false" ht="15.75" hidden="false" customHeight="false" outlineLevel="0" collapsed="false">
      <c r="B20" s="235" t="n">
        <v>17</v>
      </c>
      <c r="C20" s="79"/>
      <c r="D20" s="249"/>
      <c r="E20" s="249"/>
      <c r="F20" s="250"/>
      <c r="G20" s="249"/>
      <c r="H20" s="249"/>
      <c r="I20" s="249"/>
      <c r="J20" s="249"/>
      <c r="K20" s="250"/>
      <c r="L20" s="250"/>
      <c r="M20" s="249"/>
      <c r="N20" s="249"/>
      <c r="O20" s="249"/>
      <c r="P20" s="249"/>
      <c r="Q20" s="249"/>
      <c r="R20" s="249"/>
      <c r="S20" s="251"/>
      <c r="T20" s="252"/>
      <c r="AI20" s="253"/>
    </row>
    <row r="21" customFormat="false" ht="15.75" hidden="false" customHeight="false" outlineLevel="0" collapsed="false">
      <c r="A21" s="147" t="s">
        <v>59</v>
      </c>
      <c r="B21" s="235" t="n">
        <v>18</v>
      </c>
      <c r="C21" s="79" t="s">
        <v>127</v>
      </c>
      <c r="D21" s="254" t="s">
        <v>170</v>
      </c>
      <c r="E21" s="254" t="s">
        <v>171</v>
      </c>
      <c r="F21" s="254" t="s">
        <v>172</v>
      </c>
      <c r="G21" s="254" t="s">
        <v>173</v>
      </c>
      <c r="H21" s="254" t="s">
        <v>174</v>
      </c>
      <c r="I21" s="254" t="s">
        <v>175</v>
      </c>
      <c r="J21" s="254" t="s">
        <v>176</v>
      </c>
      <c r="K21" s="254" t="s">
        <v>177</v>
      </c>
      <c r="L21" s="254" t="s">
        <v>178</v>
      </c>
      <c r="M21" s="254" t="s">
        <v>179</v>
      </c>
      <c r="N21" s="254" t="s">
        <v>180</v>
      </c>
      <c r="O21" s="254" t="s">
        <v>181</v>
      </c>
      <c r="P21" s="254" t="s">
        <v>182</v>
      </c>
      <c r="Q21" s="254" t="s">
        <v>183</v>
      </c>
      <c r="R21" s="254" t="s">
        <v>184</v>
      </c>
      <c r="S21" s="255" t="s">
        <v>185</v>
      </c>
      <c r="T21" s="157" t="s">
        <v>170</v>
      </c>
      <c r="U21" s="158" t="s">
        <v>171</v>
      </c>
      <c r="V21" s="158" t="s">
        <v>172</v>
      </c>
      <c r="W21" s="158" t="s">
        <v>173</v>
      </c>
      <c r="X21" s="158" t="s">
        <v>174</v>
      </c>
      <c r="Y21" s="158" t="s">
        <v>175</v>
      </c>
      <c r="Z21" s="158" t="s">
        <v>176</v>
      </c>
      <c r="AA21" s="158" t="s">
        <v>177</v>
      </c>
      <c r="AB21" s="158" t="s">
        <v>178</v>
      </c>
      <c r="AC21" s="158" t="s">
        <v>179</v>
      </c>
      <c r="AD21" s="158" t="s">
        <v>180</v>
      </c>
      <c r="AE21" s="158" t="s">
        <v>181</v>
      </c>
      <c r="AF21" s="158" t="s">
        <v>182</v>
      </c>
      <c r="AG21" s="158" t="s">
        <v>183</v>
      </c>
      <c r="AH21" s="158" t="s">
        <v>184</v>
      </c>
      <c r="AI21" s="256" t="s">
        <v>185</v>
      </c>
      <c r="AJ21" s="156"/>
    </row>
    <row r="22" customFormat="false" ht="15.75" hidden="false" customHeight="false" outlineLevel="0" collapsed="false">
      <c r="B22" s="235" t="n">
        <v>19</v>
      </c>
      <c r="C22" s="79" t="s">
        <v>192</v>
      </c>
      <c r="D22" s="161" t="n">
        <v>14</v>
      </c>
      <c r="E22" s="161" t="n">
        <v>14</v>
      </c>
      <c r="F22" s="161" t="n">
        <v>14</v>
      </c>
      <c r="G22" s="161" t="n">
        <v>14</v>
      </c>
      <c r="H22" s="161" t="n">
        <v>14</v>
      </c>
      <c r="I22" s="161" t="n">
        <v>14</v>
      </c>
      <c r="J22" s="161" t="n">
        <v>14</v>
      </c>
      <c r="K22" s="161" t="n">
        <v>14</v>
      </c>
      <c r="L22" s="161" t="n">
        <v>14</v>
      </c>
      <c r="M22" s="161" t="n">
        <v>14</v>
      </c>
      <c r="N22" s="161" t="n">
        <v>14</v>
      </c>
      <c r="O22" s="161" t="n">
        <v>14</v>
      </c>
      <c r="P22" s="161" t="n">
        <v>14</v>
      </c>
      <c r="Q22" s="161" t="n">
        <v>14</v>
      </c>
      <c r="R22" s="161" t="n">
        <v>14</v>
      </c>
      <c r="S22" s="257" t="n">
        <v>14</v>
      </c>
      <c r="T22" s="258" t="n">
        <v>15</v>
      </c>
      <c r="U22" s="162" t="n">
        <v>15</v>
      </c>
      <c r="V22" s="162" t="n">
        <v>15</v>
      </c>
      <c r="W22" s="162" t="n">
        <v>15</v>
      </c>
      <c r="X22" s="162" t="n">
        <v>15</v>
      </c>
      <c r="Y22" s="162" t="n">
        <v>15</v>
      </c>
      <c r="Z22" s="162" t="n">
        <v>15</v>
      </c>
      <c r="AA22" s="162" t="n">
        <v>15</v>
      </c>
      <c r="AB22" s="162" t="n">
        <v>15</v>
      </c>
      <c r="AC22" s="162" t="n">
        <v>15</v>
      </c>
      <c r="AD22" s="162" t="n">
        <v>15</v>
      </c>
      <c r="AE22" s="162" t="n">
        <v>15</v>
      </c>
      <c r="AF22" s="162" t="n">
        <v>15</v>
      </c>
      <c r="AG22" s="162" t="n">
        <v>15</v>
      </c>
      <c r="AH22" s="162" t="n">
        <v>15</v>
      </c>
      <c r="AI22" s="163" t="n">
        <v>15</v>
      </c>
    </row>
    <row r="23" customFormat="false" ht="14.25" hidden="false" customHeight="false" outlineLevel="0" collapsed="false">
      <c r="A23" s="156"/>
      <c r="B23" s="156"/>
      <c r="C23" s="259"/>
      <c r="D23" s="191"/>
      <c r="E23" s="191"/>
      <c r="F23" s="191"/>
      <c r="G23" s="191"/>
      <c r="H23" s="191"/>
      <c r="I23" s="191"/>
      <c r="J23" s="191"/>
      <c r="K23" s="191"/>
      <c r="L23" s="191"/>
      <c r="M23" s="191"/>
      <c r="N23" s="191"/>
      <c r="O23" s="191"/>
      <c r="P23" s="191"/>
      <c r="Q23" s="191"/>
      <c r="R23" s="191"/>
      <c r="S23" s="245"/>
      <c r="T23" s="246"/>
      <c r="U23" s="247"/>
      <c r="V23" s="247"/>
      <c r="W23" s="247"/>
      <c r="X23" s="247"/>
      <c r="Y23" s="247"/>
      <c r="Z23" s="247"/>
      <c r="AA23" s="247"/>
      <c r="AB23" s="247"/>
      <c r="AC23" s="247"/>
      <c r="AD23" s="247"/>
      <c r="AE23" s="247"/>
      <c r="AF23" s="247"/>
      <c r="AG23" s="247"/>
      <c r="AH23" s="247"/>
      <c r="AI23" s="248"/>
    </row>
    <row r="24" customFormat="false" ht="14.25" hidden="false" customHeight="false" outlineLevel="0" collapsed="false">
      <c r="C24" s="260"/>
      <c r="D24" s="188"/>
      <c r="E24" s="188"/>
      <c r="F24" s="188"/>
      <c r="G24" s="188"/>
      <c r="H24" s="188"/>
      <c r="I24" s="188"/>
      <c r="J24" s="188"/>
      <c r="K24" s="188"/>
      <c r="L24" s="188"/>
      <c r="M24" s="188"/>
      <c r="N24" s="188"/>
      <c r="O24" s="188"/>
      <c r="P24" s="188"/>
      <c r="Q24" s="188"/>
      <c r="R24" s="188"/>
      <c r="S24" s="241"/>
      <c r="T24" s="242"/>
      <c r="U24" s="243"/>
      <c r="V24" s="243"/>
      <c r="W24" s="243"/>
      <c r="X24" s="243"/>
      <c r="Y24" s="243"/>
      <c r="Z24" s="243"/>
      <c r="AA24" s="243"/>
      <c r="AB24" s="243"/>
      <c r="AC24" s="243"/>
      <c r="AD24" s="243"/>
      <c r="AE24" s="243"/>
      <c r="AF24" s="243"/>
      <c r="AG24" s="243"/>
      <c r="AH24" s="243"/>
      <c r="AI24" s="244"/>
      <c r="AJ24" s="187"/>
    </row>
    <row r="25" customFormat="false" ht="14.25" hidden="false" customHeight="false" outlineLevel="0" collapsed="false">
      <c r="C25" s="261"/>
      <c r="D25" s="191" t="e">
        <f aca="true">INDIRECT( "'" &amp; $A27 &amp; "'"&amp; "!" &amp;D$2 &amp; D$3)</f>
        <v>#VALUE!</v>
      </c>
      <c r="E25" s="191" t="e">
        <f aca="true">INDIRECT( "'" &amp; $A27 &amp; "'"&amp; "!" &amp;E$2 &amp; E$3)</f>
        <v>#VALUE!</v>
      </c>
      <c r="F25" s="191" t="e">
        <f aca="true">INDIRECT( "'" &amp; $A27 &amp; "'"&amp; "!" &amp;F$2 &amp; F$3)</f>
        <v>#VALUE!</v>
      </c>
      <c r="G25" s="191" t="e">
        <f aca="true">INDIRECT( "'" &amp; $A27 &amp; "'"&amp; "!" &amp;G$2 &amp; G$3)</f>
        <v>#VALUE!</v>
      </c>
      <c r="H25" s="191" t="e">
        <f aca="true">INDIRECT( "'" &amp; $A27 &amp; "'"&amp; "!" &amp;H$2 &amp; H$3)</f>
        <v>#VALUE!</v>
      </c>
      <c r="I25" s="191" t="e">
        <f aca="true">INDIRECT( "'" &amp; $A27 &amp; "'"&amp; "!" &amp;I$2 &amp; I$3)</f>
        <v>#VALUE!</v>
      </c>
      <c r="J25" s="191" t="e">
        <f aca="true">INDIRECT( "'" &amp; $A27 &amp; "'"&amp; "!" &amp;J$2 &amp; J$3)</f>
        <v>#VALUE!</v>
      </c>
      <c r="K25" s="191" t="e">
        <f aca="true">INDIRECT( "'" &amp; $A27 &amp; "'"&amp; "!" &amp;K$2 &amp; K$3)</f>
        <v>#VALUE!</v>
      </c>
      <c r="L25" s="191" t="e">
        <f aca="true">INDIRECT( "'" &amp; $A27 &amp; "'"&amp; "!" &amp;L$2 &amp; L$3)</f>
        <v>#VALUE!</v>
      </c>
      <c r="M25" s="191" t="e">
        <f aca="true">INDIRECT( "'" &amp; $A27 &amp; "'"&amp; "!" &amp;M$2 &amp; M$3)</f>
        <v>#VALUE!</v>
      </c>
      <c r="N25" s="191" t="e">
        <f aca="true">INDIRECT( "'" &amp; $A27 &amp; "'"&amp; "!" &amp;N$2 &amp; N$3)</f>
        <v>#VALUE!</v>
      </c>
      <c r="O25" s="191" t="e">
        <f aca="true">INDIRECT( "'" &amp; $A27 &amp; "'"&amp; "!" &amp;O$2 &amp; O$3)</f>
        <v>#VALUE!</v>
      </c>
      <c r="P25" s="191" t="e">
        <f aca="true">INDIRECT( "'" &amp; $A27 &amp; "'"&amp; "!" &amp;P$2 &amp; P$3)</f>
        <v>#VALUE!</v>
      </c>
      <c r="Q25" s="191" t="e">
        <f aca="true">INDIRECT( "'" &amp; $A27 &amp; "'"&amp; "!" &amp;Q$2 &amp; Q$3)</f>
        <v>#VALUE!</v>
      </c>
      <c r="R25" s="191" t="e">
        <f aca="true">INDIRECT( "'" &amp; $A27 &amp; "'"&amp; "!" &amp;R$2 &amp; R$3)</f>
        <v>#VALUE!</v>
      </c>
      <c r="S25" s="245" t="e">
        <f aca="true">INDIRECT( "'" &amp; $A27 &amp; "'"&amp; "!" &amp;S$2 &amp; S$3)</f>
        <v>#VALUE!</v>
      </c>
      <c r="T25" s="246" t="e">
        <f aca="true">INDIRECT( "'" &amp; $A27 &amp; "'"&amp; "!" &amp;T$2 &amp; T$3)</f>
        <v>#VALUE!</v>
      </c>
      <c r="U25" s="247" t="e">
        <f aca="true">INDIRECT( "'" &amp; $A27 &amp; "'"&amp; "!" &amp;U$2 &amp; U$3)</f>
        <v>#VALUE!</v>
      </c>
      <c r="V25" s="247" t="e">
        <f aca="true">INDIRECT( "'" &amp; $A27 &amp; "'"&amp; "!" &amp;V$2 &amp; V$3)</f>
        <v>#VALUE!</v>
      </c>
      <c r="W25" s="247" t="e">
        <f aca="true">INDIRECT( "'" &amp; $A27 &amp; "'"&amp; "!" &amp;W$2 &amp; W$3)</f>
        <v>#VALUE!</v>
      </c>
      <c r="X25" s="247" t="e">
        <f aca="true">INDIRECT( "'" &amp; $A27 &amp; "'"&amp; "!" &amp;X$2 &amp; X$3)</f>
        <v>#VALUE!</v>
      </c>
      <c r="Y25" s="247" t="e">
        <f aca="true">INDIRECT( "'" &amp; $A27 &amp; "'"&amp; "!" &amp;Y$2 &amp; Y$3)</f>
        <v>#VALUE!</v>
      </c>
      <c r="Z25" s="247" t="e">
        <f aca="true">INDIRECT( "'" &amp; $A27 &amp; "'"&amp; "!" &amp;Z$2 &amp; Z$3)</f>
        <v>#VALUE!</v>
      </c>
      <c r="AA25" s="247" t="e">
        <f aca="true">INDIRECT( "'" &amp; $A27 &amp; "'"&amp; "!" &amp;AA$2 &amp; AA$3)</f>
        <v>#VALUE!</v>
      </c>
      <c r="AB25" s="247" t="e">
        <f aca="true">INDIRECT( "'" &amp; $A27 &amp; "'"&amp; "!" &amp;AB$2 &amp; AB$3)</f>
        <v>#VALUE!</v>
      </c>
      <c r="AC25" s="247" t="e">
        <f aca="true">INDIRECT( "'" &amp; $A27 &amp; "'"&amp; "!" &amp;AC$2 &amp; AC$3)</f>
        <v>#VALUE!</v>
      </c>
      <c r="AD25" s="247" t="e">
        <f aca="true">INDIRECT( "'" &amp; $A27 &amp; "'"&amp; "!" &amp;AD$2 &amp; AD$3)</f>
        <v>#VALUE!</v>
      </c>
      <c r="AE25" s="247" t="e">
        <f aca="true">INDIRECT( "'" &amp; $A27 &amp; "'"&amp; "!" &amp;AE$2 &amp; AE$3)</f>
        <v>#VALUE!</v>
      </c>
      <c r="AF25" s="247" t="e">
        <f aca="true">INDIRECT( "'" &amp; $A27 &amp; "'"&amp; "!" &amp;AF$2 &amp; AF$3)</f>
        <v>#VALUE!</v>
      </c>
      <c r="AG25" s="247" t="e">
        <f aca="true">INDIRECT( "'" &amp; $A27 &amp; "'"&amp; "!" &amp;AG$2 &amp; AG$3)</f>
        <v>#VALUE!</v>
      </c>
      <c r="AH25" s="247" t="e">
        <f aca="true">INDIRECT( "'" &amp; $A27 &amp; "'"&amp; "!" &amp;AH$2 &amp; AH$3)</f>
        <v>#VALUE!</v>
      </c>
      <c r="AI25" s="248" t="e">
        <f aca="true">INDIRECT( "'" &amp; $A27 &amp; "'"&amp; "!" &amp;AI$2 &amp; AI$3)</f>
        <v>#VALUE!</v>
      </c>
    </row>
    <row r="26" customFormat="false" ht="14.25" hidden="false" customHeight="false" outlineLevel="0" collapsed="false">
      <c r="A26" s="187"/>
      <c r="B26" s="187"/>
      <c r="C26" s="262"/>
      <c r="D26" s="191" t="e">
        <f aca="true">INDIRECT( "'" &amp; $A28 &amp; "'"&amp; "!" &amp;D$2 &amp; D$3)</f>
        <v>#VALUE!</v>
      </c>
      <c r="E26" s="191" t="e">
        <f aca="true">INDIRECT( "'" &amp; $A28 &amp; "'"&amp; "!" &amp;E$2 &amp; E$3)</f>
        <v>#VALUE!</v>
      </c>
      <c r="F26" s="191" t="e">
        <f aca="true">INDIRECT( "'" &amp; $A28 &amp; "'"&amp; "!" &amp;F$2 &amp; F$3)</f>
        <v>#VALUE!</v>
      </c>
      <c r="G26" s="191" t="e">
        <f aca="true">INDIRECT( "'" &amp; $A28 &amp; "'"&amp; "!" &amp;G$2 &amp; G$3)</f>
        <v>#VALUE!</v>
      </c>
      <c r="H26" s="191" t="e">
        <f aca="true">INDIRECT( "'" &amp; $A28 &amp; "'"&amp; "!" &amp;H$2 &amp; H$3)</f>
        <v>#VALUE!</v>
      </c>
      <c r="I26" s="191" t="e">
        <f aca="true">INDIRECT( "'" &amp; $A28 &amp; "'"&amp; "!" &amp;I$2 &amp; I$3)</f>
        <v>#VALUE!</v>
      </c>
      <c r="J26" s="191" t="e">
        <f aca="true">INDIRECT( "'" &amp; $A28 &amp; "'"&amp; "!" &amp;J$2 &amp; J$3)</f>
        <v>#VALUE!</v>
      </c>
      <c r="K26" s="191" t="e">
        <f aca="true">INDIRECT( "'" &amp; $A28 &amp; "'"&amp; "!" &amp;K$2 &amp; K$3)</f>
        <v>#VALUE!</v>
      </c>
      <c r="L26" s="191" t="e">
        <f aca="true">INDIRECT( "'" &amp; $A28 &amp; "'"&amp; "!" &amp;L$2 &amp; L$3)</f>
        <v>#VALUE!</v>
      </c>
      <c r="M26" s="191" t="e">
        <f aca="true">INDIRECT( "'" &amp; $A28 &amp; "'"&amp; "!" &amp;M$2 &amp; M$3)</f>
        <v>#VALUE!</v>
      </c>
      <c r="N26" s="191" t="e">
        <f aca="true">INDIRECT( "'" &amp; $A28 &amp; "'"&amp; "!" &amp;N$2 &amp; N$3)</f>
        <v>#VALUE!</v>
      </c>
      <c r="O26" s="191" t="e">
        <f aca="true">INDIRECT( "'" &amp; $A28 &amp; "'"&amp; "!" &amp;O$2 &amp; O$3)</f>
        <v>#VALUE!</v>
      </c>
      <c r="P26" s="191" t="e">
        <f aca="true">INDIRECT( "'" &amp; $A28 &amp; "'"&amp; "!" &amp;P$2 &amp; P$3)</f>
        <v>#VALUE!</v>
      </c>
      <c r="Q26" s="191" t="e">
        <f aca="true">INDIRECT( "'" &amp; $A28 &amp; "'"&amp; "!" &amp;Q$2 &amp; Q$3)</f>
        <v>#VALUE!</v>
      </c>
      <c r="R26" s="191" t="e">
        <f aca="true">INDIRECT( "'" &amp; $A28 &amp; "'"&amp; "!" &amp;R$2 &amp; R$3)</f>
        <v>#VALUE!</v>
      </c>
      <c r="S26" s="245" t="e">
        <f aca="true">INDIRECT( "'" &amp; $A28 &amp; "'"&amp; "!" &amp;S$2 &amp; S$3)</f>
        <v>#VALUE!</v>
      </c>
      <c r="T26" s="263" t="e">
        <f aca="true">INDIRECT( "'" &amp; $A28 &amp; "'"&amp; "!" &amp;T$2 &amp; T$3)</f>
        <v>#VALUE!</v>
      </c>
      <c r="U26" s="264" t="e">
        <f aca="true">INDIRECT( "'" &amp; $A28 &amp; "'"&amp; "!" &amp;U$2 &amp; U$3)</f>
        <v>#VALUE!</v>
      </c>
      <c r="V26" s="264" t="e">
        <f aca="true">INDIRECT( "'" &amp; $A28 &amp; "'"&amp; "!" &amp;V$2 &amp; V$3)</f>
        <v>#VALUE!</v>
      </c>
      <c r="W26" s="264" t="e">
        <f aca="true">INDIRECT( "'" &amp; $A28 &amp; "'"&amp; "!" &amp;W$2 &amp; W$3)</f>
        <v>#VALUE!</v>
      </c>
      <c r="X26" s="264" t="e">
        <f aca="true">INDIRECT( "'" &amp; $A28 &amp; "'"&amp; "!" &amp;X$2 &amp; X$3)</f>
        <v>#VALUE!</v>
      </c>
      <c r="Y26" s="264" t="e">
        <f aca="true">INDIRECT( "'" &amp; $A28 &amp; "'"&amp; "!" &amp;Y$2 &amp; Y$3)</f>
        <v>#VALUE!</v>
      </c>
      <c r="Z26" s="264" t="e">
        <f aca="true">INDIRECT( "'" &amp; $A28 &amp; "'"&amp; "!" &amp;Z$2 &amp; Z$3)</f>
        <v>#VALUE!</v>
      </c>
      <c r="AA26" s="264" t="e">
        <f aca="true">INDIRECT( "'" &amp; $A28 &amp; "'"&amp; "!" &amp;AA$2 &amp; AA$3)</f>
        <v>#VALUE!</v>
      </c>
      <c r="AB26" s="264" t="e">
        <f aca="true">INDIRECT( "'" &amp; $A28 &amp; "'"&amp; "!" &amp;AB$2 &amp; AB$3)</f>
        <v>#VALUE!</v>
      </c>
      <c r="AC26" s="264" t="e">
        <f aca="true">INDIRECT( "'" &amp; $A28 &amp; "'"&amp; "!" &amp;AC$2 &amp; AC$3)</f>
        <v>#VALUE!</v>
      </c>
      <c r="AD26" s="264" t="e">
        <f aca="true">INDIRECT( "'" &amp; $A28 &amp; "'"&amp; "!" &amp;AD$2 &amp; AD$3)</f>
        <v>#VALUE!</v>
      </c>
      <c r="AE26" s="264" t="e">
        <f aca="true">INDIRECT( "'" &amp; $A28 &amp; "'"&amp; "!" &amp;AE$2 &amp; AE$3)</f>
        <v>#VALUE!</v>
      </c>
      <c r="AF26" s="264" t="e">
        <f aca="true">INDIRECT( "'" &amp; $A28 &amp; "'"&amp; "!" &amp;AF$2 &amp; AF$3)</f>
        <v>#VALUE!</v>
      </c>
      <c r="AG26" s="264" t="e">
        <f aca="true">INDIRECT( "'" &amp; $A28 &amp; "'"&amp; "!" &amp;AG$2 &amp; AG$3)</f>
        <v>#VALUE!</v>
      </c>
      <c r="AH26" s="264" t="e">
        <f aca="true">INDIRECT( "'" &amp; $A28 &amp; "'"&amp; "!" &amp;AH$2 &amp; AH$3)</f>
        <v>#VALUE!</v>
      </c>
      <c r="AI26" s="265" t="e">
        <f aca="true">INDIRECT( "'" &amp; $A28 &amp; "'"&amp; "!" &amp;AI$2 &amp; AI$3)</f>
        <v>#VALUE!</v>
      </c>
      <c r="AJ26" s="266"/>
    </row>
    <row r="27" customFormat="false" ht="14.25" hidden="false" customHeight="false" outlineLevel="0" collapsed="false">
      <c r="A27" s="147" t="s">
        <v>47</v>
      </c>
      <c r="C27" s="267"/>
      <c r="D27" s="268" t="e">
        <f aca="true">INDIRECT( "'" &amp; $A29 &amp; "'"&amp; "!" &amp;D$2 &amp; D$3)</f>
        <v>#VALUE!</v>
      </c>
      <c r="E27" s="268" t="e">
        <f aca="true">INDIRECT( "'" &amp; $A29 &amp; "'"&amp; "!" &amp;E$2 &amp; E$3)</f>
        <v>#VALUE!</v>
      </c>
      <c r="F27" s="268" t="e">
        <f aca="true">INDIRECT( "'" &amp; $A29 &amp; "'"&amp; "!" &amp;F$2 &amp; F$3)</f>
        <v>#VALUE!</v>
      </c>
      <c r="G27" s="268" t="e">
        <f aca="true">INDIRECT( "'" &amp; $A29 &amp; "'"&amp; "!" &amp;G$2 &amp; G$3)</f>
        <v>#VALUE!</v>
      </c>
      <c r="H27" s="268" t="e">
        <f aca="true">INDIRECT( "'" &amp; $A29 &amp; "'"&amp; "!" &amp;H$2 &amp; H$3)</f>
        <v>#VALUE!</v>
      </c>
      <c r="I27" s="268" t="e">
        <f aca="true">INDIRECT( "'" &amp; $A29 &amp; "'"&amp; "!" &amp;I$2 &amp; I$3)</f>
        <v>#VALUE!</v>
      </c>
      <c r="J27" s="268" t="e">
        <f aca="true">INDIRECT( "'" &amp; $A29 &amp; "'"&amp; "!" &amp;J$2 &amp; J$3)</f>
        <v>#VALUE!</v>
      </c>
      <c r="K27" s="268" t="e">
        <f aca="true">INDIRECT( "'" &amp; $A29 &amp; "'"&amp; "!" &amp;K$2 &amp; K$3)</f>
        <v>#VALUE!</v>
      </c>
      <c r="L27" s="268" t="e">
        <f aca="true">INDIRECT( "'" &amp; $A29 &amp; "'"&amp; "!" &amp;L$2 &amp; L$3)</f>
        <v>#VALUE!</v>
      </c>
      <c r="M27" s="268" t="e">
        <f aca="true">INDIRECT( "'" &amp; $A29 &amp; "'"&amp; "!" &amp;M$2 &amp; M$3)</f>
        <v>#VALUE!</v>
      </c>
      <c r="N27" s="268" t="e">
        <f aca="true">INDIRECT( "'" &amp; $A29 &amp; "'"&amp; "!" &amp;N$2 &amp; N$3)</f>
        <v>#VALUE!</v>
      </c>
      <c r="O27" s="268" t="e">
        <f aca="true">INDIRECT( "'" &amp; $A29 &amp; "'"&amp; "!" &amp;O$2 &amp; O$3)</f>
        <v>#VALUE!</v>
      </c>
      <c r="P27" s="268" t="e">
        <f aca="true">INDIRECT( "'" &amp; $A29 &amp; "'"&amp; "!" &amp;P$2 &amp; P$3)</f>
        <v>#VALUE!</v>
      </c>
      <c r="Q27" s="268" t="e">
        <f aca="true">INDIRECT( "'" &amp; $A29 &amp; "'"&amp; "!" &amp;Q$2 &amp; Q$3)</f>
        <v>#VALUE!</v>
      </c>
      <c r="R27" s="268" t="e">
        <f aca="true">INDIRECT( "'" &amp; $A29 &amp; "'"&amp; "!" &amp;R$2 &amp; R$3)</f>
        <v>#VALUE!</v>
      </c>
      <c r="S27" s="268" t="e">
        <f aca="true">INDIRECT( "'" &amp; $A29 &amp; "'"&amp; "!" &amp;S$2 &amp; S$3)</f>
        <v>#VALUE!</v>
      </c>
      <c r="T27" s="246" t="e">
        <f aca="true">INDIRECT( "'" &amp; $A29 &amp; "'"&amp; "!" &amp;T$2 &amp; T$3)</f>
        <v>#VALUE!</v>
      </c>
      <c r="U27" s="247" t="e">
        <f aca="true">INDIRECT( "'" &amp; $A29 &amp; "'"&amp; "!" &amp;U$2 &amp; U$3)</f>
        <v>#VALUE!</v>
      </c>
      <c r="V27" s="247" t="e">
        <f aca="true">INDIRECT( "'" &amp; $A29 &amp; "'"&amp; "!" &amp;V$2 &amp; V$3)</f>
        <v>#VALUE!</v>
      </c>
      <c r="W27" s="247" t="e">
        <f aca="true">INDIRECT( "'" &amp; $A29 &amp; "'"&amp; "!" &amp;W$2 &amp; W$3)</f>
        <v>#VALUE!</v>
      </c>
      <c r="X27" s="247" t="e">
        <f aca="true">INDIRECT( "'" &amp; $A29 &amp; "'"&amp; "!" &amp;X$2 &amp; X$3)</f>
        <v>#VALUE!</v>
      </c>
      <c r="Y27" s="247" t="e">
        <f aca="true">INDIRECT( "'" &amp; $A29 &amp; "'"&amp; "!" &amp;Y$2 &amp; Y$3)</f>
        <v>#VALUE!</v>
      </c>
      <c r="Z27" s="247" t="e">
        <f aca="true">INDIRECT( "'" &amp; $A29 &amp; "'"&amp; "!" &amp;Z$2 &amp; Z$3)</f>
        <v>#VALUE!</v>
      </c>
      <c r="AA27" s="247" t="e">
        <f aca="true">INDIRECT( "'" &amp; $A29 &amp; "'"&amp; "!" &amp;AA$2 &amp; AA$3)</f>
        <v>#VALUE!</v>
      </c>
      <c r="AB27" s="247" t="e">
        <f aca="true">INDIRECT( "'" &amp; $A29 &amp; "'"&amp; "!" &amp;AB$2 &amp; AB$3)</f>
        <v>#VALUE!</v>
      </c>
      <c r="AC27" s="247" t="e">
        <f aca="true">INDIRECT( "'" &amp; $A29 &amp; "'"&amp; "!" &amp;AC$2 &amp; AC$3)</f>
        <v>#VALUE!</v>
      </c>
      <c r="AD27" s="247" t="e">
        <f aca="true">INDIRECT( "'" &amp; $A29 &amp; "'"&amp; "!" &amp;AD$2 &amp; AD$3)</f>
        <v>#VALUE!</v>
      </c>
      <c r="AE27" s="247" t="e">
        <f aca="true">INDIRECT( "'" &amp; $A29 &amp; "'"&amp; "!" &amp;AE$2 &amp; AE$3)</f>
        <v>#VALUE!</v>
      </c>
      <c r="AF27" s="247" t="e">
        <f aca="true">INDIRECT( "'" &amp; $A29 &amp; "'"&amp; "!" &amp;AF$2 &amp; AF$3)</f>
        <v>#VALUE!</v>
      </c>
      <c r="AG27" s="247" t="e">
        <f aca="true">INDIRECT( "'" &amp; $A29 &amp; "'"&amp; "!" &amp;AG$2 &amp; AG$3)</f>
        <v>#VALUE!</v>
      </c>
      <c r="AH27" s="247" t="e">
        <f aca="true">INDIRECT( "'" &amp; $A29 &amp; "'"&amp; "!" &amp;AH$2 &amp; AH$3)</f>
        <v>#VALUE!</v>
      </c>
      <c r="AI27" s="248" t="e">
        <f aca="true">INDIRECT( "'" &amp; $A29 &amp; "'"&amp; "!" &amp;AI$2 &amp; AI$3)</f>
        <v>#VALUE!</v>
      </c>
    </row>
    <row r="28" customFormat="false" ht="14.25" hidden="false" customHeight="false" outlineLevel="0" collapsed="false">
      <c r="A28" s="251" t="s">
        <v>48</v>
      </c>
      <c r="B28" s="251"/>
      <c r="C28" s="251"/>
      <c r="D28" s="268" t="e">
        <f aca="true">INDIRECT( "'" &amp; $A30 &amp; "'"&amp; "!" &amp;D$2 &amp; D$3)</f>
        <v>#VALUE!</v>
      </c>
      <c r="E28" s="268" t="e">
        <f aca="true">INDIRECT( "'" &amp; $A30 &amp; "'"&amp; "!" &amp;E$2 &amp; E$3)</f>
        <v>#VALUE!</v>
      </c>
      <c r="F28" s="268" t="e">
        <f aca="true">INDIRECT( "'" &amp; $A30 &amp; "'"&amp; "!" &amp;F$2 &amp; F$3)</f>
        <v>#VALUE!</v>
      </c>
      <c r="G28" s="268" t="e">
        <f aca="true">INDIRECT( "'" &amp; $A30 &amp; "'"&amp; "!" &amp;G$2 &amp; G$3)</f>
        <v>#VALUE!</v>
      </c>
      <c r="H28" s="268" t="e">
        <f aca="true">INDIRECT( "'" &amp; $A30 &amp; "'"&amp; "!" &amp;H$2 &amp; H$3)</f>
        <v>#VALUE!</v>
      </c>
      <c r="I28" s="268" t="e">
        <f aca="true">INDIRECT( "'" &amp; $A30 &amp; "'"&amp; "!" &amp;I$2 &amp; I$3)</f>
        <v>#VALUE!</v>
      </c>
      <c r="J28" s="268" t="e">
        <f aca="true">INDIRECT( "'" &amp; $A30 &amp; "'"&amp; "!" &amp;J$2 &amp; J$3)</f>
        <v>#VALUE!</v>
      </c>
      <c r="K28" s="268" t="e">
        <f aca="true">INDIRECT( "'" &amp; $A30 &amp; "'"&amp; "!" &amp;K$2 &amp; K$3)</f>
        <v>#VALUE!</v>
      </c>
      <c r="L28" s="268" t="e">
        <f aca="true">INDIRECT( "'" &amp; $A30 &amp; "'"&amp; "!" &amp;L$2 &amp; L$3)</f>
        <v>#VALUE!</v>
      </c>
      <c r="M28" s="268" t="e">
        <f aca="true">INDIRECT( "'" &amp; $A30 &amp; "'"&amp; "!" &amp;M$2 &amp; M$3)</f>
        <v>#VALUE!</v>
      </c>
      <c r="N28" s="268" t="e">
        <f aca="true">INDIRECT( "'" &amp; $A30 &amp; "'"&amp; "!" &amp;N$2 &amp; N$3)</f>
        <v>#VALUE!</v>
      </c>
      <c r="O28" s="268" t="e">
        <f aca="true">INDIRECT( "'" &amp; $A30 &amp; "'"&amp; "!" &amp;O$2 &amp; O$3)</f>
        <v>#VALUE!</v>
      </c>
      <c r="P28" s="268" t="e">
        <f aca="true">INDIRECT( "'" &amp; $A30 &amp; "'"&amp; "!" &amp;P$2 &amp; P$3)</f>
        <v>#VALUE!</v>
      </c>
      <c r="Q28" s="268" t="e">
        <f aca="true">INDIRECT( "'" &amp; $A30 &amp; "'"&amp; "!" &amp;Q$2 &amp; Q$3)</f>
        <v>#VALUE!</v>
      </c>
      <c r="R28" s="268" t="e">
        <f aca="true">INDIRECT( "'" &amp; $A30 &amp; "'"&amp; "!" &amp;R$2 &amp; R$3)</f>
        <v>#VALUE!</v>
      </c>
      <c r="S28" s="268" t="e">
        <f aca="true">INDIRECT( "'" &amp; $A30 &amp; "'"&amp; "!" &amp;S$2 &amp; S$3)</f>
        <v>#VALUE!</v>
      </c>
      <c r="T28" s="246" t="e">
        <f aca="true">INDIRECT( "'" &amp; $A30 &amp; "'"&amp; "!" &amp;T$2 &amp; T$3)</f>
        <v>#VALUE!</v>
      </c>
      <c r="U28" s="247" t="e">
        <f aca="true">INDIRECT( "'" &amp; $A30 &amp; "'"&amp; "!" &amp;U$2 &amp; U$3)</f>
        <v>#VALUE!</v>
      </c>
      <c r="V28" s="247" t="e">
        <f aca="true">INDIRECT( "'" &amp; $A30 &amp; "'"&amp; "!" &amp;V$2 &amp; V$3)</f>
        <v>#VALUE!</v>
      </c>
      <c r="W28" s="247" t="e">
        <f aca="true">INDIRECT( "'" &amp; $A30 &amp; "'"&amp; "!" &amp;W$2 &amp; W$3)</f>
        <v>#VALUE!</v>
      </c>
      <c r="X28" s="247" t="e">
        <f aca="true">INDIRECT( "'" &amp; $A30 &amp; "'"&amp; "!" &amp;X$2 &amp; X$3)</f>
        <v>#VALUE!</v>
      </c>
      <c r="Y28" s="247" t="e">
        <f aca="true">INDIRECT( "'" &amp; $A30 &amp; "'"&amp; "!" &amp;Y$2 &amp; Y$3)</f>
        <v>#VALUE!</v>
      </c>
      <c r="Z28" s="247" t="e">
        <f aca="true">INDIRECT( "'" &amp; $A30 &amp; "'"&amp; "!" &amp;Z$2 &amp; Z$3)</f>
        <v>#VALUE!</v>
      </c>
      <c r="AA28" s="247" t="e">
        <f aca="true">INDIRECT( "'" &amp; $A30 &amp; "'"&amp; "!" &amp;AA$2 &amp; AA$3)</f>
        <v>#VALUE!</v>
      </c>
      <c r="AB28" s="247" t="e">
        <f aca="true">INDIRECT( "'" &amp; $A30 &amp; "'"&amp; "!" &amp;AB$2 &amp; AB$3)</f>
        <v>#VALUE!</v>
      </c>
      <c r="AC28" s="247" t="e">
        <f aca="true">INDIRECT( "'" &amp; $A30 &amp; "'"&amp; "!" &amp;AC$2 &amp; AC$3)</f>
        <v>#VALUE!</v>
      </c>
      <c r="AD28" s="247" t="e">
        <f aca="true">INDIRECT( "'" &amp; $A30 &amp; "'"&amp; "!" &amp;AD$2 &amp; AD$3)</f>
        <v>#VALUE!</v>
      </c>
      <c r="AE28" s="247" t="e">
        <f aca="true">INDIRECT( "'" &amp; $A30 &amp; "'"&amp; "!" &amp;AE$2 &amp; AE$3)</f>
        <v>#VALUE!</v>
      </c>
      <c r="AF28" s="247" t="e">
        <f aca="true">INDIRECT( "'" &amp; $A30 &amp; "'"&amp; "!" &amp;AF$2 &amp; AF$3)</f>
        <v>#VALUE!</v>
      </c>
      <c r="AG28" s="247" t="e">
        <f aca="true">INDIRECT( "'" &amp; $A30 &amp; "'"&amp; "!" &amp;AG$2 &amp; AG$3)</f>
        <v>#VALUE!</v>
      </c>
      <c r="AH28" s="247" t="e">
        <f aca="true">INDIRECT( "'" &amp; $A30 &amp; "'"&amp; "!" &amp;AH$2 &amp; AH$3)</f>
        <v>#VALUE!</v>
      </c>
      <c r="AI28" s="248" t="e">
        <f aca="true">INDIRECT( "'" &amp; $A30 &amp; "'"&amp; "!" &amp;AI$2 &amp; AI$3)</f>
        <v>#VALUE!</v>
      </c>
    </row>
    <row r="29" customFormat="false" ht="14.25" hidden="false" customHeight="false" outlineLevel="0" collapsed="false">
      <c r="A29" s="147" t="s">
        <v>49</v>
      </c>
      <c r="C29" s="261"/>
      <c r="D29" s="268" t="e">
        <f aca="true">INDIRECT( "'" &amp; $A31 &amp; "'"&amp; "!" &amp;D$2 &amp; D$3)</f>
        <v>#VALUE!</v>
      </c>
      <c r="E29" s="268" t="e">
        <f aca="true">INDIRECT( "'" &amp; $A31 &amp; "'"&amp; "!" &amp;E$2 &amp; E$3)</f>
        <v>#VALUE!</v>
      </c>
      <c r="F29" s="268" t="e">
        <f aca="true">INDIRECT( "'" &amp; $A31 &amp; "'"&amp; "!" &amp;F$2 &amp; F$3)</f>
        <v>#VALUE!</v>
      </c>
      <c r="G29" s="268" t="e">
        <f aca="true">INDIRECT( "'" &amp; $A31 &amp; "'"&amp; "!" &amp;G$2 &amp; G$3)</f>
        <v>#VALUE!</v>
      </c>
      <c r="H29" s="268" t="e">
        <f aca="true">INDIRECT( "'" &amp; $A31 &amp; "'"&amp; "!" &amp;H$2 &amp; H$3)</f>
        <v>#VALUE!</v>
      </c>
      <c r="I29" s="268" t="e">
        <f aca="true">INDIRECT( "'" &amp; $A31 &amp; "'"&amp; "!" &amp;I$2 &amp; I$3)</f>
        <v>#VALUE!</v>
      </c>
      <c r="J29" s="268" t="e">
        <f aca="true">INDIRECT( "'" &amp; $A31 &amp; "'"&amp; "!" &amp;J$2 &amp; J$3)</f>
        <v>#VALUE!</v>
      </c>
      <c r="K29" s="268" t="e">
        <f aca="true">INDIRECT( "'" &amp; $A31 &amp; "'"&amp; "!" &amp;K$2 &amp; K$3)</f>
        <v>#VALUE!</v>
      </c>
      <c r="L29" s="268" t="e">
        <f aca="true">INDIRECT( "'" &amp; $A31 &amp; "'"&amp; "!" &amp;L$2 &amp; L$3)</f>
        <v>#VALUE!</v>
      </c>
      <c r="M29" s="268" t="e">
        <f aca="true">INDIRECT( "'" &amp; $A31 &amp; "'"&amp; "!" &amp;M$2 &amp; M$3)</f>
        <v>#VALUE!</v>
      </c>
      <c r="N29" s="268" t="e">
        <f aca="true">INDIRECT( "'" &amp; $A31 &amp; "'"&amp; "!" &amp;N$2 &amp; N$3)</f>
        <v>#VALUE!</v>
      </c>
      <c r="O29" s="268" t="e">
        <f aca="true">INDIRECT( "'" &amp; $A31 &amp; "'"&amp; "!" &amp;O$2 &amp; O$3)</f>
        <v>#VALUE!</v>
      </c>
      <c r="P29" s="268" t="e">
        <f aca="true">INDIRECT( "'" &amp; $A31 &amp; "'"&amp; "!" &amp;P$2 &amp; P$3)</f>
        <v>#VALUE!</v>
      </c>
      <c r="Q29" s="268" t="e">
        <f aca="true">INDIRECT( "'" &amp; $A31 &amp; "'"&amp; "!" &amp;Q$2 &amp; Q$3)</f>
        <v>#VALUE!</v>
      </c>
      <c r="R29" s="268" t="e">
        <f aca="true">INDIRECT( "'" &amp; $A31 &amp; "'"&amp; "!" &amp;R$2 &amp; R$3)</f>
        <v>#VALUE!</v>
      </c>
      <c r="S29" s="268" t="e">
        <f aca="true">INDIRECT( "'" &amp; $A31 &amp; "'"&amp; "!" &amp;S$2 &amp; S$3)</f>
        <v>#VALUE!</v>
      </c>
      <c r="T29" s="246" t="e">
        <f aca="true">INDIRECT( "'" &amp; $A31 &amp; "'"&amp; "!" &amp;T$2 &amp; T$3)</f>
        <v>#VALUE!</v>
      </c>
      <c r="U29" s="247" t="e">
        <f aca="true">INDIRECT( "'" &amp; $A31 &amp; "'"&amp; "!" &amp;U$2 &amp; U$3)</f>
        <v>#VALUE!</v>
      </c>
      <c r="V29" s="247" t="e">
        <f aca="true">INDIRECT( "'" &amp; $A31 &amp; "'"&amp; "!" &amp;V$2 &amp; V$3)</f>
        <v>#VALUE!</v>
      </c>
      <c r="W29" s="247" t="e">
        <f aca="true">INDIRECT( "'" &amp; $A31 &amp; "'"&amp; "!" &amp;W$2 &amp; W$3)</f>
        <v>#VALUE!</v>
      </c>
      <c r="X29" s="247" t="e">
        <f aca="true">INDIRECT( "'" &amp; $A31 &amp; "'"&amp; "!" &amp;X$2 &amp; X$3)</f>
        <v>#VALUE!</v>
      </c>
      <c r="Y29" s="247" t="e">
        <f aca="true">INDIRECT( "'" &amp; $A31 &amp; "'"&amp; "!" &amp;Y$2 &amp; Y$3)</f>
        <v>#VALUE!</v>
      </c>
      <c r="Z29" s="247" t="e">
        <f aca="true">INDIRECT( "'" &amp; $A31 &amp; "'"&amp; "!" &amp;Z$2 &amp; Z$3)</f>
        <v>#VALUE!</v>
      </c>
      <c r="AA29" s="247" t="e">
        <f aca="true">INDIRECT( "'" &amp; $A31 &amp; "'"&amp; "!" &amp;AA$2 &amp; AA$3)</f>
        <v>#VALUE!</v>
      </c>
      <c r="AB29" s="247" t="e">
        <f aca="true">INDIRECT( "'" &amp; $A31 &amp; "'"&amp; "!" &amp;AB$2 &amp; AB$3)</f>
        <v>#VALUE!</v>
      </c>
      <c r="AC29" s="247" t="e">
        <f aca="true">INDIRECT( "'" &amp; $A31 &amp; "'"&amp; "!" &amp;AC$2 &amp; AC$3)</f>
        <v>#VALUE!</v>
      </c>
      <c r="AD29" s="247" t="e">
        <f aca="true">INDIRECT( "'" &amp; $A31 &amp; "'"&amp; "!" &amp;AD$2 &amp; AD$3)</f>
        <v>#VALUE!</v>
      </c>
      <c r="AE29" s="247" t="e">
        <f aca="true">INDIRECT( "'" &amp; $A31 &amp; "'"&amp; "!" &amp;AE$2 &amp; AE$3)</f>
        <v>#VALUE!</v>
      </c>
      <c r="AF29" s="247" t="e">
        <f aca="true">INDIRECT( "'" &amp; $A31 &amp; "'"&amp; "!" &amp;AF$2 &amp; AF$3)</f>
        <v>#VALUE!</v>
      </c>
      <c r="AG29" s="247" t="e">
        <f aca="true">INDIRECT( "'" &amp; $A31 &amp; "'"&amp; "!" &amp;AG$2 &amp; AG$3)</f>
        <v>#VALUE!</v>
      </c>
      <c r="AH29" s="247" t="e">
        <f aca="true">INDIRECT( "'" &amp; $A31 &amp; "'"&amp; "!" &amp;AH$2 &amp; AH$3)</f>
        <v>#VALUE!</v>
      </c>
      <c r="AI29" s="248" t="e">
        <f aca="true">INDIRECT( "'" &amp; $A31 &amp; "'"&amp; "!" &amp;AI$2 &amp; AI$3)</f>
        <v>#VALUE!</v>
      </c>
    </row>
    <row r="30" customFormat="false" ht="14.25" hidden="false" customHeight="false" outlineLevel="0" collapsed="false">
      <c r="A30" s="147" t="s">
        <v>50</v>
      </c>
      <c r="D30" s="268" t="e">
        <f aca="true">INDIRECT( "'" &amp; $A32 &amp; "'"&amp; "!" &amp;D$2 &amp; D$3)</f>
        <v>#VALUE!</v>
      </c>
      <c r="E30" s="268" t="e">
        <f aca="true">INDIRECT( "'" &amp; $A32 &amp; "'"&amp; "!" &amp;E$2 &amp; E$3)</f>
        <v>#VALUE!</v>
      </c>
      <c r="F30" s="268" t="e">
        <f aca="true">INDIRECT( "'" &amp; $A32 &amp; "'"&amp; "!" &amp;F$2 &amp; F$3)</f>
        <v>#VALUE!</v>
      </c>
      <c r="G30" s="268" t="e">
        <f aca="true">INDIRECT( "'" &amp; $A32 &amp; "'"&amp; "!" &amp;G$2 &amp; G$3)</f>
        <v>#VALUE!</v>
      </c>
      <c r="H30" s="268" t="e">
        <f aca="true">INDIRECT( "'" &amp; $A32 &amp; "'"&amp; "!" &amp;H$2 &amp; H$3)</f>
        <v>#VALUE!</v>
      </c>
      <c r="I30" s="268" t="e">
        <f aca="true">INDIRECT( "'" &amp; $A32 &amp; "'"&amp; "!" &amp;I$2 &amp; I$3)</f>
        <v>#VALUE!</v>
      </c>
      <c r="J30" s="268" t="e">
        <f aca="true">INDIRECT( "'" &amp; $A32 &amp; "'"&amp; "!" &amp;J$2 &amp; J$3)</f>
        <v>#VALUE!</v>
      </c>
      <c r="K30" s="268" t="e">
        <f aca="true">INDIRECT( "'" &amp; $A32 &amp; "'"&amp; "!" &amp;K$2 &amp; K$3)</f>
        <v>#VALUE!</v>
      </c>
      <c r="L30" s="268" t="e">
        <f aca="true">INDIRECT( "'" &amp; $A32 &amp; "'"&amp; "!" &amp;L$2 &amp; L$3)</f>
        <v>#VALUE!</v>
      </c>
      <c r="M30" s="268" t="e">
        <f aca="true">INDIRECT( "'" &amp; $A32 &amp; "'"&amp; "!" &amp;M$2 &amp; M$3)</f>
        <v>#VALUE!</v>
      </c>
      <c r="N30" s="268" t="e">
        <f aca="true">INDIRECT( "'" &amp; $A32 &amp; "'"&amp; "!" &amp;N$2 &amp; N$3)</f>
        <v>#VALUE!</v>
      </c>
      <c r="O30" s="268" t="e">
        <f aca="true">INDIRECT( "'" &amp; $A32 &amp; "'"&amp; "!" &amp;O$2 &amp; O$3)</f>
        <v>#VALUE!</v>
      </c>
      <c r="P30" s="268" t="e">
        <f aca="true">INDIRECT( "'" &amp; $A32 &amp; "'"&amp; "!" &amp;P$2 &amp; P$3)</f>
        <v>#VALUE!</v>
      </c>
      <c r="Q30" s="268" t="e">
        <f aca="true">INDIRECT( "'" &amp; $A32 &amp; "'"&amp; "!" &amp;Q$2 &amp; Q$3)</f>
        <v>#VALUE!</v>
      </c>
      <c r="R30" s="268" t="e">
        <f aca="true">INDIRECT( "'" &amp; $A32 &amp; "'"&amp; "!" &amp;R$2 &amp; R$3)</f>
        <v>#VALUE!</v>
      </c>
      <c r="S30" s="268" t="e">
        <f aca="true">INDIRECT( "'" &amp; $A32 &amp; "'"&amp; "!" &amp;S$2 &amp; S$3)</f>
        <v>#VALUE!</v>
      </c>
      <c r="T30" s="246" t="e">
        <f aca="true">INDIRECT( "'" &amp; $A32 &amp; "'"&amp; "!" &amp;T$2 &amp; T$3)</f>
        <v>#VALUE!</v>
      </c>
      <c r="U30" s="247" t="e">
        <f aca="true">INDIRECT( "'" &amp; $A32 &amp; "'"&amp; "!" &amp;U$2 &amp; U$3)</f>
        <v>#VALUE!</v>
      </c>
      <c r="V30" s="247" t="e">
        <f aca="true">INDIRECT( "'" &amp; $A32 &amp; "'"&amp; "!" &amp;V$2 &amp; V$3)</f>
        <v>#VALUE!</v>
      </c>
      <c r="W30" s="247" t="e">
        <f aca="true">INDIRECT( "'" &amp; $A32 &amp; "'"&amp; "!" &amp;W$2 &amp; W$3)</f>
        <v>#VALUE!</v>
      </c>
      <c r="X30" s="247" t="e">
        <f aca="true">INDIRECT( "'" &amp; $A32 &amp; "'"&amp; "!" &amp;X$2 &amp; X$3)</f>
        <v>#VALUE!</v>
      </c>
      <c r="Y30" s="247" t="e">
        <f aca="true">INDIRECT( "'" &amp; $A32 &amp; "'"&amp; "!" &amp;Y$2 &amp; Y$3)</f>
        <v>#VALUE!</v>
      </c>
      <c r="Z30" s="247" t="e">
        <f aca="true">INDIRECT( "'" &amp; $A32 &amp; "'"&amp; "!" &amp;Z$2 &amp; Z$3)</f>
        <v>#VALUE!</v>
      </c>
      <c r="AA30" s="247" t="e">
        <f aca="true">INDIRECT( "'" &amp; $A32 &amp; "'"&amp; "!" &amp;AA$2 &amp; AA$3)</f>
        <v>#VALUE!</v>
      </c>
      <c r="AB30" s="247" t="e">
        <f aca="true">INDIRECT( "'" &amp; $A32 &amp; "'"&amp; "!" &amp;AB$2 &amp; AB$3)</f>
        <v>#VALUE!</v>
      </c>
      <c r="AC30" s="247" t="e">
        <f aca="true">INDIRECT( "'" &amp; $A32 &amp; "'"&amp; "!" &amp;AC$2 &amp; AC$3)</f>
        <v>#VALUE!</v>
      </c>
      <c r="AD30" s="247" t="e">
        <f aca="true">INDIRECT( "'" &amp; $A32 &amp; "'"&amp; "!" &amp;AD$2 &amp; AD$3)</f>
        <v>#VALUE!</v>
      </c>
      <c r="AE30" s="247" t="e">
        <f aca="true">INDIRECT( "'" &amp; $A32 &amp; "'"&amp; "!" &amp;AE$2 &amp; AE$3)</f>
        <v>#VALUE!</v>
      </c>
      <c r="AF30" s="247" t="e">
        <f aca="true">INDIRECT( "'" &amp; $A32 &amp; "'"&amp; "!" &amp;AF$2 &amp; AF$3)</f>
        <v>#VALUE!</v>
      </c>
      <c r="AG30" s="247" t="e">
        <f aca="true">INDIRECT( "'" &amp; $A32 &amp; "'"&amp; "!" &amp;AG$2 &amp; AG$3)</f>
        <v>#VALUE!</v>
      </c>
      <c r="AH30" s="247" t="e">
        <f aca="true">INDIRECT( "'" &amp; $A32 &amp; "'"&amp; "!" &amp;AH$2 &amp; AH$3)</f>
        <v>#VALUE!</v>
      </c>
      <c r="AI30" s="248" t="e">
        <f aca="true">INDIRECT( "'" &amp; $A32 &amp; "'"&amp; "!" &amp;AI$2 &amp; AI$3)</f>
        <v>#VALUE!</v>
      </c>
    </row>
    <row r="31" customFormat="false" ht="14.25" hidden="false" customHeight="false" outlineLevel="0" collapsed="false">
      <c r="A31" s="147" t="s">
        <v>52</v>
      </c>
      <c r="C31" s="260"/>
      <c r="D31" s="269" t="e">
        <f aca="true">INDIRECT( "'" &amp; $A33 &amp; "'"&amp; "!" &amp;D$2 &amp; D$3)</f>
        <v>#VALUE!</v>
      </c>
      <c r="E31" s="269" t="e">
        <f aca="true">INDIRECT( "'" &amp; $A33 &amp; "'"&amp; "!" &amp;E$2 &amp; E$3)</f>
        <v>#VALUE!</v>
      </c>
      <c r="F31" s="269" t="e">
        <f aca="true">INDIRECT( "'" &amp; $A33 &amp; "'"&amp; "!" &amp;F$2 &amp; F$3)</f>
        <v>#VALUE!</v>
      </c>
      <c r="G31" s="269" t="e">
        <f aca="true">INDIRECT( "'" &amp; $A33 &amp; "'"&amp; "!" &amp;G$2 &amp; G$3)</f>
        <v>#VALUE!</v>
      </c>
      <c r="H31" s="269" t="e">
        <f aca="true">INDIRECT( "'" &amp; $A33 &amp; "'"&amp; "!" &amp;H$2 &amp; H$3)</f>
        <v>#VALUE!</v>
      </c>
      <c r="I31" s="269" t="e">
        <f aca="true">INDIRECT( "'" &amp; $A33 &amp; "'"&amp; "!" &amp;I$2 &amp; I$3)</f>
        <v>#VALUE!</v>
      </c>
      <c r="J31" s="269" t="e">
        <f aca="true">INDIRECT( "'" &amp; $A33 &amp; "'"&amp; "!" &amp;J$2 &amp; J$3)</f>
        <v>#VALUE!</v>
      </c>
      <c r="K31" s="269" t="e">
        <f aca="true">INDIRECT( "'" &amp; $A33 &amp; "'"&amp; "!" &amp;K$2 &amp; K$3)</f>
        <v>#VALUE!</v>
      </c>
      <c r="L31" s="269" t="e">
        <f aca="true">INDIRECT( "'" &amp; $A33 &amp; "'"&amp; "!" &amp;L$2 &amp; L$3)</f>
        <v>#VALUE!</v>
      </c>
      <c r="M31" s="269" t="e">
        <f aca="true">INDIRECT( "'" &amp; $A33 &amp; "'"&amp; "!" &amp;M$2 &amp; M$3)</f>
        <v>#VALUE!</v>
      </c>
      <c r="N31" s="269" t="e">
        <f aca="true">INDIRECT( "'" &amp; $A33 &amp; "'"&amp; "!" &amp;N$2 &amp; N$3)</f>
        <v>#VALUE!</v>
      </c>
      <c r="O31" s="269" t="e">
        <f aca="true">INDIRECT( "'" &amp; $A33 &amp; "'"&amp; "!" &amp;O$2 &amp; O$3)</f>
        <v>#VALUE!</v>
      </c>
      <c r="P31" s="269" t="e">
        <f aca="true">INDIRECT( "'" &amp; $A33 &amp; "'"&amp; "!" &amp;P$2 &amp; P$3)</f>
        <v>#VALUE!</v>
      </c>
      <c r="Q31" s="269" t="e">
        <f aca="true">INDIRECT( "'" &amp; $A33 &amp; "'"&amp; "!" &amp;Q$2 &amp; Q$3)</f>
        <v>#VALUE!</v>
      </c>
      <c r="R31" s="269" t="e">
        <f aca="true">INDIRECT( "'" &amp; $A33 &amp; "'"&amp; "!" &amp;R$2 &amp; R$3)</f>
        <v>#VALUE!</v>
      </c>
      <c r="S31" s="269" t="e">
        <f aca="true">INDIRECT( "'" &amp; $A33 &amp; "'"&amp; "!" &amp;S$2 &amp; S$3)</f>
        <v>#VALUE!</v>
      </c>
      <c r="T31" s="242" t="e">
        <f aca="true">INDIRECT( "'" &amp; $A33 &amp; "'"&amp; "!" &amp;T$2 &amp; T$3)</f>
        <v>#VALUE!</v>
      </c>
      <c r="U31" s="243" t="e">
        <f aca="true">INDIRECT( "'" &amp; $A33 &amp; "'"&amp; "!" &amp;U$2 &amp; U$3)</f>
        <v>#VALUE!</v>
      </c>
      <c r="V31" s="243" t="e">
        <f aca="true">INDIRECT( "'" &amp; $A33 &amp; "'"&amp; "!" &amp;V$2 &amp; V$3)</f>
        <v>#VALUE!</v>
      </c>
      <c r="W31" s="243" t="e">
        <f aca="true">INDIRECT( "'" &amp; $A33 &amp; "'"&amp; "!" &amp;W$2 &amp; W$3)</f>
        <v>#VALUE!</v>
      </c>
      <c r="X31" s="243" t="e">
        <f aca="true">INDIRECT( "'" &amp; $A33 &amp; "'"&amp; "!" &amp;X$2 &amp; X$3)</f>
        <v>#VALUE!</v>
      </c>
      <c r="Y31" s="243" t="e">
        <f aca="true">INDIRECT( "'" &amp; $A33 &amp; "'"&amp; "!" &amp;Y$2 &amp; Y$3)</f>
        <v>#VALUE!</v>
      </c>
      <c r="Z31" s="243" t="e">
        <f aca="true">INDIRECT( "'" &amp; $A33 &amp; "'"&amp; "!" &amp;Z$2 &amp; Z$3)</f>
        <v>#VALUE!</v>
      </c>
      <c r="AA31" s="243" t="e">
        <f aca="true">INDIRECT( "'" &amp; $A33 &amp; "'"&amp; "!" &amp;AA$2 &amp; AA$3)</f>
        <v>#VALUE!</v>
      </c>
      <c r="AB31" s="243" t="e">
        <f aca="true">INDIRECT( "'" &amp; $A33 &amp; "'"&amp; "!" &amp;AB$2 &amp; AB$3)</f>
        <v>#VALUE!</v>
      </c>
      <c r="AC31" s="243" t="e">
        <f aca="true">INDIRECT( "'" &amp; $A33 &amp; "'"&amp; "!" &amp;AC$2 &amp; AC$3)</f>
        <v>#VALUE!</v>
      </c>
      <c r="AD31" s="243" t="e">
        <f aca="true">INDIRECT( "'" &amp; $A33 &amp; "'"&amp; "!" &amp;AD$2 &amp; AD$3)</f>
        <v>#VALUE!</v>
      </c>
      <c r="AE31" s="243" t="e">
        <f aca="true">INDIRECT( "'" &amp; $A33 &amp; "'"&amp; "!" &amp;AE$2 &amp; AE$3)</f>
        <v>#VALUE!</v>
      </c>
      <c r="AF31" s="243" t="e">
        <f aca="true">INDIRECT( "'" &amp; $A33 &amp; "'"&amp; "!" &amp;AF$2 &amp; AF$3)</f>
        <v>#VALUE!</v>
      </c>
      <c r="AG31" s="243" t="e">
        <f aca="true">INDIRECT( "'" &amp; $A33 &amp; "'"&amp; "!" &amp;AG$2 &amp; AG$3)</f>
        <v>#VALUE!</v>
      </c>
      <c r="AH31" s="243" t="e">
        <f aca="true">INDIRECT( "'" &amp; $A33 &amp; "'"&amp; "!" &amp;AH$2 &amp; AH$3)</f>
        <v>#VALUE!</v>
      </c>
      <c r="AI31" s="244" t="e">
        <f aca="true">INDIRECT( "'" &amp; $A33 &amp; "'"&amp; "!" &amp;AI$2 &amp; AI$3)</f>
        <v>#VALUE!</v>
      </c>
      <c r="AJ31" s="187"/>
    </row>
    <row r="32" customFormat="false" ht="14.25" hidden="false" customHeight="false" outlineLevel="0" collapsed="false">
      <c r="A32" s="147" t="s">
        <v>53</v>
      </c>
      <c r="C32" s="260"/>
      <c r="D32" s="229" t="e">
        <f aca="true">INDIRECT( "'" &amp; $A34 &amp; "'"&amp; "!" &amp;D$2 &amp; D$3)</f>
        <v>#VALUE!</v>
      </c>
      <c r="E32" s="230" t="e">
        <f aca="true">INDIRECT( "'" &amp; $A34 &amp; "'"&amp; "!" &amp;E$2 &amp; E$3)</f>
        <v>#VALUE!</v>
      </c>
      <c r="F32" s="230" t="e">
        <f aca="true">INDIRECT( "'" &amp; $A34 &amp; "'"&amp; "!" &amp;F$2 &amp; F$3)</f>
        <v>#VALUE!</v>
      </c>
      <c r="G32" s="230" t="e">
        <f aca="true">INDIRECT( "'" &amp; $A34 &amp; "'"&amp; "!" &amp;G$2 &amp; G$3)</f>
        <v>#VALUE!</v>
      </c>
      <c r="H32" s="230" t="e">
        <f aca="true">INDIRECT( "'" &amp; $A34 &amp; "'"&amp; "!" &amp;H$2 &amp; H$3)</f>
        <v>#VALUE!</v>
      </c>
      <c r="I32" s="230" t="e">
        <f aca="true">INDIRECT( "'" &amp; $A34 &amp; "'"&amp; "!" &amp;I$2 &amp; I$3)</f>
        <v>#VALUE!</v>
      </c>
      <c r="J32" s="230" t="e">
        <f aca="true">INDIRECT( "'" &amp; $A34 &amp; "'"&amp; "!" &amp;J$2 &amp; J$3)</f>
        <v>#VALUE!</v>
      </c>
      <c r="K32" s="230" t="e">
        <f aca="true">INDIRECT( "'" &amp; $A34 &amp; "'"&amp; "!" &amp;K$2 &amp; K$3)</f>
        <v>#VALUE!</v>
      </c>
      <c r="L32" s="230" t="e">
        <f aca="true">INDIRECT( "'" &amp; $A34 &amp; "'"&amp; "!" &amp;L$2 &amp; L$3)</f>
        <v>#VALUE!</v>
      </c>
      <c r="M32" s="230" t="e">
        <f aca="true">INDIRECT( "'" &amp; $A34 &amp; "'"&amp; "!" &amp;M$2 &amp; M$3)</f>
        <v>#VALUE!</v>
      </c>
      <c r="N32" s="230" t="e">
        <f aca="true">INDIRECT( "'" &amp; $A34 &amp; "'"&amp; "!" &amp;N$2 &amp; N$3)</f>
        <v>#VALUE!</v>
      </c>
      <c r="O32" s="230" t="e">
        <f aca="true">INDIRECT( "'" &amp; $A34 &amp; "'"&amp; "!" &amp;O$2 &amp; O$3)</f>
        <v>#VALUE!</v>
      </c>
      <c r="P32" s="230" t="e">
        <f aca="true">INDIRECT( "'" &amp; $A34 &amp; "'"&amp; "!" &amp;P$2 &amp; P$3)</f>
        <v>#VALUE!</v>
      </c>
      <c r="Q32" s="230" t="e">
        <f aca="true">INDIRECT( "'" &amp; $A34 &amp; "'"&amp; "!" &amp;Q$2 &amp; Q$3)</f>
        <v>#VALUE!</v>
      </c>
      <c r="R32" s="230" t="e">
        <f aca="true">INDIRECT( "'" &amp; $A34 &amp; "'"&amp; "!" &amp;R$2 &amp; R$3)</f>
        <v>#VALUE!</v>
      </c>
      <c r="S32" s="233" t="e">
        <f aca="true">INDIRECT( "'" &amp; $A34 &amp; "'"&amp; "!" &amp;S$2 &amp; S$3)</f>
        <v>#VALUE!</v>
      </c>
      <c r="T32" s="231" t="e">
        <f aca="true">INDIRECT( "'" &amp; $A34 &amp; "'"&amp; "!" &amp;T$2 &amp; T$3)</f>
        <v>#VALUE!</v>
      </c>
      <c r="U32" s="232" t="e">
        <f aca="true">INDIRECT( "'" &amp; $A34 &amp; "'"&amp; "!" &amp;U$2 &amp; U$3)</f>
        <v>#VALUE!</v>
      </c>
      <c r="V32" s="232" t="e">
        <f aca="true">INDIRECT( "'" &amp; $A34 &amp; "'"&amp; "!" &amp;V$2 &amp; V$3)</f>
        <v>#VALUE!</v>
      </c>
      <c r="W32" s="232" t="e">
        <f aca="true">INDIRECT( "'" &amp; $A34 &amp; "'"&amp; "!" &amp;W$2 &amp; W$3)</f>
        <v>#VALUE!</v>
      </c>
      <c r="X32" s="232" t="e">
        <f aca="true">INDIRECT( "'" &amp; $A34 &amp; "'"&amp; "!" &amp;X$2 &amp; X$3)</f>
        <v>#VALUE!</v>
      </c>
      <c r="Y32" s="232" t="e">
        <f aca="true">INDIRECT( "'" &amp; $A34 &amp; "'"&amp; "!" &amp;Y$2 &amp; Y$3)</f>
        <v>#VALUE!</v>
      </c>
      <c r="Z32" s="232" t="e">
        <f aca="true">INDIRECT( "'" &amp; $A34 &amp; "'"&amp; "!" &amp;Z$2 &amp; Z$3)</f>
        <v>#VALUE!</v>
      </c>
      <c r="AA32" s="232" t="e">
        <f aca="true">INDIRECT( "'" &amp; $A34 &amp; "'"&amp; "!" &amp;AA$2 &amp; AA$3)</f>
        <v>#VALUE!</v>
      </c>
      <c r="AB32" s="232" t="e">
        <f aca="true">INDIRECT( "'" &amp; $A34 &amp; "'"&amp; "!" &amp;AB$2 &amp; AB$3)</f>
        <v>#VALUE!</v>
      </c>
      <c r="AC32" s="232" t="e">
        <f aca="true">INDIRECT( "'" &amp; $A34 &amp; "'"&amp; "!" &amp;AC$2 &amp; AC$3)</f>
        <v>#VALUE!</v>
      </c>
      <c r="AD32" s="232" t="e">
        <f aca="true">INDIRECT( "'" &amp; $A34 &amp; "'"&amp; "!" &amp;AD$2 &amp; AD$3)</f>
        <v>#VALUE!</v>
      </c>
      <c r="AE32" s="232" t="e">
        <f aca="true">INDIRECT( "'" &amp; $A34 &amp; "'"&amp; "!" &amp;AE$2 &amp; AE$3)</f>
        <v>#VALUE!</v>
      </c>
      <c r="AF32" s="232" t="e">
        <f aca="true">INDIRECT( "'" &amp; $A34 &amp; "'"&amp; "!" &amp;AF$2 &amp; AF$3)</f>
        <v>#VALUE!</v>
      </c>
      <c r="AG32" s="232" t="e">
        <f aca="true">INDIRECT( "'" &amp; $A34 &amp; "'"&amp; "!" &amp;AG$2 &amp; AG$3)</f>
        <v>#VALUE!</v>
      </c>
      <c r="AH32" s="232" t="e">
        <f aca="true">INDIRECT( "'" &amp; $A34 &amp; "'"&amp; "!" &amp;AH$2 &amp; AH$3)</f>
        <v>#VALUE!</v>
      </c>
      <c r="AI32" s="234" t="e">
        <f aca="true">INDIRECT( "'" &amp; $A34 &amp; "'"&amp; "!" &amp;AI$2 &amp; AI$3)</f>
        <v>#VALUE!</v>
      </c>
      <c r="AJ32" s="166"/>
    </row>
    <row r="33" customFormat="false" ht="14.25" hidden="false" customHeight="false" outlineLevel="0" collapsed="false">
      <c r="A33" s="187" t="s">
        <v>60</v>
      </c>
      <c r="B33" s="187"/>
      <c r="C33" s="187"/>
      <c r="D33" s="230" t="e">
        <f aca="true">INDIRECT( "'" &amp; $A35 &amp; "'"&amp; "!" &amp;D$2 &amp; D$3)</f>
        <v>#VALUE!</v>
      </c>
      <c r="E33" s="230" t="e">
        <f aca="true">INDIRECT( "'" &amp; $A35 &amp; "'"&amp; "!" &amp;E$2 &amp; E$3)</f>
        <v>#VALUE!</v>
      </c>
      <c r="F33" s="230" t="e">
        <f aca="true">INDIRECT( "'" &amp; $A35 &amp; "'"&amp; "!" &amp;F$2 &amp; F$3)</f>
        <v>#VALUE!</v>
      </c>
      <c r="G33" s="230" t="e">
        <f aca="true">INDIRECT( "'" &amp; $A35 &amp; "'"&amp; "!" &amp;G$2 &amp; G$3)</f>
        <v>#VALUE!</v>
      </c>
      <c r="H33" s="230" t="e">
        <f aca="true">INDIRECT( "'" &amp; $A35 &amp; "'"&amp; "!" &amp;H$2 &amp; H$3)</f>
        <v>#VALUE!</v>
      </c>
      <c r="I33" s="230" t="e">
        <f aca="true">INDIRECT( "'" &amp; $A35 &amp; "'"&amp; "!" &amp;I$2 &amp; I$3)</f>
        <v>#VALUE!</v>
      </c>
      <c r="J33" s="230" t="e">
        <f aca="true">INDIRECT( "'" &amp; $A35 &amp; "'"&amp; "!" &amp;J$2 &amp; J$3)</f>
        <v>#VALUE!</v>
      </c>
      <c r="K33" s="230" t="e">
        <f aca="true">INDIRECT( "'" &amp; $A35 &amp; "'"&amp; "!" &amp;K$2 &amp; K$3)</f>
        <v>#VALUE!</v>
      </c>
      <c r="L33" s="230" t="e">
        <f aca="true">INDIRECT( "'" &amp; $A35 &amp; "'"&amp; "!" &amp;L$2 &amp; L$3)</f>
        <v>#VALUE!</v>
      </c>
      <c r="M33" s="230" t="e">
        <f aca="true">INDIRECT( "'" &amp; $A35 &amp; "'"&amp; "!" &amp;M$2 &amp; M$3)</f>
        <v>#VALUE!</v>
      </c>
      <c r="N33" s="230" t="e">
        <f aca="true">INDIRECT( "'" &amp; $A35 &amp; "'"&amp; "!" &amp;N$2 &amp; N$3)</f>
        <v>#VALUE!</v>
      </c>
      <c r="O33" s="230" t="e">
        <f aca="true">INDIRECT( "'" &amp; $A35 &amp; "'"&amp; "!" &amp;O$2 &amp; O$3)</f>
        <v>#VALUE!</v>
      </c>
      <c r="P33" s="230" t="e">
        <f aca="true">INDIRECT( "'" &amp; $A35 &amp; "'"&amp; "!" &amp;P$2 &amp; P$3)</f>
        <v>#VALUE!</v>
      </c>
      <c r="Q33" s="230" t="e">
        <f aca="true">INDIRECT( "'" &amp; $A35 &amp; "'"&amp; "!" &amp;Q$2 &amp; Q$3)</f>
        <v>#VALUE!</v>
      </c>
      <c r="R33" s="230" t="e">
        <f aca="true">INDIRECT( "'" &amp; $A35 &amp; "'"&amp; "!" &amp;R$2 &amp; R$3)</f>
        <v>#VALUE!</v>
      </c>
      <c r="S33" s="230" t="e">
        <f aca="true">INDIRECT( "'" &amp; $A35 &amp; "'"&amp; "!" &amp;S$2 &amp; S$3)</f>
        <v>#VALUE!</v>
      </c>
      <c r="T33" s="232" t="e">
        <f aca="true">INDIRECT( "'" &amp; $A35 &amp; "'"&amp; "!" &amp;T$2 &amp; T$3)</f>
        <v>#VALUE!</v>
      </c>
      <c r="U33" s="232" t="e">
        <f aca="true">INDIRECT( "'" &amp; $A35 &amp; "'"&amp; "!" &amp;U$2 &amp; U$3)</f>
        <v>#VALUE!</v>
      </c>
      <c r="V33" s="232" t="e">
        <f aca="true">INDIRECT( "'" &amp; $A35 &amp; "'"&amp; "!" &amp;V$2 &amp; V$3)</f>
        <v>#VALUE!</v>
      </c>
      <c r="W33" s="232" t="e">
        <f aca="true">INDIRECT( "'" &amp; $A35 &amp; "'"&amp; "!" &amp;W$2 &amp; W$3)</f>
        <v>#VALUE!</v>
      </c>
      <c r="X33" s="232" t="e">
        <f aca="true">INDIRECT( "'" &amp; $A35 &amp; "'"&amp; "!" &amp;X$2 &amp; X$3)</f>
        <v>#VALUE!</v>
      </c>
      <c r="Y33" s="232" t="e">
        <f aca="true">INDIRECT( "'" &amp; $A35 &amp; "'"&amp; "!" &amp;Y$2 &amp; Y$3)</f>
        <v>#VALUE!</v>
      </c>
      <c r="Z33" s="232" t="e">
        <f aca="true">INDIRECT( "'" &amp; $A35 &amp; "'"&amp; "!" &amp;Z$2 &amp; Z$3)</f>
        <v>#VALUE!</v>
      </c>
      <c r="AA33" s="232" t="e">
        <f aca="true">INDIRECT( "'" &amp; $A35 &amp; "'"&amp; "!" &amp;AA$2 &amp; AA$3)</f>
        <v>#VALUE!</v>
      </c>
      <c r="AB33" s="232" t="e">
        <f aca="true">INDIRECT( "'" &amp; $A35 &amp; "'"&amp; "!" &amp;AB$2 &amp; AB$3)</f>
        <v>#VALUE!</v>
      </c>
      <c r="AC33" s="232" t="e">
        <f aca="true">INDIRECT( "'" &amp; $A35 &amp; "'"&amp; "!" &amp;AC$2 &amp; AC$3)</f>
        <v>#VALUE!</v>
      </c>
      <c r="AD33" s="232" t="e">
        <f aca="true">INDIRECT( "'" &amp; $A35 &amp; "'"&amp; "!" &amp;AD$2 &amp; AD$3)</f>
        <v>#VALUE!</v>
      </c>
      <c r="AE33" s="232" t="e">
        <f aca="true">INDIRECT( "'" &amp; $A35 &amp; "'"&amp; "!" &amp;AE$2 &amp; AE$3)</f>
        <v>#VALUE!</v>
      </c>
      <c r="AF33" s="232" t="e">
        <f aca="true">INDIRECT( "'" &amp; $A35 &amp; "'"&amp; "!" &amp;AF$2 &amp; AF$3)</f>
        <v>#VALUE!</v>
      </c>
      <c r="AG33" s="232" t="e">
        <f aca="true">INDIRECT( "'" &amp; $A35 &amp; "'"&amp; "!" &amp;AG$2 &amp; AG$3)</f>
        <v>#VALUE!</v>
      </c>
      <c r="AH33" s="232" t="e">
        <f aca="true">INDIRECT( "'" &amp; $A35 &amp; "'"&amp; "!" &amp;AH$2 &amp; AH$3)</f>
        <v>#VALUE!</v>
      </c>
      <c r="AI33" s="232" t="e">
        <f aca="true">INDIRECT( "'" &amp; $A35 &amp; "'"&amp; "!" &amp;AI$2 &amp; AI$3)</f>
        <v>#VALUE!</v>
      </c>
      <c r="AJ33" s="166"/>
    </row>
    <row r="34" customFormat="false" ht="14.25" hidden="false" customHeight="false" outlineLevel="0" collapsed="false">
      <c r="A34" s="166" t="s">
        <v>62</v>
      </c>
      <c r="B34" s="166"/>
      <c r="C34" s="166"/>
      <c r="D34" s="269" t="e">
        <f aca="true">INDIRECT( "'" &amp; $A36 &amp; "'"&amp; "!" &amp;D$2 &amp; D$3)</f>
        <v>#VALUE!</v>
      </c>
      <c r="E34" s="269" t="e">
        <f aca="true">INDIRECT( "'" &amp; $A36 &amp; "'"&amp; "!" &amp;E$2 &amp; E$3)</f>
        <v>#VALUE!</v>
      </c>
      <c r="F34" s="269" t="e">
        <f aca="true">INDIRECT( "'" &amp; $A36 &amp; "'"&amp; "!" &amp;F$2 &amp; F$3)</f>
        <v>#VALUE!</v>
      </c>
      <c r="G34" s="269" t="e">
        <f aca="true">INDIRECT( "'" &amp; $A36 &amp; "'"&amp; "!" &amp;G$2 &amp; G$3)</f>
        <v>#VALUE!</v>
      </c>
      <c r="H34" s="269" t="e">
        <f aca="true">INDIRECT( "'" &amp; $A36 &amp; "'"&amp; "!" &amp;H$2 &amp; H$3)</f>
        <v>#VALUE!</v>
      </c>
      <c r="I34" s="269" t="e">
        <f aca="true">INDIRECT( "'" &amp; $A36 &amp; "'"&amp; "!" &amp;I$2 &amp; I$3)</f>
        <v>#VALUE!</v>
      </c>
      <c r="J34" s="269" t="e">
        <f aca="true">INDIRECT( "'" &amp; $A36 &amp; "'"&amp; "!" &amp;J$2 &amp; J$3)</f>
        <v>#VALUE!</v>
      </c>
      <c r="K34" s="269" t="e">
        <f aca="true">INDIRECT( "'" &amp; $A36 &amp; "'"&amp; "!" &amp;K$2 &amp; K$3)</f>
        <v>#VALUE!</v>
      </c>
      <c r="L34" s="269" t="e">
        <f aca="true">INDIRECT( "'" &amp; $A36 &amp; "'"&amp; "!" &amp;L$2 &amp; L$3)</f>
        <v>#VALUE!</v>
      </c>
      <c r="M34" s="269" t="e">
        <f aca="true">INDIRECT( "'" &amp; $A36 &amp; "'"&amp; "!" &amp;M$2 &amp; M$3)</f>
        <v>#VALUE!</v>
      </c>
      <c r="N34" s="269" t="e">
        <f aca="true">INDIRECT( "'" &amp; $A36 &amp; "'"&amp; "!" &amp;N$2 &amp; N$3)</f>
        <v>#VALUE!</v>
      </c>
      <c r="O34" s="269" t="e">
        <f aca="true">INDIRECT( "'" &amp; $A36 &amp; "'"&amp; "!" &amp;O$2 &amp; O$3)</f>
        <v>#VALUE!</v>
      </c>
      <c r="P34" s="269" t="e">
        <f aca="true">INDIRECT( "'" &amp; $A36 &amp; "'"&amp; "!" &amp;P$2 &amp; P$3)</f>
        <v>#VALUE!</v>
      </c>
      <c r="Q34" s="269" t="e">
        <f aca="true">INDIRECT( "'" &amp; $A36 &amp; "'"&amp; "!" &amp;Q$2 &amp; Q$3)</f>
        <v>#VALUE!</v>
      </c>
      <c r="R34" s="269" t="e">
        <f aca="true">INDIRECT( "'" &amp; $A36 &amp; "'"&amp; "!" &amp;R$2 &amp; R$3)</f>
        <v>#VALUE!</v>
      </c>
      <c r="S34" s="269" t="e">
        <f aca="true">INDIRECT( "'" &amp; $A36 &amp; "'"&amp; "!" &amp;S$2 &amp; S$3)</f>
        <v>#VALUE!</v>
      </c>
      <c r="T34" s="243" t="e">
        <f aca="true">INDIRECT( "'" &amp; $A36 &amp; "'"&amp; "!" &amp;T$2 &amp; T$3)</f>
        <v>#VALUE!</v>
      </c>
      <c r="U34" s="243" t="e">
        <f aca="true">INDIRECT( "'" &amp; $A36 &amp; "'"&amp; "!" &amp;U$2 &amp; U$3)</f>
        <v>#VALUE!</v>
      </c>
      <c r="V34" s="243" t="e">
        <f aca="true">INDIRECT( "'" &amp; $A36 &amp; "'"&amp; "!" &amp;V$2 &amp; V$3)</f>
        <v>#VALUE!</v>
      </c>
      <c r="W34" s="243" t="e">
        <f aca="true">INDIRECT( "'" &amp; $A36 &amp; "'"&amp; "!" &amp;W$2 &amp; W$3)</f>
        <v>#VALUE!</v>
      </c>
      <c r="X34" s="243" t="e">
        <f aca="true">INDIRECT( "'" &amp; $A36 &amp; "'"&amp; "!" &amp;X$2 &amp; X$3)</f>
        <v>#VALUE!</v>
      </c>
      <c r="Y34" s="243" t="e">
        <f aca="true">INDIRECT( "'" &amp; $A36 &amp; "'"&amp; "!" &amp;Y$2 &amp; Y$3)</f>
        <v>#VALUE!</v>
      </c>
      <c r="Z34" s="243" t="e">
        <f aca="true">INDIRECT( "'" &amp; $A36 &amp; "'"&amp; "!" &amp;Z$2 &amp; Z$3)</f>
        <v>#VALUE!</v>
      </c>
      <c r="AA34" s="243" t="e">
        <f aca="true">INDIRECT( "'" &amp; $A36 &amp; "'"&amp; "!" &amp;AA$2 &amp; AA$3)</f>
        <v>#VALUE!</v>
      </c>
      <c r="AB34" s="243" t="e">
        <f aca="true">INDIRECT( "'" &amp; $A36 &amp; "'"&amp; "!" &amp;AB$2 &amp; AB$3)</f>
        <v>#VALUE!</v>
      </c>
      <c r="AC34" s="243" t="e">
        <f aca="true">INDIRECT( "'" &amp; $A36 &amp; "'"&amp; "!" &amp;AC$2 &amp; AC$3)</f>
        <v>#VALUE!</v>
      </c>
      <c r="AD34" s="243" t="e">
        <f aca="true">INDIRECT( "'" &amp; $A36 &amp; "'"&amp; "!" &amp;AD$2 &amp; AD$3)</f>
        <v>#VALUE!</v>
      </c>
      <c r="AE34" s="243" t="e">
        <f aca="true">INDIRECT( "'" &amp; $A36 &amp; "'"&amp; "!" &amp;AE$2 &amp; AE$3)</f>
        <v>#VALUE!</v>
      </c>
      <c r="AF34" s="243" t="e">
        <f aca="true">INDIRECT( "'" &amp; $A36 &amp; "'"&amp; "!" &amp;AF$2 &amp; AF$3)</f>
        <v>#VALUE!</v>
      </c>
      <c r="AG34" s="243" t="e">
        <f aca="true">INDIRECT( "'" &amp; $A36 &amp; "'"&amp; "!" &amp;AG$2 &amp; AG$3)</f>
        <v>#VALUE!</v>
      </c>
      <c r="AH34" s="243" t="e">
        <f aca="true">INDIRECT( "'" &amp; $A36 &amp; "'"&amp; "!" &amp;AH$2 &amp; AH$3)</f>
        <v>#VALUE!</v>
      </c>
      <c r="AI34" s="243" t="e">
        <f aca="true">INDIRECT( "'" &amp; $A36 &amp; "'"&amp; "!" &amp;AI$2 &amp; AI$3)</f>
        <v>#VALUE!</v>
      </c>
      <c r="AJ34" s="226"/>
    </row>
    <row r="35" customFormat="false" ht="14.25" hidden="false" customHeight="false" outlineLevel="0" collapsed="false">
      <c r="A35" s="166" t="s">
        <v>65</v>
      </c>
      <c r="B35" s="166"/>
      <c r="C35" s="166"/>
    </row>
    <row r="36" customFormat="false" ht="14.25" hidden="false" customHeight="false" outlineLevel="0" collapsed="false">
      <c r="A36" s="226" t="s">
        <v>66</v>
      </c>
      <c r="B36" s="226"/>
      <c r="C36" s="270"/>
    </row>
    <row r="37" customFormat="false" ht="14.25" hidden="false" customHeight="false" outlineLevel="0" collapsed="false">
      <c r="C37" s="26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V2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0" topLeftCell="B1" activePane="topRight" state="frozen"/>
      <selection pane="topLeft" activeCell="A1" activeCellId="0" sqref="A1"/>
      <selection pane="topRight" activeCell="B7" activeCellId="1" sqref="E31:G31 B7"/>
    </sheetView>
  </sheetViews>
  <sheetFormatPr defaultColWidth="8.9453125" defaultRowHeight="14.25" zeroHeight="false" outlineLevelRow="0" outlineLevelCol="0"/>
  <cols>
    <col collapsed="false" customWidth="true" hidden="false" outlineLevel="0" max="1" min="1" style="147" width="21.53"/>
    <col collapsed="false" customWidth="true" hidden="false" outlineLevel="0" max="3" min="2" style="147" width="7.46"/>
    <col collapsed="false" customWidth="true" hidden="false" outlineLevel="0" max="4" min="4" style="228" width="7.46"/>
    <col collapsed="false" customWidth="true" hidden="false" outlineLevel="0" max="8" min="5" style="147" width="7.46"/>
    <col collapsed="false" customWidth="true" hidden="false" outlineLevel="0" max="10" min="9" style="228" width="7.46"/>
    <col collapsed="false" customWidth="true" hidden="false" outlineLevel="0" max="17" min="11" style="147" width="7.46"/>
    <col collapsed="false" customWidth="false" hidden="false" outlineLevel="0" max="36" min="18" style="147" width="8.94"/>
    <col collapsed="false" customWidth="true" hidden="false" outlineLevel="0" max="37" min="37" style="164" width="11.53"/>
    <col collapsed="false" customWidth="false" hidden="false" outlineLevel="0" max="38" min="38" style="147" width="8.94"/>
    <col collapsed="false" customWidth="true" hidden="false" outlineLevel="0" max="39" min="39" style="164" width="11.53"/>
    <col collapsed="false" customWidth="false" hidden="false" outlineLevel="0" max="40" min="40" style="147" width="8.94"/>
    <col collapsed="false" customWidth="true" hidden="false" outlineLevel="0" max="41" min="41" style="164" width="11.53"/>
    <col collapsed="false" customWidth="false" hidden="false" outlineLevel="0" max="1024" min="42" style="147" width="8.94"/>
  </cols>
  <sheetData>
    <row r="1" customFormat="false" ht="71.25" hidden="false" customHeight="false" outlineLevel="0" collapsed="false">
      <c r="B1" s="148" t="s">
        <v>128</v>
      </c>
      <c r="C1" s="149" t="s">
        <v>129</v>
      </c>
      <c r="D1" s="150" t="s">
        <v>130</v>
      </c>
      <c r="E1" s="149" t="s">
        <v>131</v>
      </c>
      <c r="F1" s="149" t="s">
        <v>132</v>
      </c>
      <c r="G1" s="149" t="s">
        <v>133</v>
      </c>
      <c r="H1" s="149" t="s">
        <v>134</v>
      </c>
      <c r="I1" s="150" t="s">
        <v>135</v>
      </c>
      <c r="J1" s="150" t="s">
        <v>136</v>
      </c>
      <c r="K1" s="149" t="s">
        <v>137</v>
      </c>
      <c r="L1" s="149" t="s">
        <v>138</v>
      </c>
      <c r="M1" s="149" t="s">
        <v>139</v>
      </c>
      <c r="N1" s="149" t="s">
        <v>140</v>
      </c>
      <c r="O1" s="149" t="s">
        <v>141</v>
      </c>
      <c r="P1" s="149" t="s">
        <v>142</v>
      </c>
      <c r="Q1" s="151" t="s">
        <v>143</v>
      </c>
      <c r="R1" s="148" t="s">
        <v>144</v>
      </c>
      <c r="S1" s="149" t="s">
        <v>145</v>
      </c>
      <c r="T1" s="149" t="s">
        <v>146</v>
      </c>
      <c r="U1" s="149" t="s">
        <v>147</v>
      </c>
      <c r="V1" s="149" t="s">
        <v>148</v>
      </c>
      <c r="W1" s="149" t="s">
        <v>149</v>
      </c>
      <c r="X1" s="149" t="s">
        <v>150</v>
      </c>
      <c r="Y1" s="149" t="s">
        <v>151</v>
      </c>
      <c r="Z1" s="149" t="s">
        <v>152</v>
      </c>
      <c r="AA1" s="149" t="s">
        <v>153</v>
      </c>
      <c r="AB1" s="149" t="s">
        <v>154</v>
      </c>
      <c r="AC1" s="149" t="s">
        <v>155</v>
      </c>
      <c r="AD1" s="149" t="s">
        <v>156</v>
      </c>
      <c r="AE1" s="149" t="s">
        <v>157</v>
      </c>
      <c r="AF1" s="149" t="s">
        <v>158</v>
      </c>
      <c r="AG1" s="151" t="s">
        <v>159</v>
      </c>
      <c r="AI1" s="177" t="s">
        <v>160</v>
      </c>
      <c r="AJ1" s="178" t="s">
        <v>161</v>
      </c>
      <c r="AK1" s="179" t="s">
        <v>99</v>
      </c>
      <c r="AL1" s="180" t="s">
        <v>100</v>
      </c>
      <c r="AM1" s="179" t="s">
        <v>101</v>
      </c>
      <c r="AN1" s="180" t="s">
        <v>102</v>
      </c>
      <c r="AO1" s="179" t="s">
        <v>103</v>
      </c>
      <c r="AP1" s="271" t="s">
        <v>104</v>
      </c>
      <c r="AQ1" s="181" t="s">
        <v>162</v>
      </c>
      <c r="AR1" s="181" t="s">
        <v>163</v>
      </c>
      <c r="AS1" s="181" t="s">
        <v>164</v>
      </c>
      <c r="AT1" s="181" t="s">
        <v>165</v>
      </c>
      <c r="AU1" s="178" t="s">
        <v>166</v>
      </c>
      <c r="AV1" s="178" t="s">
        <v>167</v>
      </c>
      <c r="AW1" s="178" t="s">
        <v>168</v>
      </c>
      <c r="AX1" s="272" t="s">
        <v>169</v>
      </c>
    </row>
    <row r="2" s="156" customFormat="true" ht="14.25" hidden="false" customHeight="false" outlineLevel="0" collapsed="false">
      <c r="B2" s="157" t="s">
        <v>170</v>
      </c>
      <c r="C2" s="158" t="s">
        <v>171</v>
      </c>
      <c r="D2" s="158" t="s">
        <v>172</v>
      </c>
      <c r="E2" s="158" t="s">
        <v>173</v>
      </c>
      <c r="F2" s="158" t="s">
        <v>174</v>
      </c>
      <c r="G2" s="158" t="s">
        <v>175</v>
      </c>
      <c r="H2" s="158" t="s">
        <v>176</v>
      </c>
      <c r="I2" s="158" t="s">
        <v>177</v>
      </c>
      <c r="J2" s="158" t="s">
        <v>178</v>
      </c>
      <c r="K2" s="158" t="s">
        <v>179</v>
      </c>
      <c r="L2" s="158" t="s">
        <v>180</v>
      </c>
      <c r="M2" s="158" t="s">
        <v>181</v>
      </c>
      <c r="N2" s="158" t="s">
        <v>182</v>
      </c>
      <c r="O2" s="158" t="s">
        <v>183</v>
      </c>
      <c r="P2" s="158" t="s">
        <v>184</v>
      </c>
      <c r="Q2" s="158" t="s">
        <v>185</v>
      </c>
      <c r="R2" s="157" t="s">
        <v>170</v>
      </c>
      <c r="S2" s="158" t="s">
        <v>171</v>
      </c>
      <c r="T2" s="158" t="s">
        <v>172</v>
      </c>
      <c r="U2" s="158" t="s">
        <v>173</v>
      </c>
      <c r="V2" s="158" t="s">
        <v>174</v>
      </c>
      <c r="W2" s="158" t="s">
        <v>175</v>
      </c>
      <c r="X2" s="158" t="s">
        <v>176</v>
      </c>
      <c r="Y2" s="158" t="s">
        <v>177</v>
      </c>
      <c r="Z2" s="158" t="s">
        <v>178</v>
      </c>
      <c r="AA2" s="158" t="s">
        <v>179</v>
      </c>
      <c r="AB2" s="158" t="s">
        <v>180</v>
      </c>
      <c r="AC2" s="158" t="s">
        <v>181</v>
      </c>
      <c r="AD2" s="158" t="s">
        <v>182</v>
      </c>
      <c r="AE2" s="158" t="s">
        <v>183</v>
      </c>
      <c r="AF2" s="158" t="s">
        <v>184</v>
      </c>
      <c r="AG2" s="158" t="s">
        <v>185</v>
      </c>
      <c r="AI2" s="273"/>
      <c r="AJ2" s="274"/>
      <c r="AK2" s="275"/>
      <c r="AL2" s="274"/>
      <c r="AM2" s="275"/>
      <c r="AN2" s="274"/>
      <c r="AO2" s="275"/>
      <c r="AP2" s="274"/>
      <c r="AQ2" s="274"/>
      <c r="AR2" s="274"/>
      <c r="AS2" s="274"/>
      <c r="AT2" s="274"/>
      <c r="AU2" s="274"/>
      <c r="AV2" s="274"/>
      <c r="AW2" s="274"/>
      <c r="AX2" s="276"/>
    </row>
    <row r="3" customFormat="false" ht="14.25" hidden="false" customHeight="false" outlineLevel="0" collapsed="false">
      <c r="B3" s="258" t="n">
        <v>14</v>
      </c>
      <c r="C3" s="162" t="n">
        <v>14</v>
      </c>
      <c r="D3" s="162" t="n">
        <v>14</v>
      </c>
      <c r="E3" s="162" t="n">
        <v>14</v>
      </c>
      <c r="F3" s="162" t="n">
        <v>14</v>
      </c>
      <c r="G3" s="162" t="n">
        <v>14</v>
      </c>
      <c r="H3" s="162" t="n">
        <v>14</v>
      </c>
      <c r="I3" s="162" t="n">
        <v>14</v>
      </c>
      <c r="J3" s="162" t="n">
        <v>14</v>
      </c>
      <c r="K3" s="162" t="n">
        <v>14</v>
      </c>
      <c r="L3" s="162" t="n">
        <v>14</v>
      </c>
      <c r="M3" s="162" t="n">
        <v>14</v>
      </c>
      <c r="N3" s="162" t="n">
        <v>14</v>
      </c>
      <c r="O3" s="162" t="n">
        <v>14</v>
      </c>
      <c r="P3" s="162" t="n">
        <v>14</v>
      </c>
      <c r="Q3" s="163" t="n">
        <v>14</v>
      </c>
      <c r="R3" s="258" t="n">
        <v>15</v>
      </c>
      <c r="S3" s="162" t="n">
        <v>15</v>
      </c>
      <c r="T3" s="162" t="n">
        <v>15</v>
      </c>
      <c r="U3" s="162" t="n">
        <v>15</v>
      </c>
      <c r="V3" s="162" t="n">
        <v>15</v>
      </c>
      <c r="W3" s="162" t="n">
        <v>15</v>
      </c>
      <c r="X3" s="162" t="n">
        <v>15</v>
      </c>
      <c r="Y3" s="162" t="n">
        <v>15</v>
      </c>
      <c r="Z3" s="162" t="n">
        <v>15</v>
      </c>
      <c r="AA3" s="162" t="n">
        <v>15</v>
      </c>
      <c r="AB3" s="162" t="n">
        <v>15</v>
      </c>
      <c r="AC3" s="162" t="n">
        <v>15</v>
      </c>
      <c r="AD3" s="162" t="n">
        <v>15</v>
      </c>
      <c r="AE3" s="162" t="n">
        <v>15</v>
      </c>
      <c r="AF3" s="162" t="n">
        <v>15</v>
      </c>
      <c r="AG3" s="163" t="n">
        <v>15</v>
      </c>
      <c r="AI3" s="277"/>
      <c r="AJ3" s="278"/>
      <c r="AK3" s="279"/>
      <c r="AL3" s="278"/>
      <c r="AM3" s="279"/>
      <c r="AN3" s="278"/>
      <c r="AO3" s="279"/>
      <c r="AP3" s="278"/>
      <c r="AQ3" s="278"/>
      <c r="AR3" s="278"/>
      <c r="AS3" s="278"/>
      <c r="AT3" s="278"/>
      <c r="AU3" s="278"/>
      <c r="AV3" s="278"/>
      <c r="AW3" s="278"/>
      <c r="AX3" s="280"/>
    </row>
    <row r="4" customFormat="false" ht="14.25" hidden="false" customHeight="false" outlineLevel="0" collapsed="false">
      <c r="A4" s="147" t="s">
        <v>46</v>
      </c>
      <c r="B4" s="191" t="n">
        <f aca="true" t="array" ref="B4:B4">INDIRECT( "'" &amp; $A4 &amp; "'"&amp; "!" &amp;B$2 &amp; B$3)</f>
        <v>109</v>
      </c>
      <c r="C4" s="191" t="n">
        <f aca="true" t="array" ref="C4:C4">INDIRECT( "'" &amp; $A4 &amp; "'"&amp; "!" &amp;C$2 &amp; C$3)</f>
        <v>55</v>
      </c>
      <c r="D4" s="191" t="n">
        <f aca="true" t="array" ref="D4:D4">INDIRECT( "'" &amp; $A4 &amp; "'"&amp; "!" &amp;D$2 &amp; D$3)</f>
        <v>95</v>
      </c>
      <c r="E4" s="191" t="n">
        <f aca="true" t="array" ref="E4:E4">INDIRECT( "'" &amp; $A4 &amp; "'"&amp; "!" &amp;E$2 &amp; E$3)</f>
        <v>105</v>
      </c>
      <c r="F4" s="191" t="n">
        <f aca="true" t="array" ref="F4:F4">INDIRECT( "'" &amp; $A4 &amp; "'"&amp; "!" &amp;F$2 &amp; F$3)</f>
        <v>21</v>
      </c>
      <c r="G4" s="191" t="n">
        <f aca="true" t="array" ref="G4:G4">INDIRECT( "'" &amp; $A4 &amp; "'"&amp; "!" &amp;G$2 &amp; G$3)</f>
        <v>4</v>
      </c>
      <c r="H4" s="191" t="n">
        <f aca="true" t="array" ref="H4:H4">INDIRECT( "'" &amp; $A4 &amp; "'"&amp; "!" &amp;H$2 &amp; H$3)</f>
        <v>8</v>
      </c>
      <c r="I4" s="191" t="n">
        <f aca="true" t="array" ref="I4:I4">INDIRECT( "'" &amp; $A4 &amp; "'"&amp; "!" &amp;I$2 &amp; I$3)</f>
        <v>6</v>
      </c>
      <c r="J4" s="191" t="n">
        <f aca="true" t="array" ref="J4:J4">INDIRECT( "'" &amp; $A4 &amp; "'"&amp; "!" &amp;J$2 &amp; J$3)</f>
        <v>3</v>
      </c>
      <c r="K4" s="191" t="n">
        <f aca="true" t="array" ref="K4:K4">INDIRECT( "'" &amp; $A4 &amp; "'"&amp; "!" &amp;K$2 &amp; K$3)</f>
        <v>0</v>
      </c>
      <c r="L4" s="191" t="n">
        <f aca="true" t="array" ref="L4:L4">INDIRECT( "'" &amp; $A4 &amp; "'"&amp; "!" &amp;L$2 &amp; L$3)</f>
        <v>3</v>
      </c>
      <c r="M4" s="191" t="n">
        <f aca="true" t="array" ref="M4:M4">INDIRECT( "'" &amp; $A4 &amp; "'"&amp; "!" &amp;M$2 &amp; M$3)</f>
        <v>0</v>
      </c>
      <c r="N4" s="191" t="n">
        <f aca="true" t="array" ref="N4:N4">INDIRECT( "'" &amp; $A4 &amp; "'"&amp; "!" &amp;N$2 &amp; N$3)</f>
        <v>4</v>
      </c>
      <c r="O4" s="191" t="n">
        <f aca="true" t="array" ref="O4:O4">INDIRECT( "'" &amp; $A4 &amp; "'"&amp; "!" &amp;O$2 &amp; O$3)</f>
        <v>0</v>
      </c>
      <c r="P4" s="191" t="n">
        <f aca="true" t="array" ref="P4:P4">INDIRECT( "'" &amp; $A4 &amp; "'"&amp; "!" &amp;P$2 &amp; P$3)</f>
        <v>0</v>
      </c>
      <c r="Q4" s="245" t="n">
        <f aca="true" t="array" ref="Q4:Q4">INDIRECT( "'" &amp; $A4 &amp; "'"&amp; "!" &amp;Q$2 &amp; Q$3)</f>
        <v>1</v>
      </c>
      <c r="R4" s="281" t="n">
        <f aca="true" t="array" ref="R4:R4">INDIRECT( "'" &amp; $A4 &amp; "'"&amp; "!" &amp;R$2 &amp; R$3)</f>
        <v>49</v>
      </c>
      <c r="S4" s="282" t="n">
        <f aca="true" t="array" ref="S4:S4">INDIRECT( "'" &amp; $A4 &amp; "'"&amp; "!" &amp;S$2 &amp; S$3)</f>
        <v>31</v>
      </c>
      <c r="T4" s="282" t="n">
        <f aca="true" t="array" ref="T4:T4">INDIRECT( "'" &amp; $A4 &amp; "'"&amp; "!" &amp;T$2 &amp; T$3)</f>
        <v>47</v>
      </c>
      <c r="U4" s="282" t="n">
        <f aca="true" t="array" ref="U4:U4">INDIRECT( "'" &amp; $A4 &amp; "'"&amp; "!" &amp;U$2 &amp; U$3)</f>
        <v>62</v>
      </c>
      <c r="V4" s="282" t="n">
        <f aca="true" t="array" ref="V4:V4">INDIRECT( "'" &amp; $A4 &amp; "'"&amp; "!" &amp;V$2 &amp; V$3)</f>
        <v>10</v>
      </c>
      <c r="W4" s="282" t="n">
        <f aca="true" t="array" ref="W4:W4">INDIRECT( "'" &amp; $A4 &amp; "'"&amp; "!" &amp;W$2 &amp; W$3)</f>
        <v>4</v>
      </c>
      <c r="X4" s="282" t="n">
        <f aca="true" t="array" ref="X4:X4">INDIRECT( "'" &amp; $A4 &amp; "'"&amp; "!" &amp;X$2 &amp; X$3)</f>
        <v>4</v>
      </c>
      <c r="Y4" s="282" t="n">
        <f aca="true" t="array" ref="Y4:Y4">INDIRECT( "'" &amp; $A4 &amp; "'"&amp; "!" &amp;Y$2 &amp; Y$3)</f>
        <v>3</v>
      </c>
      <c r="Z4" s="282" t="n">
        <f aca="true" t="array" ref="Z4:Z4">INDIRECT( "'" &amp; $A4 &amp; "'"&amp; "!" &amp;Z$2 &amp; Z$3)</f>
        <v>0</v>
      </c>
      <c r="AA4" s="282" t="n">
        <f aca="true" t="array" ref="AA4:AA4">INDIRECT( "'" &amp; $A4 &amp; "'"&amp; "!" &amp;AA$2 &amp; AA$3)</f>
        <v>0</v>
      </c>
      <c r="AB4" s="282" t="n">
        <f aca="true" t="array" ref="AB4:AB4">INDIRECT( "'" &amp; $A4 &amp; "'"&amp; "!" &amp;AB$2 &amp; AB$3)</f>
        <v>0</v>
      </c>
      <c r="AC4" s="282" t="n">
        <f aca="true" t="array" ref="AC4:AC4">INDIRECT( "'" &amp; $A4 &amp; "'"&amp; "!" &amp;AC$2 &amp; AC$3)</f>
        <v>0</v>
      </c>
      <c r="AD4" s="282" t="n">
        <f aca="true" t="array" ref="AD4:AD4">INDIRECT( "'" &amp; $A4 &amp; "'"&amp; "!" &amp;AD$2 &amp; AD$3)</f>
        <v>3</v>
      </c>
      <c r="AE4" s="282" t="n">
        <f aca="true" t="array" ref="AE4:AE4">INDIRECT( "'" &amp; $A4 &amp; "'"&amp; "!" &amp;AE$2 &amp; AE$3)</f>
        <v>0</v>
      </c>
      <c r="AF4" s="282" t="n">
        <f aca="true" t="array" ref="AF4:AF4">INDIRECT( "'" &amp; $A4 &amp; "'"&amp; "!" &amp;AF$2 &amp; AF$3)</f>
        <v>0</v>
      </c>
      <c r="AG4" s="283" t="n">
        <f aca="true" t="array" ref="AG4:AG4">INDIRECT( "'" &amp; $A4 &amp; "'"&amp; "!" &amp;AG$2 &amp; AG$3)</f>
        <v>0</v>
      </c>
      <c r="AI4" s="177" t="n">
        <f aca="false">B4+C4+D4+E4+J4+K4+L4+M4+F4+G4+N4+O4</f>
        <v>399</v>
      </c>
      <c r="AJ4" s="178" t="n">
        <f aca="false">R4+S4+T4+U4+Z4+AA4+AB4+AC4+V4+W4+AD4+AE4</f>
        <v>206</v>
      </c>
      <c r="AK4" s="179" t="n">
        <f aca="false">AL4/AI4</f>
        <v>0.508771929824561</v>
      </c>
      <c r="AL4" s="180" t="n">
        <f aca="false">D4+E4+L4+M4</f>
        <v>203</v>
      </c>
      <c r="AM4" s="179" t="n">
        <f aca="false">AN4/AI4</f>
        <v>0.411027568922306</v>
      </c>
      <c r="AN4" s="180" t="n">
        <f aca="false">C4+E4+K4+M4+G4+O4</f>
        <v>164</v>
      </c>
      <c r="AO4" s="179" t="n">
        <f aca="false">AP4/AN4</f>
        <v>0.640243902439024</v>
      </c>
      <c r="AP4" s="271" t="n">
        <f aca="false">E4+M4</f>
        <v>105</v>
      </c>
      <c r="AQ4" s="181" t="n">
        <f aca="false">F4+G4+N4+O4</f>
        <v>29</v>
      </c>
      <c r="AR4" s="181" t="n">
        <f aca="false">V4+W4+AD4+AE4</f>
        <v>17</v>
      </c>
      <c r="AS4" s="181" t="n">
        <f aca="false">H4+I4+P4+Q4</f>
        <v>15</v>
      </c>
      <c r="AT4" s="181" t="n">
        <f aca="false">X4+Y4+AF4+AG4</f>
        <v>7</v>
      </c>
      <c r="AU4" s="178" t="n">
        <f aca="false">SUM(B4:I4)</f>
        <v>403</v>
      </c>
      <c r="AV4" s="178" t="n">
        <f aca="false">SUM(R4:Y4)</f>
        <v>210</v>
      </c>
      <c r="AW4" s="178" t="n">
        <f aca="false">SUM(J4:Q4)</f>
        <v>11</v>
      </c>
      <c r="AX4" s="272" t="n">
        <f aca="false">SUM(Z4:AG4)</f>
        <v>3</v>
      </c>
    </row>
    <row r="5" customFormat="false" ht="14.25" hidden="false" customHeight="false" outlineLevel="0" collapsed="false">
      <c r="B5" s="191"/>
      <c r="C5" s="191"/>
      <c r="D5" s="191"/>
      <c r="E5" s="191"/>
      <c r="F5" s="191"/>
      <c r="G5" s="191"/>
      <c r="H5" s="191"/>
      <c r="I5" s="191"/>
      <c r="J5" s="191"/>
      <c r="K5" s="191"/>
      <c r="L5" s="191"/>
      <c r="M5" s="191"/>
      <c r="N5" s="191"/>
      <c r="O5" s="191"/>
      <c r="P5" s="191"/>
      <c r="Q5" s="245"/>
      <c r="R5" s="246"/>
      <c r="S5" s="247"/>
      <c r="T5" s="247"/>
      <c r="U5" s="247"/>
      <c r="V5" s="247"/>
      <c r="W5" s="247"/>
      <c r="X5" s="247"/>
      <c r="Y5" s="247"/>
      <c r="Z5" s="247"/>
      <c r="AA5" s="247"/>
      <c r="AB5" s="247"/>
      <c r="AC5" s="247"/>
      <c r="AD5" s="247"/>
      <c r="AE5" s="247"/>
      <c r="AF5" s="247"/>
      <c r="AG5" s="248"/>
      <c r="AI5" s="177"/>
      <c r="AJ5" s="178"/>
      <c r="AK5" s="153"/>
      <c r="AL5" s="154"/>
      <c r="AM5" s="153"/>
      <c r="AN5" s="180"/>
      <c r="AO5" s="153"/>
      <c r="AP5" s="284"/>
      <c r="AQ5" s="155"/>
      <c r="AR5" s="155"/>
      <c r="AS5" s="155"/>
      <c r="AT5" s="155"/>
      <c r="AU5" s="152"/>
      <c r="AV5" s="152"/>
      <c r="AW5" s="152"/>
      <c r="AX5" s="285"/>
    </row>
    <row r="6" s="187" customFormat="true" ht="14.25" hidden="false" customHeight="false" outlineLevel="0" collapsed="false">
      <c r="B6" s="188"/>
      <c r="C6" s="188"/>
      <c r="D6" s="188"/>
      <c r="E6" s="188"/>
      <c r="F6" s="188"/>
      <c r="G6" s="188"/>
      <c r="H6" s="188"/>
      <c r="I6" s="188"/>
      <c r="J6" s="188"/>
      <c r="K6" s="188"/>
      <c r="L6" s="188"/>
      <c r="M6" s="188"/>
      <c r="N6" s="188"/>
      <c r="O6" s="188"/>
      <c r="P6" s="188"/>
      <c r="Q6" s="241"/>
      <c r="R6" s="242"/>
      <c r="S6" s="243"/>
      <c r="T6" s="243"/>
      <c r="U6" s="243"/>
      <c r="V6" s="243"/>
      <c r="W6" s="243"/>
      <c r="X6" s="243"/>
      <c r="Y6" s="243"/>
      <c r="Z6" s="243"/>
      <c r="AA6" s="243"/>
      <c r="AB6" s="243"/>
      <c r="AC6" s="243"/>
      <c r="AD6" s="243"/>
      <c r="AE6" s="243"/>
      <c r="AF6" s="243"/>
      <c r="AG6" s="244"/>
      <c r="AI6" s="286"/>
      <c r="AJ6" s="287"/>
      <c r="AK6" s="288"/>
      <c r="AL6" s="289"/>
      <c r="AM6" s="288"/>
      <c r="AN6" s="290"/>
      <c r="AO6" s="288"/>
      <c r="AP6" s="291"/>
      <c r="AQ6" s="292"/>
      <c r="AR6" s="292"/>
      <c r="AS6" s="292"/>
      <c r="AT6" s="292"/>
      <c r="AU6" s="293"/>
      <c r="AV6" s="293"/>
      <c r="AW6" s="293"/>
      <c r="AX6" s="294"/>
    </row>
    <row r="7" customFormat="false" ht="14.25" hidden="false" customHeight="false" outlineLevel="0" collapsed="false">
      <c r="A7" s="147" t="s">
        <v>47</v>
      </c>
      <c r="B7" s="191" t="n">
        <f aca="true" t="array" ref="B7:B7">INDIRECT( "'" &amp; $A7 &amp; "'"&amp; "!" &amp;B$2 &amp; B$3)</f>
        <v>140</v>
      </c>
      <c r="C7" s="191" t="n">
        <f aca="true" t="array" ref="C7:C7">INDIRECT( "'" &amp; $A7 &amp; "'"&amp; "!" &amp;C$2 &amp; C$3)</f>
        <v>39</v>
      </c>
      <c r="D7" s="191" t="n">
        <f aca="true" t="array" ref="D7:D7">INDIRECT( "'" &amp; $A7 &amp; "'"&amp; "!" &amp;D$2 &amp; D$3)</f>
        <v>88</v>
      </c>
      <c r="E7" s="191" t="n">
        <f aca="true" t="array" ref="E7:E7">INDIRECT( "'" &amp; $A7 &amp; "'"&amp; "!" &amp;E$2 &amp; E$3)</f>
        <v>91</v>
      </c>
      <c r="F7" s="191" t="n">
        <f aca="true" t="array" ref="F7:F7">INDIRECT( "'" &amp; $A7 &amp; "'"&amp; "!" &amp;F$2 &amp; F$3)</f>
        <v>32</v>
      </c>
      <c r="G7" s="191" t="n">
        <f aca="true" t="array" ref="G7:G7">INDIRECT( "'" &amp; $A7 &amp; "'"&amp; "!" &amp;G$2 &amp; G$3)</f>
        <v>8</v>
      </c>
      <c r="H7" s="191" t="n">
        <f aca="true" t="array" ref="H7:H7">INDIRECT( "'" &amp; $A7 &amp; "'"&amp; "!" &amp;H$2 &amp; H$3)</f>
        <v>16</v>
      </c>
      <c r="I7" s="191" t="n">
        <f aca="true" t="array" ref="I7:I7">INDIRECT( "'" &amp; $A7 &amp; "'"&amp; "!" &amp;I$2 &amp; I$3)</f>
        <v>6</v>
      </c>
      <c r="J7" s="191" t="n">
        <f aca="true" t="array" ref="J7:J7">INDIRECT( "'" &amp; $A7 &amp; "'"&amp; "!" &amp;J$2 &amp; J$3)</f>
        <v>13</v>
      </c>
      <c r="K7" s="191" t="n">
        <f aca="true" t="array" ref="K7:K7">INDIRECT( "'" &amp; $A7 &amp; "'"&amp; "!" &amp;K$2 &amp; K$3)</f>
        <v>0</v>
      </c>
      <c r="L7" s="191" t="n">
        <f aca="true" t="array" ref="L7:L7">INDIRECT( "'" &amp; $A7 &amp; "'"&amp; "!" &amp;L$2 &amp; L$3)</f>
        <v>3</v>
      </c>
      <c r="M7" s="191" t="n">
        <f aca="true" t="array" ref="M7:M7">INDIRECT( "'" &amp; $A7 &amp; "'"&amp; "!" &amp;M$2 &amp; M$3)</f>
        <v>2</v>
      </c>
      <c r="N7" s="191" t="n">
        <f aca="true" t="array" ref="N7:N7">INDIRECT( "'" &amp; $A7 &amp; "'"&amp; "!" &amp;N$2 &amp; N$3)</f>
        <v>1</v>
      </c>
      <c r="O7" s="191" t="n">
        <f aca="true" t="array" ref="O7:O7">INDIRECT( "'" &amp; $A7 &amp; "'"&amp; "!" &amp;O$2 &amp; O$3)</f>
        <v>0</v>
      </c>
      <c r="P7" s="191" t="n">
        <f aca="true" t="array" ref="P7:P7">INDIRECT( "'" &amp; $A7 &amp; "'"&amp; "!" &amp;P$2 &amp; P$3)</f>
        <v>6</v>
      </c>
      <c r="Q7" s="245" t="n">
        <f aca="true" t="array" ref="Q7:Q7">INDIRECT( "'" &amp; $A7 &amp; "'"&amp; "!" &amp;Q$2 &amp; Q$3)</f>
        <v>1</v>
      </c>
      <c r="R7" s="246" t="n">
        <f aca="true" t="array" ref="R7:R7">INDIRECT( "'" &amp; $A7 &amp; "'"&amp; "!" &amp;R$2 &amp; R$3)</f>
        <v>66</v>
      </c>
      <c r="S7" s="247" t="n">
        <f aca="true" t="array" ref="S7:S7">INDIRECT( "'" &amp; $A7 &amp; "'"&amp; "!" &amp;S$2 &amp; S$3)</f>
        <v>17</v>
      </c>
      <c r="T7" s="247" t="n">
        <f aca="true" t="array" ref="T7:T7">INDIRECT( "'" &amp; $A7 &amp; "'"&amp; "!" &amp;T$2 &amp; T$3)</f>
        <v>55</v>
      </c>
      <c r="U7" s="247" t="n">
        <f aca="true" t="array" ref="U7:U7">INDIRECT( "'" &amp; $A7 &amp; "'"&amp; "!" &amp;U$2 &amp; U$3)</f>
        <v>54</v>
      </c>
      <c r="V7" s="247" t="n">
        <f aca="true" t="array" ref="V7:V7">INDIRECT( "'" &amp; $A7 &amp; "'"&amp; "!" &amp;V$2 &amp; V$3)</f>
        <v>22</v>
      </c>
      <c r="W7" s="247" t="n">
        <f aca="true" t="array" ref="W7:W7">INDIRECT( "'" &amp; $A7 &amp; "'"&amp; "!" &amp;W$2 &amp; W$3)</f>
        <v>5</v>
      </c>
      <c r="X7" s="247" t="n">
        <f aca="true" t="array" ref="X7:X7">INDIRECT( "'" &amp; $A7 &amp; "'"&amp; "!" &amp;X$2 &amp; X$3)</f>
        <v>6</v>
      </c>
      <c r="Y7" s="247" t="n">
        <f aca="true" t="array" ref="Y7:Y7">INDIRECT( "'" &amp; $A7 &amp; "'"&amp; "!" &amp;Y$2 &amp; Y$3)</f>
        <v>1</v>
      </c>
      <c r="Z7" s="247" t="n">
        <f aca="true" t="array" ref="Z7:Z7">INDIRECT( "'" &amp; $A7 &amp; "'"&amp; "!" &amp;Z$2 &amp; Z$3)</f>
        <v>7</v>
      </c>
      <c r="AA7" s="247" t="n">
        <f aca="true" t="array" ref="AA7:AA7">INDIRECT( "'" &amp; $A7 &amp; "'"&amp; "!" &amp;AA$2 &amp; AA$3)</f>
        <v>0</v>
      </c>
      <c r="AB7" s="247" t="n">
        <f aca="true" t="array" ref="AB7:AB7">INDIRECT( "'" &amp; $A7 &amp; "'"&amp; "!" &amp;AB$2 &amp; AB$3)</f>
        <v>0</v>
      </c>
      <c r="AC7" s="247" t="n">
        <f aca="true" t="array" ref="AC7:AC7">INDIRECT( "'" &amp; $A7 &amp; "'"&amp; "!" &amp;AC$2 &amp; AC$3)</f>
        <v>2</v>
      </c>
      <c r="AD7" s="247" t="n">
        <f aca="true" t="array" ref="AD7:AD7">INDIRECT( "'" &amp; $A7 &amp; "'"&amp; "!" &amp;AD$2 &amp; AD$3)</f>
        <v>0</v>
      </c>
      <c r="AE7" s="247" t="n">
        <f aca="true" t="array" ref="AE7:AE7">INDIRECT( "'" &amp; $A7 &amp; "'"&amp; "!" &amp;AE$2 &amp; AE$3)</f>
        <v>0</v>
      </c>
      <c r="AF7" s="247" t="n">
        <f aca="true" t="array" ref="AF7:AF7">INDIRECT( "'" &amp; $A7 &amp; "'"&amp; "!" &amp;AF$2 &amp; AF$3)</f>
        <v>4</v>
      </c>
      <c r="AG7" s="248" t="n">
        <f aca="true" t="array" ref="AG7:AG7">INDIRECT( "'" &amp; $A7 &amp; "'"&amp; "!" &amp;AG$2 &amp; AG$3)</f>
        <v>1</v>
      </c>
      <c r="AI7" s="177" t="n">
        <f aca="false">B7+C7+D7+E7+J7+K7+L7+M7+F7+G7+N7+O7</f>
        <v>417</v>
      </c>
      <c r="AJ7" s="178" t="n">
        <f aca="false">R7+S7+T7+U7+Z7+AA7+AB7+AC7+V7+W7+AD7+AE7</f>
        <v>228</v>
      </c>
      <c r="AK7" s="153" t="n">
        <f aca="false">AL7/AI7</f>
        <v>0.441247002398081</v>
      </c>
      <c r="AL7" s="154" t="n">
        <f aca="false">D7+E7+L7+M7</f>
        <v>184</v>
      </c>
      <c r="AM7" s="153" t="n">
        <f aca="false">AN7/AI7</f>
        <v>0.335731414868106</v>
      </c>
      <c r="AN7" s="180" t="n">
        <f aca="false">C7+E7+K7+M7+G7+O7</f>
        <v>140</v>
      </c>
      <c r="AO7" s="153" t="n">
        <f aca="false">AP7/AN7</f>
        <v>0.664285714285714</v>
      </c>
      <c r="AP7" s="284" t="n">
        <f aca="false">E7+M7</f>
        <v>93</v>
      </c>
      <c r="AQ7" s="155" t="n">
        <f aca="false">F7+G7+N7+O7</f>
        <v>41</v>
      </c>
      <c r="AR7" s="155" t="n">
        <f aca="false">V7+W7+AD7+AE7</f>
        <v>27</v>
      </c>
      <c r="AS7" s="155" t="n">
        <f aca="false">H7+I7+P7+Q7</f>
        <v>29</v>
      </c>
      <c r="AT7" s="155" t="n">
        <f aca="false">X7+Y7+AF7+AG7</f>
        <v>12</v>
      </c>
      <c r="AU7" s="152" t="n">
        <f aca="false">SUM(B7:I7)</f>
        <v>420</v>
      </c>
      <c r="AV7" s="152" t="n">
        <f aca="false">SUM(R7:Y7)</f>
        <v>226</v>
      </c>
      <c r="AW7" s="152" t="n">
        <f aca="false">SUM(J7:Q7)</f>
        <v>26</v>
      </c>
      <c r="AX7" s="285" t="n">
        <f aca="false">SUM(Z7:AG7)</f>
        <v>14</v>
      </c>
    </row>
    <row r="8" customFormat="false" ht="14.25" hidden="false" customHeight="false" outlineLevel="0" collapsed="false">
      <c r="A8" s="147" t="s">
        <v>48</v>
      </c>
      <c r="B8" s="191" t="n">
        <f aca="true" t="array" ref="B8:B8">INDIRECT( "'" &amp; $A8 &amp; "'"&amp; "!" &amp;B$2 &amp; B$3)</f>
        <v>44</v>
      </c>
      <c r="C8" s="191" t="n">
        <f aca="true" t="array" ref="C8:C8">INDIRECT( "'" &amp; $A8 &amp; "'"&amp; "!" &amp;C$2 &amp; C$3)</f>
        <v>0</v>
      </c>
      <c r="D8" s="191" t="n">
        <f aca="true" t="array" ref="D8:D8">INDIRECT( "'" &amp; $A8 &amp; "'"&amp; "!" &amp;D$2 &amp; D$3)</f>
        <v>0</v>
      </c>
      <c r="E8" s="191" t="n">
        <f aca="true" t="array" ref="E8:E8">INDIRECT( "'" &amp; $A8 &amp; "'"&amp; "!" &amp;E$2 &amp; E$3)</f>
        <v>0</v>
      </c>
      <c r="F8" s="191" t="n">
        <f aca="true" t="array" ref="F8:F8">INDIRECT( "'" &amp; $A8 &amp; "'"&amp; "!" &amp;F$2 &amp; F$3)</f>
        <v>1</v>
      </c>
      <c r="G8" s="191" t="n">
        <f aca="true" t="array" ref="G8:G8">INDIRECT( "'" &amp; $A8 &amp; "'"&amp; "!" &amp;G$2 &amp; G$3)</f>
        <v>0</v>
      </c>
      <c r="H8" s="191" t="n">
        <f aca="true" t="array" ref="H8:H8">INDIRECT( "'" &amp; $A8 &amp; "'"&amp; "!" &amp;H$2 &amp; H$3)</f>
        <v>1</v>
      </c>
      <c r="I8" s="191" t="n">
        <f aca="true" t="array" ref="I8:I8">INDIRECT( "'" &amp; $A8 &amp; "'"&amp; "!" &amp;I$2 &amp; I$3)</f>
        <v>0</v>
      </c>
      <c r="J8" s="191" t="n">
        <f aca="true" t="array" ref="J8:J8">INDIRECT( "'" &amp; $A8 &amp; "'"&amp; "!" &amp;J$2 &amp; J$3)</f>
        <v>3</v>
      </c>
      <c r="K8" s="191" t="n">
        <f aca="true" t="array" ref="K8:K8">INDIRECT( "'" &amp; $A8 &amp; "'"&amp; "!" &amp;K$2 &amp; K$3)</f>
        <v>0</v>
      </c>
      <c r="L8" s="191" t="n">
        <f aca="true" t="array" ref="L8:L8">INDIRECT( "'" &amp; $A8 &amp; "'"&amp; "!" &amp;L$2 &amp; L$3)</f>
        <v>0</v>
      </c>
      <c r="M8" s="191" t="n">
        <f aca="true" t="array" ref="M8:M8">INDIRECT( "'" &amp; $A8 &amp; "'"&amp; "!" &amp;M$2 &amp; M$3)</f>
        <v>0</v>
      </c>
      <c r="N8" s="191" t="n">
        <f aca="true" t="array" ref="N8:N8">INDIRECT( "'" &amp; $A8 &amp; "'"&amp; "!" &amp;N$2 &amp; N$3)</f>
        <v>0</v>
      </c>
      <c r="O8" s="191" t="n">
        <f aca="true" t="array" ref="O8:O8">INDIRECT( "'" &amp; $A8 &amp; "'"&amp; "!" &amp;O$2 &amp; O$3)</f>
        <v>0</v>
      </c>
      <c r="P8" s="191" t="n">
        <f aca="true" t="array" ref="P8:P8">INDIRECT( "'" &amp; $A8 &amp; "'"&amp; "!" &amp;P$2 &amp; P$3)</f>
        <v>0</v>
      </c>
      <c r="Q8" s="245" t="n">
        <f aca="true" t="array" ref="Q8:Q8">INDIRECT( "'" &amp; $A8 &amp; "'"&amp; "!" &amp;Q$2 &amp; Q$3)</f>
        <v>0</v>
      </c>
      <c r="R8" s="246" t="n">
        <f aca="true" t="array" ref="R8:R8">INDIRECT( "'" &amp; $A8 &amp; "'"&amp; "!" &amp;R$2 &amp; R$3)</f>
        <v>29</v>
      </c>
      <c r="S8" s="247" t="n">
        <f aca="true" t="array" ref="S8:S8">INDIRECT( "'" &amp; $A8 &amp; "'"&amp; "!" &amp;S$2 &amp; S$3)</f>
        <v>0</v>
      </c>
      <c r="T8" s="247" t="n">
        <f aca="true" t="array" ref="T8:T8">INDIRECT( "'" &amp; $A8 &amp; "'"&amp; "!" &amp;T$2 &amp; T$3)</f>
        <v>0</v>
      </c>
      <c r="U8" s="247" t="n">
        <f aca="true" t="array" ref="U8:U8">INDIRECT( "'" &amp; $A8 &amp; "'"&amp; "!" &amp;U$2 &amp; U$3)</f>
        <v>0</v>
      </c>
      <c r="V8" s="247" t="n">
        <f aca="true" t="array" ref="V8:V8">INDIRECT( "'" &amp; $A8 &amp; "'"&amp; "!" &amp;V$2 &amp; V$3)</f>
        <v>1</v>
      </c>
      <c r="W8" s="247" t="n">
        <f aca="true" t="array" ref="W8:W8">INDIRECT( "'" &amp; $A8 &amp; "'"&amp; "!" &amp;W$2 &amp; W$3)</f>
        <v>0</v>
      </c>
      <c r="X8" s="247" t="n">
        <f aca="true" t="array" ref="X8:X8">INDIRECT( "'" &amp; $A8 &amp; "'"&amp; "!" &amp;X$2 &amp; X$3)</f>
        <v>0</v>
      </c>
      <c r="Y8" s="247" t="n">
        <f aca="true" t="array" ref="Y8:Y8">INDIRECT( "'" &amp; $A8 &amp; "'"&amp; "!" &amp;Y$2 &amp; Y$3)</f>
        <v>0</v>
      </c>
      <c r="Z8" s="247" t="n">
        <f aca="true" t="array" ref="Z8:Z8">INDIRECT( "'" &amp; $A8 &amp; "'"&amp; "!" &amp;Z$2 &amp; Z$3)</f>
        <v>1</v>
      </c>
      <c r="AA8" s="247" t="n">
        <f aca="true" t="array" ref="AA8:AA8">INDIRECT( "'" &amp; $A8 &amp; "'"&amp; "!" &amp;AA$2 &amp; AA$3)</f>
        <v>0</v>
      </c>
      <c r="AB8" s="247" t="n">
        <f aca="true" t="array" ref="AB8:AB8">INDIRECT( "'" &amp; $A8 &amp; "'"&amp; "!" &amp;AB$2 &amp; AB$3)</f>
        <v>0</v>
      </c>
      <c r="AC8" s="247" t="n">
        <f aca="true" t="array" ref="AC8:AC8">INDIRECT( "'" &amp; $A8 &amp; "'"&amp; "!" &amp;AC$2 &amp; AC$3)</f>
        <v>0</v>
      </c>
      <c r="AD8" s="247" t="n">
        <f aca="true" t="array" ref="AD8:AD8">INDIRECT( "'" &amp; $A8 &amp; "'"&amp; "!" &amp;AD$2 &amp; AD$3)</f>
        <v>0</v>
      </c>
      <c r="AE8" s="247" t="n">
        <f aca="true" t="array" ref="AE8:AE8">INDIRECT( "'" &amp; $A8 &amp; "'"&amp; "!" &amp;AE$2 &amp; AE$3)</f>
        <v>0</v>
      </c>
      <c r="AF8" s="247" t="n">
        <f aca="true" t="array" ref="AF8:AF8">INDIRECT( "'" &amp; $A8 &amp; "'"&amp; "!" &amp;AF$2 &amp; AF$3)</f>
        <v>0</v>
      </c>
      <c r="AG8" s="248" t="n">
        <f aca="true" t="array" ref="AG8:AG8">INDIRECT( "'" &amp; $A8 &amp; "'"&amp; "!" &amp;AG$2 &amp; AG$3)</f>
        <v>0</v>
      </c>
      <c r="AI8" s="177" t="n">
        <f aca="false">B8+C8+D8+E8+J8+K8+L8+M8+F8+G8+N8+O8</f>
        <v>48</v>
      </c>
      <c r="AJ8" s="178" t="n">
        <f aca="false">R8+S8+T8+U8+Z8+AA8+AB8+AC8+V8+W8+AD8+AE8</f>
        <v>31</v>
      </c>
      <c r="AK8" s="153" t="n">
        <f aca="false">AL8/AI8</f>
        <v>0</v>
      </c>
      <c r="AL8" s="154" t="n">
        <f aca="false">D8+E8+L8+M8</f>
        <v>0</v>
      </c>
      <c r="AM8" s="153" t="n">
        <f aca="false">AN8/AI8</f>
        <v>0</v>
      </c>
      <c r="AN8" s="180" t="n">
        <f aca="false">C8+E8+K8+M8+G8+O8</f>
        <v>0</v>
      </c>
      <c r="AO8" s="153" t="e">
        <f aca="false">AP8/AN8</f>
        <v>#DIV/0!</v>
      </c>
      <c r="AP8" s="284" t="n">
        <f aca="false">E8+M8</f>
        <v>0</v>
      </c>
      <c r="AQ8" s="155" t="n">
        <f aca="false">F8+G8+N8+O8</f>
        <v>1</v>
      </c>
      <c r="AR8" s="155" t="n">
        <f aca="false">V8+W8+AD8+AE8</f>
        <v>1</v>
      </c>
      <c r="AS8" s="155" t="n">
        <f aca="false">H8+I8+P8+Q8</f>
        <v>1</v>
      </c>
      <c r="AT8" s="155" t="n">
        <f aca="false">X8+Y8+AF8+AG8</f>
        <v>0</v>
      </c>
      <c r="AU8" s="152" t="n">
        <f aca="false">SUM(B8:I8)</f>
        <v>46</v>
      </c>
      <c r="AV8" s="152" t="n">
        <f aca="false">SUM(R8:Y8)</f>
        <v>30</v>
      </c>
      <c r="AW8" s="152" t="n">
        <f aca="false">SUM(J8:Q8)</f>
        <v>3</v>
      </c>
      <c r="AX8" s="285" t="n">
        <f aca="false">SUM(Z8:AG8)</f>
        <v>1</v>
      </c>
    </row>
    <row r="9" customFormat="false" ht="14.25" hidden="false" customHeight="false" outlineLevel="0" collapsed="false">
      <c r="A9" s="147" t="s">
        <v>49</v>
      </c>
      <c r="B9" s="191" t="n">
        <f aca="true" t="array" ref="B9:B9">INDIRECT( "'" &amp; $A9 &amp; "'"&amp; "!" &amp;B$2 &amp; B$3)</f>
        <v>103</v>
      </c>
      <c r="C9" s="191" t="n">
        <f aca="true" t="array" ref="C9:C9">INDIRECT( "'" &amp; $A9 &amp; "'"&amp; "!" &amp;C$2 &amp; C$3)</f>
        <v>27</v>
      </c>
      <c r="D9" s="191" t="n">
        <f aca="true" t="array" ref="D9:D9">INDIRECT( "'" &amp; $A9 &amp; "'"&amp; "!" &amp;D$2 &amp; D$3)</f>
        <v>15</v>
      </c>
      <c r="E9" s="191" t="n">
        <f aca="true" t="array" ref="E9:E9">INDIRECT( "'" &amp; $A9 &amp; "'"&amp; "!" &amp;E$2 &amp; E$3)</f>
        <v>13</v>
      </c>
      <c r="F9" s="191" t="n">
        <f aca="true" t="array" ref="F9:F9">INDIRECT( "'" &amp; $A9 &amp; "'"&amp; "!" &amp;F$2 &amp; F$3)</f>
        <v>5</v>
      </c>
      <c r="G9" s="191" t="n">
        <f aca="true" t="array" ref="G9:G9">INDIRECT( "'" &amp; $A9 &amp; "'"&amp; "!" &amp;G$2 &amp; G$3)</f>
        <v>2</v>
      </c>
      <c r="H9" s="191" t="n">
        <f aca="true" t="array" ref="H9:H9">INDIRECT( "'" &amp; $A9 &amp; "'"&amp; "!" &amp;H$2 &amp; H$3)</f>
        <v>40</v>
      </c>
      <c r="I9" s="191" t="n">
        <f aca="true" t="array" ref="I9:I9">INDIRECT( "'" &amp; $A9 &amp; "'"&amp; "!" &amp;I$2 &amp; I$3)</f>
        <v>19</v>
      </c>
      <c r="J9" s="191" t="n">
        <f aca="true" t="array" ref="J9:J9">INDIRECT( "'" &amp; $A9 &amp; "'"&amp; "!" &amp;J$2 &amp; J$3)</f>
        <v>0</v>
      </c>
      <c r="K9" s="191" t="n">
        <f aca="true" t="array" ref="K9:K9">INDIRECT( "'" &amp; $A9 &amp; "'"&amp; "!" &amp;K$2 &amp; K$3)</f>
        <v>0</v>
      </c>
      <c r="L9" s="191" t="n">
        <f aca="true" t="array" ref="L9:L9">INDIRECT( "'" &amp; $A9 &amp; "'"&amp; "!" &amp;L$2 &amp; L$3)</f>
        <v>0</v>
      </c>
      <c r="M9" s="191" t="n">
        <f aca="true" t="array" ref="M9:M9">INDIRECT( "'" &amp; $A9 &amp; "'"&amp; "!" &amp;M$2 &amp; M$3)</f>
        <v>0</v>
      </c>
      <c r="N9" s="191" t="n">
        <f aca="true" t="array" ref="N9:N9">INDIRECT( "'" &amp; $A9 &amp; "'"&amp; "!" &amp;N$2 &amp; N$3)</f>
        <v>0</v>
      </c>
      <c r="O9" s="191" t="n">
        <f aca="true" t="array" ref="O9:O9">INDIRECT( "'" &amp; $A9 &amp; "'"&amp; "!" &amp;O$2 &amp; O$3)</f>
        <v>0</v>
      </c>
      <c r="P9" s="191" t="n">
        <f aca="true" t="array" ref="P9:P9">INDIRECT( "'" &amp; $A9 &amp; "'"&amp; "!" &amp;P$2 &amp; P$3)</f>
        <v>0</v>
      </c>
      <c r="Q9" s="245" t="n">
        <f aca="true" t="array" ref="Q9:Q9">INDIRECT( "'" &amp; $A9 &amp; "'"&amp; "!" &amp;Q$2 &amp; Q$3)</f>
        <v>0</v>
      </c>
      <c r="R9" s="246" t="n">
        <f aca="true" t="array" ref="R9:R9">INDIRECT( "'" &amp; $A9 &amp; "'"&amp; "!" &amp;R$2 &amp; R$3)</f>
        <v>50</v>
      </c>
      <c r="S9" s="247" t="n">
        <f aca="true" t="array" ref="S9:S9">INDIRECT( "'" &amp; $A9 &amp; "'"&amp; "!" &amp;S$2 &amp; S$3)</f>
        <v>11</v>
      </c>
      <c r="T9" s="247" t="n">
        <f aca="true" t="array" ref="T9:T9">INDIRECT( "'" &amp; $A9 &amp; "'"&amp; "!" &amp;T$2 &amp; T$3)</f>
        <v>8</v>
      </c>
      <c r="U9" s="247" t="n">
        <f aca="true" t="array" ref="U9:U9">INDIRECT( "'" &amp; $A9 &amp; "'"&amp; "!" &amp;U$2 &amp; U$3)</f>
        <v>7</v>
      </c>
      <c r="V9" s="247" t="n">
        <f aca="true" t="array" ref="V9:V9">INDIRECT( "'" &amp; $A9 &amp; "'"&amp; "!" &amp;V$2 &amp; V$3)</f>
        <v>2</v>
      </c>
      <c r="W9" s="247" t="n">
        <f aca="true" t="array" ref="W9:W9">INDIRECT( "'" &amp; $A9 &amp; "'"&amp; "!" &amp;W$2 &amp; W$3)</f>
        <v>0</v>
      </c>
      <c r="X9" s="247" t="n">
        <f aca="true" t="array" ref="X9:X9">INDIRECT( "'" &amp; $A9 &amp; "'"&amp; "!" &amp;X$2 &amp; X$3)</f>
        <v>17</v>
      </c>
      <c r="Y9" s="247" t="n">
        <f aca="true" t="array" ref="Y9:Y9">INDIRECT( "'" &amp; $A9 &amp; "'"&amp; "!" &amp;Y$2 &amp; Y$3)</f>
        <v>5</v>
      </c>
      <c r="Z9" s="247" t="n">
        <f aca="true" t="array" ref="Z9:Z9">INDIRECT( "'" &amp; $A9 &amp; "'"&amp; "!" &amp;Z$2 &amp; Z$3)</f>
        <v>0</v>
      </c>
      <c r="AA9" s="247" t="n">
        <f aca="true" t="array" ref="AA9:AA9">INDIRECT( "'" &amp; $A9 &amp; "'"&amp; "!" &amp;AA$2 &amp; AA$3)</f>
        <v>0</v>
      </c>
      <c r="AB9" s="247" t="n">
        <f aca="true" t="array" ref="AB9:AB9">INDIRECT( "'" &amp; $A9 &amp; "'"&amp; "!" &amp;AB$2 &amp; AB$3)</f>
        <v>0</v>
      </c>
      <c r="AC9" s="247" t="n">
        <f aca="true" t="array" ref="AC9:AC9">INDIRECT( "'" &amp; $A9 &amp; "'"&amp; "!" &amp;AC$2 &amp; AC$3)</f>
        <v>0</v>
      </c>
      <c r="AD9" s="247" t="n">
        <f aca="true" t="array" ref="AD9:AD9">INDIRECT( "'" &amp; $A9 &amp; "'"&amp; "!" &amp;AD$2 &amp; AD$3)</f>
        <v>0</v>
      </c>
      <c r="AE9" s="247" t="n">
        <f aca="true" t="array" ref="AE9:AE9">INDIRECT( "'" &amp; $A9 &amp; "'"&amp; "!" &amp;AE$2 &amp; AE$3)</f>
        <v>0</v>
      </c>
      <c r="AF9" s="247" t="n">
        <f aca="true" t="array" ref="AF9:AF9">INDIRECT( "'" &amp; $A9 &amp; "'"&amp; "!" &amp;AF$2 &amp; AF$3)</f>
        <v>0</v>
      </c>
      <c r="AG9" s="248" t="n">
        <f aca="true" t="array" ref="AG9:AG9">INDIRECT( "'" &amp; $A9 &amp; "'"&amp; "!" &amp;AG$2 &amp; AG$3)</f>
        <v>0</v>
      </c>
      <c r="AI9" s="177" t="n">
        <f aca="false">B9+C9+D9+E9+J9+K9+L9+M9+F9+G9+N9+O9</f>
        <v>165</v>
      </c>
      <c r="AJ9" s="178" t="n">
        <f aca="false">R9+S9+T9+U9+Z9+AA9+AB9+AC9+V9+W9+AD9+AE9</f>
        <v>78</v>
      </c>
      <c r="AK9" s="153" t="n">
        <f aca="false">AL9/AI9</f>
        <v>0.16969696969697</v>
      </c>
      <c r="AL9" s="154" t="n">
        <f aca="false">D9+E9+L9+M9</f>
        <v>28</v>
      </c>
      <c r="AM9" s="153" t="n">
        <f aca="false">AN9/AI9</f>
        <v>0.254545454545454</v>
      </c>
      <c r="AN9" s="180" t="n">
        <f aca="false">C9+E9+K9+M9+G9+O9</f>
        <v>42</v>
      </c>
      <c r="AO9" s="153" t="n">
        <f aca="false">AP9/AN9</f>
        <v>0.30952380952381</v>
      </c>
      <c r="AP9" s="284" t="n">
        <f aca="false">E9+M9</f>
        <v>13</v>
      </c>
      <c r="AQ9" s="155" t="n">
        <f aca="false">F9+G9+N9+O9</f>
        <v>7</v>
      </c>
      <c r="AR9" s="155" t="n">
        <f aca="false">V9+W9+AD9+AE9</f>
        <v>2</v>
      </c>
      <c r="AS9" s="155" t="n">
        <f aca="false">H9+I9+P9+Q9</f>
        <v>59</v>
      </c>
      <c r="AT9" s="155" t="n">
        <f aca="false">X9+Y9+AF9+AG9</f>
        <v>22</v>
      </c>
      <c r="AU9" s="152" t="n">
        <f aca="false">SUM(B9:I9)</f>
        <v>224</v>
      </c>
      <c r="AV9" s="152" t="n">
        <f aca="false">SUM(R9:Y9)</f>
        <v>100</v>
      </c>
      <c r="AW9" s="152" t="n">
        <f aca="false">SUM(J9:Q9)</f>
        <v>0</v>
      </c>
      <c r="AX9" s="285" t="n">
        <f aca="false">SUM(Z9:AG9)</f>
        <v>0</v>
      </c>
    </row>
    <row r="10" customFormat="false" ht="14.25" hidden="false" customHeight="false" outlineLevel="0" collapsed="false">
      <c r="A10" s="147" t="s">
        <v>50</v>
      </c>
      <c r="B10" s="191" t="n">
        <f aca="true" t="array" ref="B10:B10">INDIRECT( "'" &amp; $A10 &amp; "'"&amp; "!" &amp;B$2 &amp; B$3)</f>
        <v>37</v>
      </c>
      <c r="C10" s="191" t="n">
        <f aca="true" t="array" ref="C10:C10">INDIRECT( "'" &amp; $A10 &amp; "'"&amp; "!" &amp;C$2 &amp; C$3)</f>
        <v>3</v>
      </c>
      <c r="D10" s="191" t="n">
        <f aca="true" t="array" ref="D10:D10">INDIRECT( "'" &amp; $A10 &amp; "'"&amp; "!" &amp;D$2 &amp; D$3)</f>
        <v>18</v>
      </c>
      <c r="E10" s="191" t="n">
        <f aca="true" t="array" ref="E10:E10">INDIRECT( "'" &amp; $A10 &amp; "'"&amp; "!" &amp;E$2 &amp; E$3)</f>
        <v>2</v>
      </c>
      <c r="F10" s="191" t="n">
        <f aca="true" t="array" ref="F10:F10">INDIRECT( "'" &amp; $A10 &amp; "'"&amp; "!" &amp;F$2 &amp; F$3)</f>
        <v>1</v>
      </c>
      <c r="G10" s="191" t="n">
        <f aca="true" t="array" ref="G10:G10">INDIRECT( "'" &amp; $A10 &amp; "'"&amp; "!" &amp;G$2 &amp; G$3)</f>
        <v>0</v>
      </c>
      <c r="H10" s="191" t="n">
        <f aca="true" t="array" ref="H10:H10">INDIRECT( "'" &amp; $A10 &amp; "'"&amp; "!" &amp;H$2 &amp; H$3)</f>
        <v>7</v>
      </c>
      <c r="I10" s="191" t="n">
        <f aca="true" t="array" ref="I10:I10">INDIRECT( "'" &amp; $A10 &amp; "'"&amp; "!" &amp;I$2 &amp; I$3)</f>
        <v>1</v>
      </c>
      <c r="J10" s="191" t="n">
        <f aca="true" t="array" ref="J10:J10">INDIRECT( "'" &amp; $A10 &amp; "'"&amp; "!" &amp;J$2 &amp; J$3)</f>
        <v>8</v>
      </c>
      <c r="K10" s="191" t="n">
        <f aca="true" t="array" ref="K10:K10">INDIRECT( "'" &amp; $A10 &amp; "'"&amp; "!" &amp;K$2 &amp; K$3)</f>
        <v>2</v>
      </c>
      <c r="L10" s="191" t="n">
        <f aca="true" t="array" ref="L10:L10">INDIRECT( "'" &amp; $A10 &amp; "'"&amp; "!" &amp;L$2 &amp; L$3)</f>
        <v>3</v>
      </c>
      <c r="M10" s="191" t="n">
        <f aca="true" t="array" ref="M10:M10">INDIRECT( "'" &amp; $A10 &amp; "'"&amp; "!" &amp;M$2 &amp; M$3)</f>
        <v>0</v>
      </c>
      <c r="N10" s="191" t="n">
        <f aca="true" t="array" ref="N10:N10">INDIRECT( "'" &amp; $A10 &amp; "'"&amp; "!" &amp;N$2 &amp; N$3)</f>
        <v>37</v>
      </c>
      <c r="O10" s="191" t="n">
        <f aca="true" t="array" ref="O10:O10">INDIRECT( "'" &amp; $A10 &amp; "'"&amp; "!" &amp;O$2 &amp; O$3)</f>
        <v>3</v>
      </c>
      <c r="P10" s="191" t="n">
        <f aca="true" t="array" ref="P10:P10">INDIRECT( "'" &amp; $A10 &amp; "'"&amp; "!" &amp;P$2 &amp; P$3)</f>
        <v>18</v>
      </c>
      <c r="Q10" s="245" t="n">
        <f aca="true" t="array" ref="Q10:Q10">INDIRECT( "'" &amp; $A10 &amp; "'"&amp; "!" &amp;Q$2 &amp; Q$3)</f>
        <v>2</v>
      </c>
      <c r="R10" s="246" t="n">
        <f aca="true" t="array" ref="R10:R10">INDIRECT( "'" &amp; $A10 &amp; "'"&amp; "!" &amp;R$2 &amp; R$3)</f>
        <v>19</v>
      </c>
      <c r="S10" s="247" t="n">
        <f aca="true" t="array" ref="S10:S10">INDIRECT( "'" &amp; $A10 &amp; "'"&amp; "!" &amp;S$2 &amp; S$3)</f>
        <v>1</v>
      </c>
      <c r="T10" s="247" t="n">
        <f aca="true" t="array" ref="T10:T10">INDIRECT( "'" &amp; $A10 &amp; "'"&amp; "!" &amp;T$2 &amp; T$3)</f>
        <v>4</v>
      </c>
      <c r="U10" s="247" t="n">
        <f aca="true" t="array" ref="U10:U10">INDIRECT( "'" &amp; $A10 &amp; "'"&amp; "!" &amp;U$2 &amp; U$3)</f>
        <v>0</v>
      </c>
      <c r="V10" s="247" t="n">
        <f aca="true" t="array" ref="V10:V10">INDIRECT( "'" &amp; $A10 &amp; "'"&amp; "!" &amp;V$2 &amp; V$3)</f>
        <v>1</v>
      </c>
      <c r="W10" s="247" t="n">
        <f aca="true" t="array" ref="W10:W10">INDIRECT( "'" &amp; $A10 &amp; "'"&amp; "!" &amp;W$2 &amp; W$3)</f>
        <v>0</v>
      </c>
      <c r="X10" s="247" t="n">
        <f aca="true" t="array" ref="X10:X10">INDIRECT( "'" &amp; $A10 &amp; "'"&amp; "!" &amp;X$2 &amp; X$3)</f>
        <v>3</v>
      </c>
      <c r="Y10" s="247" t="n">
        <f aca="true" t="array" ref="Y10:Y10">INDIRECT( "'" &amp; $A10 &amp; "'"&amp; "!" &amp;Y$2 &amp; Y$3)</f>
        <v>1</v>
      </c>
      <c r="Z10" s="247" t="n">
        <f aca="true" t="array" ref="Z10:Z10">INDIRECT( "'" &amp; $A10 &amp; "'"&amp; "!" &amp;Z$2 &amp; Z$3)</f>
        <v>5</v>
      </c>
      <c r="AA10" s="247" t="n">
        <f aca="true" t="array" ref="AA10:AA10">INDIRECT( "'" &amp; $A10 &amp; "'"&amp; "!" &amp;AA$2 &amp; AA$3)</f>
        <v>2</v>
      </c>
      <c r="AB10" s="247" t="n">
        <f aca="true" t="array" ref="AB10:AB10">INDIRECT( "'" &amp; $A10 &amp; "'"&amp; "!" &amp;AB$2 &amp; AB$3)</f>
        <v>0</v>
      </c>
      <c r="AC10" s="247" t="n">
        <f aca="true" t="array" ref="AC10:AC10">INDIRECT( "'" &amp; $A10 &amp; "'"&amp; "!" &amp;AC$2 &amp; AC$3)</f>
        <v>0</v>
      </c>
      <c r="AD10" s="247" t="n">
        <f aca="true" t="array" ref="AD10:AD10">INDIRECT( "'" &amp; $A10 &amp; "'"&amp; "!" &amp;AD$2 &amp; AD$3)</f>
        <v>19</v>
      </c>
      <c r="AE10" s="247" t="n">
        <f aca="true" t="array" ref="AE10:AE10">INDIRECT( "'" &amp; $A10 &amp; "'"&amp; "!" &amp;AE$2 &amp; AE$3)</f>
        <v>1</v>
      </c>
      <c r="AF10" s="247" t="n">
        <f aca="true" t="array" ref="AF10:AF10">INDIRECT( "'" &amp; $A10 &amp; "'"&amp; "!" &amp;AF$2 &amp; AF$3)</f>
        <v>4</v>
      </c>
      <c r="AG10" s="248" t="n">
        <f aca="true" t="array" ref="AG10:AG10">INDIRECT( "'" &amp; $A10 &amp; "'"&amp; "!" &amp;AG$2 &amp; AG$3)</f>
        <v>0</v>
      </c>
      <c r="AI10" s="177" t="n">
        <f aca="false">B10+C10+D10+E10+J10+K10+L10+M10+F10+G10+N10+O10</f>
        <v>114</v>
      </c>
      <c r="AJ10" s="178" t="n">
        <f aca="false">R10+S10+T10+U10+Z10+AA10+AB10+AC10+V10+W10+AD10+AE10</f>
        <v>52</v>
      </c>
      <c r="AK10" s="153" t="n">
        <f aca="false">AL10/AI10</f>
        <v>0.201754385964912</v>
      </c>
      <c r="AL10" s="154" t="n">
        <f aca="false">D10+E10+L10+M10</f>
        <v>23</v>
      </c>
      <c r="AM10" s="153" t="n">
        <f aca="false">AN10/AI10</f>
        <v>0.087719298245614</v>
      </c>
      <c r="AN10" s="180" t="n">
        <f aca="false">C10+E10+K10+M10+G10+O10</f>
        <v>10</v>
      </c>
      <c r="AO10" s="153" t="n">
        <f aca="false">AP10/AN10</f>
        <v>0.2</v>
      </c>
      <c r="AP10" s="284" t="n">
        <f aca="false">E10+M10</f>
        <v>2</v>
      </c>
      <c r="AQ10" s="155" t="n">
        <f aca="false">F10+G10+N10+O10</f>
        <v>41</v>
      </c>
      <c r="AR10" s="155" t="n">
        <f aca="false">V10+W10+AD10+AE10</f>
        <v>21</v>
      </c>
      <c r="AS10" s="155" t="n">
        <f aca="false">H10+I10+P10+Q10</f>
        <v>28</v>
      </c>
      <c r="AT10" s="155" t="n">
        <f aca="false">X10+Y10+AF10+AG10</f>
        <v>8</v>
      </c>
      <c r="AU10" s="152" t="n">
        <f aca="false">SUM(B10:I10)</f>
        <v>69</v>
      </c>
      <c r="AV10" s="152" t="n">
        <f aca="false">SUM(R10:Y10)</f>
        <v>29</v>
      </c>
      <c r="AW10" s="152" t="n">
        <f aca="false">SUM(J10:Q10)</f>
        <v>73</v>
      </c>
      <c r="AX10" s="285" t="n">
        <f aca="false">SUM(Z10:AG10)</f>
        <v>31</v>
      </c>
    </row>
    <row r="11" s="187" customFormat="true" ht="14.25" hidden="false" customHeight="false" outlineLevel="0" collapsed="false">
      <c r="A11" s="187" t="s">
        <v>186</v>
      </c>
      <c r="B11" s="188" t="n">
        <f aca="true" t="array" ref="B11:B11">INDIRECT( "'" &amp; $A11 &amp; "'"&amp; "!" &amp;B$2 &amp; B$3)</f>
        <v>287</v>
      </c>
      <c r="C11" s="188" t="n">
        <f aca="true" t="array" ref="C11:C11">INDIRECT( "'" &amp; $A11 &amp; "'"&amp; "!" &amp;C$2 &amp; C$3)</f>
        <v>66</v>
      </c>
      <c r="D11" s="188" t="n">
        <f aca="true" t="array" ref="D11:D11">INDIRECT( "'" &amp; $A11 &amp; "'"&amp; "!" &amp;D$2 &amp; D$3)</f>
        <v>103</v>
      </c>
      <c r="E11" s="188" t="n">
        <f aca="true" t="array" ref="E11:E11">INDIRECT( "'" &amp; $A11 &amp; "'"&amp; "!" &amp;E$2 &amp; E$3)</f>
        <v>104</v>
      </c>
      <c r="F11" s="188" t="n">
        <f aca="true" t="array" ref="F11:F11">INDIRECT( "'" &amp; $A11 &amp; "'"&amp; "!" &amp;F$2 &amp; F$3)</f>
        <v>38</v>
      </c>
      <c r="G11" s="188" t="n">
        <f aca="true" t="array" ref="G11:G11">INDIRECT( "'" &amp; $A11 &amp; "'"&amp; "!" &amp;G$2 &amp; G$3)</f>
        <v>10</v>
      </c>
      <c r="H11" s="188" t="n">
        <f aca="true" t="array" ref="H11:H11">INDIRECT( "'" &amp; $A11 &amp; "'"&amp; "!" &amp;H$2 &amp; H$3)</f>
        <v>57</v>
      </c>
      <c r="I11" s="188" t="n">
        <f aca="true" t="array" ref="I11:I11">INDIRECT( "'" &amp; $A11 &amp; "'"&amp; "!" &amp;I$2 &amp; I$3)</f>
        <v>25</v>
      </c>
      <c r="J11" s="188" t="n">
        <f aca="true" t="array" ref="J11:J11">INDIRECT( "'" &amp; $A11 &amp; "'"&amp; "!" &amp;J$2 &amp; J$3)</f>
        <v>16</v>
      </c>
      <c r="K11" s="188" t="n">
        <f aca="true" t="array" ref="K11:K11">INDIRECT( "'" &amp; $A11 &amp; "'"&amp; "!" &amp;K$2 &amp; K$3)</f>
        <v>0</v>
      </c>
      <c r="L11" s="188" t="n">
        <f aca="true" t="array" ref="L11:L11">INDIRECT( "'" &amp; $A11 &amp; "'"&amp; "!" &amp;L$2 &amp; L$3)</f>
        <v>3</v>
      </c>
      <c r="M11" s="188" t="n">
        <f aca="true" t="array" ref="M11:M11">INDIRECT( "'" &amp; $A11 &amp; "'"&amp; "!" &amp;M$2 &amp; M$3)</f>
        <v>2</v>
      </c>
      <c r="N11" s="188" t="n">
        <f aca="true" t="array" ref="N11:N11">INDIRECT( "'" &amp; $A11 &amp; "'"&amp; "!" &amp;N$2 &amp; N$3)</f>
        <v>1</v>
      </c>
      <c r="O11" s="188" t="n">
        <f aca="true" t="array" ref="O11:O11">INDIRECT( "'" &amp; $A11 &amp; "'"&amp; "!" &amp;O$2 &amp; O$3)</f>
        <v>0</v>
      </c>
      <c r="P11" s="188" t="n">
        <f aca="true" t="array" ref="P11:P11">INDIRECT( "'" &amp; $A11 &amp; "'"&amp; "!" &amp;P$2 &amp; P$3)</f>
        <v>6</v>
      </c>
      <c r="Q11" s="241" t="n">
        <f aca="true" t="array" ref="Q11:Q11">INDIRECT( "'" &amp; $A11 &amp; "'"&amp; "!" &amp;Q$2 &amp; Q$3)</f>
        <v>1</v>
      </c>
      <c r="R11" s="242" t="n">
        <f aca="true" t="array" ref="R11:R11">INDIRECT( "'" &amp; $A11 &amp; "'"&amp; "!" &amp;R$2 &amp; R$3)</f>
        <v>145</v>
      </c>
      <c r="S11" s="243" t="n">
        <f aca="true" t="array" ref="S11:S11">INDIRECT( "'" &amp; $A11 &amp; "'"&amp; "!" &amp;S$2 &amp; S$3)</f>
        <v>28</v>
      </c>
      <c r="T11" s="243" t="n">
        <f aca="true" t="array" ref="T11:T11">INDIRECT( "'" &amp; $A11 &amp; "'"&amp; "!" &amp;T$2 &amp; T$3)</f>
        <v>63</v>
      </c>
      <c r="U11" s="243" t="n">
        <f aca="true" t="array" ref="U11:U11">INDIRECT( "'" &amp; $A11 &amp; "'"&amp; "!" &amp;U$2 &amp; U$3)</f>
        <v>61</v>
      </c>
      <c r="V11" s="243" t="n">
        <f aca="true" t="array" ref="V11:V11">INDIRECT( "'" &amp; $A11 &amp; "'"&amp; "!" &amp;V$2 &amp; V$3)</f>
        <v>25</v>
      </c>
      <c r="W11" s="243" t="n">
        <f aca="true" t="array" ref="W11:W11">INDIRECT( "'" &amp; $A11 &amp; "'"&amp; "!" &amp;W$2 &amp; W$3)</f>
        <v>5</v>
      </c>
      <c r="X11" s="243" t="n">
        <f aca="true" t="array" ref="X11:X11">INDIRECT( "'" &amp; $A11 &amp; "'"&amp; "!" &amp;X$2 &amp; X$3)</f>
        <v>23</v>
      </c>
      <c r="Y11" s="243" t="n">
        <f aca="true" t="array" ref="Y11:Y11">INDIRECT( "'" &amp; $A11 &amp; "'"&amp; "!" &amp;Y$2 &amp; Y$3)</f>
        <v>6</v>
      </c>
      <c r="Z11" s="243" t="n">
        <f aca="true" t="array" ref="Z11:Z11">INDIRECT( "'" &amp; $A11 &amp; "'"&amp; "!" &amp;Z$2 &amp; Z$3)</f>
        <v>8</v>
      </c>
      <c r="AA11" s="243" t="n">
        <f aca="true" t="array" ref="AA11:AA11">INDIRECT( "'" &amp; $A11 &amp; "'"&amp; "!" &amp;AA$2 &amp; AA$3)</f>
        <v>0</v>
      </c>
      <c r="AB11" s="243" t="n">
        <f aca="true" t="array" ref="AB11:AB11">INDIRECT( "'" &amp; $A11 &amp; "'"&amp; "!" &amp;AB$2 &amp; AB$3)</f>
        <v>0</v>
      </c>
      <c r="AC11" s="243" t="n">
        <f aca="true" t="array" ref="AC11:AC11">INDIRECT( "'" &amp; $A11 &amp; "'"&amp; "!" &amp;AC$2 &amp; AC$3)</f>
        <v>2</v>
      </c>
      <c r="AD11" s="243" t="n">
        <f aca="true" t="array" ref="AD11:AD11">INDIRECT( "'" &amp; $A11 &amp; "'"&amp; "!" &amp;AD$2 &amp; AD$3)</f>
        <v>0</v>
      </c>
      <c r="AE11" s="243" t="n">
        <f aca="true" t="array" ref="AE11:AE11">INDIRECT( "'" &amp; $A11 &amp; "'"&amp; "!" &amp;AE$2 &amp; AE$3)</f>
        <v>0</v>
      </c>
      <c r="AF11" s="243" t="n">
        <f aca="true" t="array" ref="AF11:AF11">INDIRECT( "'" &amp; $A11 &amp; "'"&amp; "!" &amp;AF$2 &amp; AF$3)</f>
        <v>4</v>
      </c>
      <c r="AG11" s="244" t="n">
        <f aca="true" t="array" ref="AG11:AG11">INDIRECT( "'" &amp; $A11 &amp; "'"&amp; "!" &amp;AG$2 &amp; AG$3)</f>
        <v>1</v>
      </c>
      <c r="AI11" s="286" t="n">
        <f aca="false">B11+C11+D11+E11+J11+K11+L11+M11+F11+G11+N11+O11</f>
        <v>630</v>
      </c>
      <c r="AJ11" s="287" t="n">
        <f aca="false">R11+S11+T11+U11+Z11+AA11+AB11+AC11+V11+W11+AD11+AE11</f>
        <v>337</v>
      </c>
      <c r="AK11" s="288" t="n">
        <f aca="false">AL11/AI11</f>
        <v>0.336507936507936</v>
      </c>
      <c r="AL11" s="289" t="n">
        <f aca="false">D11+E11+L11+M11</f>
        <v>212</v>
      </c>
      <c r="AM11" s="288" t="n">
        <f aca="false">AN11/AI11</f>
        <v>0.288888888888889</v>
      </c>
      <c r="AN11" s="290" t="n">
        <f aca="false">C11+E11+K11+M11+G11+O11</f>
        <v>182</v>
      </c>
      <c r="AO11" s="288" t="n">
        <f aca="false">AP11/AN11</f>
        <v>0.582417582417582</v>
      </c>
      <c r="AP11" s="291" t="n">
        <f aca="false">E11+M11</f>
        <v>106</v>
      </c>
      <c r="AQ11" s="292" t="n">
        <f aca="false">F11+G11+N11+O11</f>
        <v>49</v>
      </c>
      <c r="AR11" s="292" t="n">
        <f aca="false">V11+W11+AD11+AE11</f>
        <v>30</v>
      </c>
      <c r="AS11" s="292" t="n">
        <f aca="false">H11+I11+P11+Q11</f>
        <v>89</v>
      </c>
      <c r="AT11" s="292" t="n">
        <f aca="false">X11+Y11+AF11+AG11</f>
        <v>34</v>
      </c>
      <c r="AU11" s="293" t="n">
        <f aca="false">SUM(B11:I11)</f>
        <v>690</v>
      </c>
      <c r="AV11" s="293" t="n">
        <f aca="false">SUM(R11:Y11)</f>
        <v>356</v>
      </c>
      <c r="AW11" s="293" t="n">
        <f aca="false">SUM(J11:Q11)</f>
        <v>29</v>
      </c>
      <c r="AX11" s="294" t="n">
        <f aca="false">SUM(Z11:AG11)</f>
        <v>15</v>
      </c>
    </row>
    <row r="12" customFormat="false" ht="14.25" hidden="false" customHeight="false" outlineLevel="0" collapsed="false">
      <c r="A12" s="147" t="s">
        <v>52</v>
      </c>
      <c r="B12" s="191" t="n">
        <f aca="true" t="array" ref="B12:B12">INDIRECT( "'" &amp; $A12 &amp; "'"&amp; "!" &amp;B$2 &amp; B$3)</f>
        <v>96</v>
      </c>
      <c r="C12" s="191" t="n">
        <f aca="true" t="array" ref="C12:C12">INDIRECT( "'" &amp; $A12 &amp; "'"&amp; "!" &amp;C$2 &amp; C$3)</f>
        <v>29</v>
      </c>
      <c r="D12" s="191" t="n">
        <f aca="true" t="array" ref="D12:D12">INDIRECT( "'" &amp; $A12 &amp; "'"&amp; "!" &amp;D$2 &amp; D$3)</f>
        <v>72</v>
      </c>
      <c r="E12" s="191" t="n">
        <f aca="true" t="array" ref="E12:E12">INDIRECT( "'" &amp; $A12 &amp; "'"&amp; "!" &amp;E$2 &amp; E$3)</f>
        <v>53</v>
      </c>
      <c r="F12" s="191" t="n">
        <f aca="true" t="array" ref="F12:F12">INDIRECT( "'" &amp; $A12 &amp; "'"&amp; "!" &amp;F$2 &amp; F$3)</f>
        <v>19</v>
      </c>
      <c r="G12" s="191" t="n">
        <f aca="true" t="array" ref="G12:G12">INDIRECT( "'" &amp; $A12 &amp; "'"&amp; "!" &amp;G$2 &amp; G$3)</f>
        <v>3</v>
      </c>
      <c r="H12" s="191" t="n">
        <f aca="true" t="array" ref="H12:H12">INDIRECT( "'" &amp; $A12 &amp; "'"&amp; "!" &amp;H$2 &amp; H$3)</f>
        <v>7</v>
      </c>
      <c r="I12" s="191" t="n">
        <f aca="true" t="array" ref="I12:I12">INDIRECT( "'" &amp; $A12 &amp; "'"&amp; "!" &amp;I$2 &amp; I$3)</f>
        <v>11</v>
      </c>
      <c r="J12" s="191" t="n">
        <f aca="true" t="array" ref="J12:J12">INDIRECT( "'" &amp; $A12 &amp; "'"&amp; "!" &amp;J$2 &amp; J$3)</f>
        <v>13</v>
      </c>
      <c r="K12" s="191" t="n">
        <f aca="true" t="array" ref="K12:K12">INDIRECT( "'" &amp; $A12 &amp; "'"&amp; "!" &amp;K$2 &amp; K$3)</f>
        <v>2</v>
      </c>
      <c r="L12" s="191" t="n">
        <f aca="true" t="array" ref="L12:L12">INDIRECT( "'" &amp; $A12 &amp; "'"&amp; "!" &amp;L$2 &amp; L$3)</f>
        <v>9</v>
      </c>
      <c r="M12" s="191" t="n">
        <f aca="true" t="array" ref="M12:M12">INDIRECT( "'" &amp; $A12 &amp; "'"&amp; "!" &amp;M$2 &amp; M$3)</f>
        <v>2</v>
      </c>
      <c r="N12" s="191" t="n">
        <f aca="true" t="array" ref="N12:N12">INDIRECT( "'" &amp; $A12 &amp; "'"&amp; "!" &amp;N$2 &amp; N$3)</f>
        <v>1</v>
      </c>
      <c r="O12" s="191" t="n">
        <f aca="true" t="array" ref="O12:O12">INDIRECT( "'" &amp; $A12 &amp; "'"&amp; "!" &amp;O$2 &amp; O$3)</f>
        <v>0</v>
      </c>
      <c r="P12" s="191" t="n">
        <f aca="true" t="array" ref="P12:P12">INDIRECT( "'" &amp; $A12 &amp; "'"&amp; "!" &amp;P$2 &amp; P$3)</f>
        <v>3</v>
      </c>
      <c r="Q12" s="245" t="n">
        <f aca="true" t="array" ref="Q12:Q12">INDIRECT( "'" &amp; $A12 &amp; "'"&amp; "!" &amp;Q$2 &amp; Q$3)</f>
        <v>3</v>
      </c>
      <c r="R12" s="246" t="n">
        <f aca="true" t="array" ref="R12:R12">INDIRECT( "'" &amp; $A12 &amp; "'"&amp; "!" &amp;R$2 &amp; R$3)</f>
        <v>53</v>
      </c>
      <c r="S12" s="247" t="n">
        <f aca="true" t="array" ref="S12:S12">INDIRECT( "'" &amp; $A12 &amp; "'"&amp; "!" &amp;S$2 &amp; S$3)</f>
        <v>17</v>
      </c>
      <c r="T12" s="247" t="n">
        <f aca="true" t="array" ref="T12:T12">INDIRECT( "'" &amp; $A12 &amp; "'"&amp; "!" &amp;T$2 &amp; T$3)</f>
        <v>26</v>
      </c>
      <c r="U12" s="247" t="n">
        <f aca="true" t="array" ref="U12:U12">INDIRECT( "'" &amp; $A12 &amp; "'"&amp; "!" &amp;U$2 &amp; U$3)</f>
        <v>26</v>
      </c>
      <c r="V12" s="247" t="n">
        <f aca="true" t="array" ref="V12:V12">INDIRECT( "'" &amp; $A12 &amp; "'"&amp; "!" &amp;V$2 &amp; V$3)</f>
        <v>7</v>
      </c>
      <c r="W12" s="247" t="n">
        <f aca="true" t="array" ref="W12:W12">INDIRECT( "'" &amp; $A12 &amp; "'"&amp; "!" &amp;W$2 &amp; W$3)</f>
        <v>0</v>
      </c>
      <c r="X12" s="247" t="n">
        <f aca="true" t="array" ref="X12:X12">INDIRECT( "'" &amp; $A12 &amp; "'"&amp; "!" &amp;X$2 &amp; X$3)</f>
        <v>2</v>
      </c>
      <c r="Y12" s="247" t="n">
        <f aca="true" t="array" ref="Y12:Y12">INDIRECT( "'" &amp; $A12 &amp; "'"&amp; "!" &amp;Y$2 &amp; Y$3)</f>
        <v>6</v>
      </c>
      <c r="Z12" s="247" t="n">
        <f aca="true" t="array" ref="Z12:Z12">INDIRECT( "'" &amp; $A12 &amp; "'"&amp; "!" &amp;Z$2 &amp; Z$3)</f>
        <v>5</v>
      </c>
      <c r="AA12" s="247" t="n">
        <f aca="true" t="array" ref="AA12:AA12">INDIRECT( "'" &amp; $A12 &amp; "'"&amp; "!" &amp;AA$2 &amp; AA$3)</f>
        <v>1</v>
      </c>
      <c r="AB12" s="247" t="n">
        <f aca="true" t="array" ref="AB12:AB12">INDIRECT( "'" &amp; $A12 &amp; "'"&amp; "!" &amp;AB$2 &amp; AB$3)</f>
        <v>4</v>
      </c>
      <c r="AC12" s="247" t="n">
        <f aca="true" t="array" ref="AC12:AC12">INDIRECT( "'" &amp; $A12 &amp; "'"&amp; "!" &amp;AC$2 &amp; AC$3)</f>
        <v>2</v>
      </c>
      <c r="AD12" s="247" t="n">
        <f aca="true" t="array" ref="AD12:AD12">INDIRECT( "'" &amp; $A12 &amp; "'"&amp; "!" &amp;AD$2 &amp; AD$3)</f>
        <v>0</v>
      </c>
      <c r="AE12" s="247" t="n">
        <f aca="true" t="array" ref="AE12:AE12">INDIRECT( "'" &amp; $A12 &amp; "'"&amp; "!" &amp;AE$2 &amp; AE$3)</f>
        <v>0</v>
      </c>
      <c r="AF12" s="247" t="n">
        <f aca="true" t="array" ref="AF12:AF12">INDIRECT( "'" &amp; $A12 &amp; "'"&amp; "!" &amp;AF$2 &amp; AF$3)</f>
        <v>0</v>
      </c>
      <c r="AG12" s="248" t="n">
        <f aca="true" t="array" ref="AG12:AG12">INDIRECT( "'" &amp; $A12 &amp; "'"&amp; "!" &amp;AG$2 &amp; AG$3)</f>
        <v>2</v>
      </c>
      <c r="AI12" s="177" t="n">
        <f aca="false">B12+C12+D12+E12+J12+K12+L12+M12+F12+G12+N12+O12</f>
        <v>299</v>
      </c>
      <c r="AJ12" s="178" t="n">
        <f aca="false">R12+S12+T12+U12+Z12+AA12+AB12+AC12+V12+W12+AD12+AE12</f>
        <v>141</v>
      </c>
      <c r="AK12" s="153" t="n">
        <f aca="false">AL12/AI12</f>
        <v>0.454849498327759</v>
      </c>
      <c r="AL12" s="154" t="n">
        <f aca="false">D12+E12+L12+M12</f>
        <v>136</v>
      </c>
      <c r="AM12" s="153" t="n">
        <f aca="false">AN12/AI12</f>
        <v>0.297658862876254</v>
      </c>
      <c r="AN12" s="180" t="n">
        <f aca="false">C12+E12+K12+M12+G12+O12</f>
        <v>89</v>
      </c>
      <c r="AO12" s="153" t="n">
        <f aca="false">AP12/AN12</f>
        <v>0.617977528089888</v>
      </c>
      <c r="AP12" s="284" t="n">
        <f aca="false">E12+M12</f>
        <v>55</v>
      </c>
      <c r="AQ12" s="155" t="n">
        <f aca="false">F12+G12+N12+O12</f>
        <v>23</v>
      </c>
      <c r="AR12" s="155" t="n">
        <f aca="false">V12+W12+AD12+AE12</f>
        <v>7</v>
      </c>
      <c r="AS12" s="155" t="n">
        <f aca="false">H12+I12+P12+Q12</f>
        <v>24</v>
      </c>
      <c r="AT12" s="155" t="n">
        <f aca="false">X12+Y12+AF12+AG12</f>
        <v>10</v>
      </c>
      <c r="AU12" s="152" t="n">
        <f aca="false">SUM(B12:I12)</f>
        <v>290</v>
      </c>
      <c r="AV12" s="152" t="n">
        <f aca="false">SUM(R12:Y12)</f>
        <v>137</v>
      </c>
      <c r="AW12" s="152" t="n">
        <f aca="false">SUM(J12:Q12)</f>
        <v>33</v>
      </c>
      <c r="AX12" s="285" t="n">
        <f aca="false">SUM(Z12:AG12)</f>
        <v>14</v>
      </c>
    </row>
    <row r="13" customFormat="false" ht="14.25" hidden="false" customHeight="false" outlineLevel="0" collapsed="false">
      <c r="A13" s="147" t="s">
        <v>53</v>
      </c>
      <c r="B13" s="191" t="n">
        <f aca="true" t="array" ref="B13:B13">INDIRECT( "'" &amp; $A13 &amp; "'"&amp; "!" &amp;B$2 &amp; B$3)</f>
        <v>50</v>
      </c>
      <c r="C13" s="191" t="n">
        <f aca="true" t="array" ref="C13:C13">INDIRECT( "'" &amp; $A13 &amp; "'"&amp; "!" &amp;C$2 &amp; C$3)</f>
        <v>20</v>
      </c>
      <c r="D13" s="191" t="n">
        <f aca="true" t="array" ref="D13:D13">INDIRECT( "'" &amp; $A13 &amp; "'"&amp; "!" &amp;D$2 &amp; D$3)</f>
        <v>42</v>
      </c>
      <c r="E13" s="191" t="n">
        <f aca="true" t="array" ref="E13:E13">INDIRECT( "'" &amp; $A13 &amp; "'"&amp; "!" &amp;E$2 &amp; E$3)</f>
        <v>28</v>
      </c>
      <c r="F13" s="191" t="n">
        <f aca="true" t="array" ref="F13:F13">INDIRECT( "'" &amp; $A13 &amp; "'"&amp; "!" &amp;F$2 &amp; F$3)</f>
        <v>9</v>
      </c>
      <c r="G13" s="191" t="n">
        <f aca="true" t="array" ref="G13:G13">INDIRECT( "'" &amp; $A13 &amp; "'"&amp; "!" &amp;G$2 &amp; G$3)</f>
        <v>4</v>
      </c>
      <c r="H13" s="191" t="n">
        <f aca="true" t="array" ref="H13:H13">INDIRECT( "'" &amp; $A13 &amp; "'"&amp; "!" &amp;H$2 &amp; H$3)</f>
        <v>7</v>
      </c>
      <c r="I13" s="191" t="n">
        <f aca="true" t="array" ref="I13:I13">INDIRECT( "'" &amp; $A13 &amp; "'"&amp; "!" &amp;I$2 &amp; I$3)</f>
        <v>3</v>
      </c>
      <c r="J13" s="191" t="n">
        <f aca="true" t="array" ref="J13:J13">INDIRECT( "'" &amp; $A13 &amp; "'"&amp; "!" &amp;J$2 &amp; J$3)</f>
        <v>5</v>
      </c>
      <c r="K13" s="191" t="n">
        <f aca="true" t="array" ref="K13:K13">INDIRECT( "'" &amp; $A13 &amp; "'"&amp; "!" &amp;K$2 &amp; K$3)</f>
        <v>2</v>
      </c>
      <c r="L13" s="191" t="n">
        <f aca="true" t="array" ref="L13:L13">INDIRECT( "'" &amp; $A13 &amp; "'"&amp; "!" &amp;L$2 &amp; L$3)</f>
        <v>4</v>
      </c>
      <c r="M13" s="191" t="n">
        <f aca="true" t="array" ref="M13:M13">INDIRECT( "'" &amp; $A13 &amp; "'"&amp; "!" &amp;M$2 &amp; M$3)</f>
        <v>6</v>
      </c>
      <c r="N13" s="191" t="n">
        <f aca="true" t="array" ref="N13:N13">INDIRECT( "'" &amp; $A13 &amp; "'"&amp; "!" &amp;N$2 &amp; N$3)</f>
        <v>1</v>
      </c>
      <c r="O13" s="191" t="n">
        <f aca="true" t="array" ref="O13:O13">INDIRECT( "'" &amp; $A13 &amp; "'"&amp; "!" &amp;O$2 &amp; O$3)</f>
        <v>0</v>
      </c>
      <c r="P13" s="191" t="n">
        <f aca="true" t="array" ref="P13:P13">INDIRECT( "'" &amp; $A13 &amp; "'"&amp; "!" &amp;P$2 &amp; P$3)</f>
        <v>1</v>
      </c>
      <c r="Q13" s="245" t="n">
        <f aca="true" t="array" ref="Q13:Q13">INDIRECT( "'" &amp; $A13 &amp; "'"&amp; "!" &amp;Q$2 &amp; Q$3)</f>
        <v>3</v>
      </c>
      <c r="R13" s="246" t="n">
        <f aca="true" t="array" ref="R13:R13">INDIRECT( "'" &amp; $A13 &amp; "'"&amp; "!" &amp;R$2 &amp; R$3)</f>
        <v>32</v>
      </c>
      <c r="S13" s="247" t="n">
        <f aca="true" t="array" ref="S13:S13">INDIRECT( "'" &amp; $A13 &amp; "'"&amp; "!" &amp;S$2 &amp; S$3)</f>
        <v>10</v>
      </c>
      <c r="T13" s="247" t="n">
        <f aca="true" t="array" ref="T13:T13">INDIRECT( "'" &amp; $A13 &amp; "'"&amp; "!" &amp;T$2 &amp; T$3)</f>
        <v>31</v>
      </c>
      <c r="U13" s="247" t="n">
        <f aca="true" t="array" ref="U13:U13">INDIRECT( "'" &amp; $A13 &amp; "'"&amp; "!" &amp;U$2 &amp; U$3)</f>
        <v>16</v>
      </c>
      <c r="V13" s="247" t="n">
        <f aca="true" t="array" ref="V13:V13">INDIRECT( "'" &amp; $A13 &amp; "'"&amp; "!" &amp;V$2 &amp; V$3)</f>
        <v>5</v>
      </c>
      <c r="W13" s="247" t="n">
        <f aca="true" t="array" ref="W13:W13">INDIRECT( "'" &amp; $A13 &amp; "'"&amp; "!" &amp;W$2 &amp; W$3)</f>
        <v>3</v>
      </c>
      <c r="X13" s="247" t="n">
        <f aca="true" t="array" ref="X13:X13">INDIRECT( "'" &amp; $A13 &amp; "'"&amp; "!" &amp;X$2 &amp; X$3)</f>
        <v>5</v>
      </c>
      <c r="Y13" s="247" t="n">
        <f aca="true" t="array" ref="Y13:Y13">INDIRECT( "'" &amp; $A13 &amp; "'"&amp; "!" &amp;Y$2 &amp; Y$3)</f>
        <v>2</v>
      </c>
      <c r="Z13" s="247" t="n">
        <f aca="true" t="array" ref="Z13:Z13">INDIRECT( "'" &amp; $A13 &amp; "'"&amp; "!" &amp;Z$2 &amp; Z$3)</f>
        <v>4</v>
      </c>
      <c r="AA13" s="247" t="n">
        <f aca="true" t="array" ref="AA13:AA13">INDIRECT( "'" &amp; $A13 &amp; "'"&amp; "!" &amp;AA$2 &amp; AA$3)</f>
        <v>2</v>
      </c>
      <c r="AB13" s="247" t="n">
        <f aca="true" t="array" ref="AB13:AB13">INDIRECT( "'" &amp; $A13 &amp; "'"&amp; "!" &amp;AB$2 &amp; AB$3)</f>
        <v>3</v>
      </c>
      <c r="AC13" s="247" t="n">
        <f aca="true" t="array" ref="AC13:AC13">INDIRECT( "'" &amp; $A13 &amp; "'"&amp; "!" &amp;AC$2 &amp; AC$3)</f>
        <v>4</v>
      </c>
      <c r="AD13" s="247" t="n">
        <f aca="true" t="array" ref="AD13:AD13">INDIRECT( "'" &amp; $A13 &amp; "'"&amp; "!" &amp;AD$2 &amp; AD$3)</f>
        <v>1</v>
      </c>
      <c r="AE13" s="247" t="n">
        <f aca="true" t="array" ref="AE13:AE13">INDIRECT( "'" &amp; $A13 &amp; "'"&amp; "!" &amp;AE$2 &amp; AE$3)</f>
        <v>0</v>
      </c>
      <c r="AF13" s="247" t="n">
        <f aca="true" t="array" ref="AF13:AF13">INDIRECT( "'" &amp; $A13 &amp; "'"&amp; "!" &amp;AF$2 &amp; AF$3)</f>
        <v>1</v>
      </c>
      <c r="AG13" s="248" t="n">
        <f aca="true" t="array" ref="AG13:AG13">INDIRECT( "'" &amp; $A13 &amp; "'"&amp; "!" &amp;AG$2 &amp; AG$3)</f>
        <v>3</v>
      </c>
      <c r="AI13" s="177" t="n">
        <f aca="false">B13+C13+D13+E13+J13+K13+L13+M13+F13+G13+N13+O13</f>
        <v>171</v>
      </c>
      <c r="AJ13" s="178" t="n">
        <f aca="false">R13+S13+T13+U13+Z13+AA13+AB13+AC13+V13+W13+AD13+AE13</f>
        <v>111</v>
      </c>
      <c r="AK13" s="153" t="n">
        <f aca="false">AL13/AI13</f>
        <v>0.467836257309942</v>
      </c>
      <c r="AL13" s="154" t="n">
        <f aca="false">D13+E13+L13+M13</f>
        <v>80</v>
      </c>
      <c r="AM13" s="153" t="n">
        <f aca="false">AN13/AI13</f>
        <v>0.350877192982456</v>
      </c>
      <c r="AN13" s="180" t="n">
        <f aca="false">C13+E13+K13+M13+G13+O13</f>
        <v>60</v>
      </c>
      <c r="AO13" s="153" t="n">
        <f aca="false">AP13/AN13</f>
        <v>0.566666666666667</v>
      </c>
      <c r="AP13" s="284" t="n">
        <f aca="false">E13+M13</f>
        <v>34</v>
      </c>
      <c r="AQ13" s="155" t="n">
        <f aca="false">F13+G13+N13+O13</f>
        <v>14</v>
      </c>
      <c r="AR13" s="155" t="n">
        <f aca="false">V13+W13+AD13+AE13</f>
        <v>9</v>
      </c>
      <c r="AS13" s="155" t="n">
        <f aca="false">H13+I13+P13+Q13</f>
        <v>14</v>
      </c>
      <c r="AT13" s="155" t="n">
        <f aca="false">X13+Y13+AF13+AG13</f>
        <v>11</v>
      </c>
      <c r="AU13" s="152" t="n">
        <f aca="false">SUM(B13:I13)</f>
        <v>163</v>
      </c>
      <c r="AV13" s="152" t="n">
        <f aca="false">SUM(R13:Y13)</f>
        <v>104</v>
      </c>
      <c r="AW13" s="152" t="n">
        <f aca="false">SUM(J13:Q13)</f>
        <v>22</v>
      </c>
      <c r="AX13" s="285" t="n">
        <f aca="false">SUM(Z13:AG13)</f>
        <v>18</v>
      </c>
    </row>
    <row r="14" s="187" customFormat="true" ht="14.25" hidden="false" customHeight="false" outlineLevel="0" collapsed="false">
      <c r="A14" s="187" t="s">
        <v>54</v>
      </c>
      <c r="B14" s="188" t="n">
        <f aca="true" t="array" ref="B14:B14">INDIRECT( "'" &amp; $A14 &amp; "'"&amp; "!" &amp;B$2 &amp; B$3)</f>
        <v>146</v>
      </c>
      <c r="C14" s="188" t="n">
        <f aca="true" t="array" ref="C14:C14">INDIRECT( "'" &amp; $A14 &amp; "'"&amp; "!" &amp;C$2 &amp; C$3)</f>
        <v>49</v>
      </c>
      <c r="D14" s="188" t="n">
        <f aca="true" t="array" ref="D14:D14">INDIRECT( "'" &amp; $A14 &amp; "'"&amp; "!" &amp;D$2 &amp; D$3)</f>
        <v>114</v>
      </c>
      <c r="E14" s="188" t="n">
        <f aca="true" t="array" ref="E14:E14">INDIRECT( "'" &amp; $A14 &amp; "'"&amp; "!" &amp;E$2 &amp; E$3)</f>
        <v>81</v>
      </c>
      <c r="F14" s="188" t="n">
        <f aca="true" t="array" ref="F14:F14">INDIRECT( "'" &amp; $A14 &amp; "'"&amp; "!" &amp;F$2 &amp; F$3)</f>
        <v>28</v>
      </c>
      <c r="G14" s="188" t="n">
        <f aca="true" t="array" ref="G14:G14">INDIRECT( "'" &amp; $A14 &amp; "'"&amp; "!" &amp;G$2 &amp; G$3)</f>
        <v>7</v>
      </c>
      <c r="H14" s="188" t="n">
        <f aca="true" t="array" ref="H14:H14">INDIRECT( "'" &amp; $A14 &amp; "'"&amp; "!" &amp;H$2 &amp; H$3)</f>
        <v>14</v>
      </c>
      <c r="I14" s="188" t="n">
        <f aca="true" t="array" ref="I14:I14">INDIRECT( "'" &amp; $A14 &amp; "'"&amp; "!" &amp;I$2 &amp; I$3)</f>
        <v>14</v>
      </c>
      <c r="J14" s="188" t="n">
        <f aca="true" t="array" ref="J14:J14">INDIRECT( "'" &amp; $A14 &amp; "'"&amp; "!" &amp;J$2 &amp; J$3)</f>
        <v>18</v>
      </c>
      <c r="K14" s="188" t="n">
        <f aca="true" t="array" ref="K14:K14">INDIRECT( "'" &amp; $A14 &amp; "'"&amp; "!" &amp;K$2 &amp; K$3)</f>
        <v>4</v>
      </c>
      <c r="L14" s="188" t="n">
        <f aca="true" t="array" ref="L14:L14">INDIRECT( "'" &amp; $A14 &amp; "'"&amp; "!" &amp;L$2 &amp; L$3)</f>
        <v>13</v>
      </c>
      <c r="M14" s="188" t="n">
        <f aca="true" t="array" ref="M14:M14">INDIRECT( "'" &amp; $A14 &amp; "'"&amp; "!" &amp;M$2 &amp; M$3)</f>
        <v>8</v>
      </c>
      <c r="N14" s="188" t="n">
        <f aca="true" t="array" ref="N14:N14">INDIRECT( "'" &amp; $A14 &amp; "'"&amp; "!" &amp;N$2 &amp; N$3)</f>
        <v>2</v>
      </c>
      <c r="O14" s="188" t="n">
        <f aca="true" t="array" ref="O14:O14">INDIRECT( "'" &amp; $A14 &amp; "'"&amp; "!" &amp;O$2 &amp; O$3)</f>
        <v>0</v>
      </c>
      <c r="P14" s="188" t="n">
        <f aca="true" t="array" ref="P14:P14">INDIRECT( "'" &amp; $A14 &amp; "'"&amp; "!" &amp;P$2 &amp; P$3)</f>
        <v>4</v>
      </c>
      <c r="Q14" s="241" t="n">
        <f aca="true" t="array" ref="Q14:Q14">INDIRECT( "'" &amp; $A14 &amp; "'"&amp; "!" &amp;Q$2 &amp; Q$3)</f>
        <v>6</v>
      </c>
      <c r="R14" s="242" t="n">
        <f aca="true" t="array" ref="R14:R14">INDIRECT( "'" &amp; $A14 &amp; "'"&amp; "!" &amp;R$2 &amp; R$3)</f>
        <v>85</v>
      </c>
      <c r="S14" s="243" t="n">
        <f aca="true" t="array" ref="S14:S14">INDIRECT( "'" &amp; $A14 &amp; "'"&amp; "!" &amp;S$2 &amp; S$3)</f>
        <v>27</v>
      </c>
      <c r="T14" s="243" t="n">
        <f aca="true" t="array" ref="T14:T14">INDIRECT( "'" &amp; $A14 &amp; "'"&amp; "!" &amp;T$2 &amp; T$3)</f>
        <v>57</v>
      </c>
      <c r="U14" s="243" t="n">
        <f aca="true" t="array" ref="U14:U14">INDIRECT( "'" &amp; $A14 &amp; "'"&amp; "!" &amp;U$2 &amp; U$3)</f>
        <v>42</v>
      </c>
      <c r="V14" s="243" t="n">
        <f aca="true" t="array" ref="V14:V14">INDIRECT( "'" &amp; $A14 &amp; "'"&amp; "!" &amp;V$2 &amp; V$3)</f>
        <v>12</v>
      </c>
      <c r="W14" s="243" t="n">
        <f aca="true" t="array" ref="W14:W14">INDIRECT( "'" &amp; $A14 &amp; "'"&amp; "!" &amp;W$2 &amp; W$3)</f>
        <v>3</v>
      </c>
      <c r="X14" s="243" t="n">
        <f aca="true" t="array" ref="X14:X14">INDIRECT( "'" &amp; $A14 &amp; "'"&amp; "!" &amp;X$2 &amp; X$3)</f>
        <v>7</v>
      </c>
      <c r="Y14" s="243" t="n">
        <f aca="true" t="array" ref="Y14:Y14">INDIRECT( "'" &amp; $A14 &amp; "'"&amp; "!" &amp;Y$2 &amp; Y$3)</f>
        <v>8</v>
      </c>
      <c r="Z14" s="243" t="n">
        <f aca="true" t="array" ref="Z14:Z14">INDIRECT( "'" &amp; $A14 &amp; "'"&amp; "!" &amp;Z$2 &amp; Z$3)</f>
        <v>9</v>
      </c>
      <c r="AA14" s="243" t="n">
        <f aca="true" t="array" ref="AA14:AA14">INDIRECT( "'" &amp; $A14 &amp; "'"&amp; "!" &amp;AA$2 &amp; AA$3)</f>
        <v>3</v>
      </c>
      <c r="AB14" s="243" t="n">
        <f aca="true" t="array" ref="AB14:AB14">INDIRECT( "'" &amp; $A14 &amp; "'"&amp; "!" &amp;AB$2 &amp; AB$3)</f>
        <v>7</v>
      </c>
      <c r="AC14" s="243" t="n">
        <f aca="true" t="array" ref="AC14:AC14">INDIRECT( "'" &amp; $A14 &amp; "'"&amp; "!" &amp;AC$2 &amp; AC$3)</f>
        <v>6</v>
      </c>
      <c r="AD14" s="243" t="n">
        <f aca="true" t="array" ref="AD14:AD14">INDIRECT( "'" &amp; $A14 &amp; "'"&amp; "!" &amp;AD$2 &amp; AD$3)</f>
        <v>1</v>
      </c>
      <c r="AE14" s="243" t="n">
        <f aca="true" t="array" ref="AE14:AE14">INDIRECT( "'" &amp; $A14 &amp; "'"&amp; "!" &amp;AE$2 &amp; AE$3)</f>
        <v>0</v>
      </c>
      <c r="AF14" s="243" t="n">
        <f aca="true" t="array" ref="AF14:AF14">INDIRECT( "'" &amp; $A14 &amp; "'"&amp; "!" &amp;AF$2 &amp; AF$3)</f>
        <v>1</v>
      </c>
      <c r="AG14" s="244" t="n">
        <f aca="true" t="array" ref="AG14:AG14">INDIRECT( "'" &amp; $A14 &amp; "'"&amp; "!" &amp;AG$2 &amp; AG$3)</f>
        <v>5</v>
      </c>
      <c r="AI14" s="286" t="n">
        <f aca="false">B14+C14+D14+E14+J14+K14+L14+M14+F14+G14+N14+O14</f>
        <v>470</v>
      </c>
      <c r="AJ14" s="287" t="n">
        <f aca="false">R14+S14+T14+U14+Z14+AA14+AB14+AC14+V14+W14+AD14+AE14</f>
        <v>252</v>
      </c>
      <c r="AK14" s="288" t="n">
        <f aca="false">AL14/AI14</f>
        <v>0.459574468085106</v>
      </c>
      <c r="AL14" s="289" t="n">
        <f aca="false">D14+E14+L14+M14</f>
        <v>216</v>
      </c>
      <c r="AM14" s="288" t="n">
        <f aca="false">AN14/AI14</f>
        <v>0.317021276595745</v>
      </c>
      <c r="AN14" s="290" t="n">
        <f aca="false">C14+E14+K14+M14+G14+O14</f>
        <v>149</v>
      </c>
      <c r="AO14" s="288" t="n">
        <f aca="false">AP14/AN14</f>
        <v>0.597315436241611</v>
      </c>
      <c r="AP14" s="291" t="n">
        <f aca="false">E14+M14</f>
        <v>89</v>
      </c>
      <c r="AQ14" s="292" t="n">
        <f aca="false">F14+G14+N14+O14</f>
        <v>37</v>
      </c>
      <c r="AR14" s="292" t="n">
        <f aca="false">V14+W14+AD14+AE14</f>
        <v>16</v>
      </c>
      <c r="AS14" s="292" t="n">
        <f aca="false">H14+I14+P14+Q14</f>
        <v>38</v>
      </c>
      <c r="AT14" s="292" t="n">
        <f aca="false">X14+Y14+AF14+AG14</f>
        <v>21</v>
      </c>
      <c r="AU14" s="293" t="n">
        <f aca="false">SUM(B14:I14)</f>
        <v>453</v>
      </c>
      <c r="AV14" s="293" t="n">
        <f aca="false">SUM(R14:Y14)</f>
        <v>241</v>
      </c>
      <c r="AW14" s="293" t="n">
        <f aca="false">SUM(J14:Q14)</f>
        <v>55</v>
      </c>
      <c r="AX14" s="294" t="n">
        <f aca="false">SUM(Z14:AG14)</f>
        <v>32</v>
      </c>
    </row>
    <row r="15" customFormat="false" ht="14.25" hidden="false" customHeight="false" outlineLevel="0" collapsed="false">
      <c r="A15" s="147" t="s">
        <v>10</v>
      </c>
      <c r="B15" s="191" t="n">
        <f aca="true" t="array" ref="B15:B15">INDIRECT( "'" &amp; $A15 &amp; "'"&amp; "!" &amp;B$2 &amp; B$3)</f>
        <v>17</v>
      </c>
      <c r="C15" s="191" t="n">
        <f aca="true" t="array" ref="C15:C15">INDIRECT( "'" &amp; $A15 &amp; "'"&amp; "!" &amp;C$2 &amp; C$3)</f>
        <v>3</v>
      </c>
      <c r="D15" s="191" t="n">
        <f aca="true" t="array" ref="D15:D15">INDIRECT( "'" &amp; $A15 &amp; "'"&amp; "!" &amp;D$2 &amp; D$3)</f>
        <v>21</v>
      </c>
      <c r="E15" s="191" t="n">
        <f aca="true" t="array" ref="E15:E15">INDIRECT( "'" &amp; $A15 &amp; "'"&amp; "!" &amp;E$2 &amp; E$3)</f>
        <v>18</v>
      </c>
      <c r="F15" s="191" t="n">
        <f aca="true" t="array" ref="F15:F15">INDIRECT( "'" &amp; $A15 &amp; "'"&amp; "!" &amp;F$2 &amp; F$3)</f>
        <v>0</v>
      </c>
      <c r="G15" s="191" t="n">
        <f aca="true" t="array" ref="G15:G15">INDIRECT( "'" &amp; $A15 &amp; "'"&amp; "!" &amp;G$2 &amp; G$3)</f>
        <v>0</v>
      </c>
      <c r="H15" s="191" t="n">
        <f aca="true" t="array" ref="H15:H15">INDIRECT( "'" &amp; $A15 &amp; "'"&amp; "!" &amp;H$2 &amp; H$3)</f>
        <v>1</v>
      </c>
      <c r="I15" s="191" t="n">
        <f aca="true" t="array" ref="I15:I15">INDIRECT( "'" &amp; $A15 &amp; "'"&amp; "!" &amp;I$2 &amp; I$3)</f>
        <v>0</v>
      </c>
      <c r="J15" s="191" t="n">
        <f aca="true" t="array" ref="J15:J15">INDIRECT( "'" &amp; $A15 &amp; "'"&amp; "!" &amp;J$2 &amp; J$3)</f>
        <v>3</v>
      </c>
      <c r="K15" s="191" t="n">
        <f aca="true" t="array" ref="K15:K15">INDIRECT( "'" &amp; $A15 &amp; "'"&amp; "!" &amp;K$2 &amp; K$3)</f>
        <v>0</v>
      </c>
      <c r="L15" s="191" t="n">
        <f aca="true" t="array" ref="L15:L15">INDIRECT( "'" &amp; $A15 &amp; "'"&amp; "!" &amp;L$2 &amp; L$3)</f>
        <v>2</v>
      </c>
      <c r="M15" s="191" t="n">
        <f aca="true" t="array" ref="M15:M15">INDIRECT( "'" &amp; $A15 &amp; "'"&amp; "!" &amp;M$2 &amp; M$3)</f>
        <v>0</v>
      </c>
      <c r="N15" s="191" t="n">
        <f aca="true" t="array" ref="N15:N15">INDIRECT( "'" &amp; $A15 &amp; "'"&amp; "!" &amp;N$2 &amp; N$3)</f>
        <v>0</v>
      </c>
      <c r="O15" s="191" t="n">
        <f aca="true" t="array" ref="O15:O15">INDIRECT( "'" &amp; $A15 &amp; "'"&amp; "!" &amp;O$2 &amp; O$3)</f>
        <v>0</v>
      </c>
      <c r="P15" s="191" t="n">
        <f aca="true" t="array" ref="P15:P15">INDIRECT( "'" &amp; $A15 &amp; "'"&amp; "!" &amp;P$2 &amp; P$3)</f>
        <v>0</v>
      </c>
      <c r="Q15" s="245" t="n">
        <f aca="true" t="array" ref="Q15:Q15">INDIRECT( "'" &amp; $A15 &amp; "'"&amp; "!" &amp;Q$2 &amp; Q$3)</f>
        <v>0</v>
      </c>
      <c r="R15" s="246" t="n">
        <f aca="true" t="array" ref="R15:R15">INDIRECT( "'" &amp; $A15 &amp; "'"&amp; "!" &amp;R$2 &amp; R$3)</f>
        <v>1</v>
      </c>
      <c r="S15" s="247" t="n">
        <f aca="true" t="array" ref="S15:S15">INDIRECT( "'" &amp; $A15 &amp; "'"&amp; "!" &amp;S$2 &amp; S$3)</f>
        <v>2</v>
      </c>
      <c r="T15" s="247" t="n">
        <f aca="true" t="array" ref="T15:T15">INDIRECT( "'" &amp; $A15 &amp; "'"&amp; "!" &amp;T$2 &amp; T$3)</f>
        <v>12</v>
      </c>
      <c r="U15" s="247" t="n">
        <f aca="true" t="array" ref="U15:U15">INDIRECT( "'" &amp; $A15 &amp; "'"&amp; "!" &amp;U$2 &amp; U$3)</f>
        <v>11</v>
      </c>
      <c r="V15" s="247" t="n">
        <f aca="true" t="array" ref="V15:V15">INDIRECT( "'" &amp; $A15 &amp; "'"&amp; "!" &amp;V$2 &amp; V$3)</f>
        <v>0</v>
      </c>
      <c r="W15" s="247" t="n">
        <f aca="true" t="array" ref="W15:W15">INDIRECT( "'" &amp; $A15 &amp; "'"&amp; "!" &amp;W$2 &amp; W$3)</f>
        <v>0</v>
      </c>
      <c r="X15" s="247" t="n">
        <f aca="true" t="array" ref="X15:X15">INDIRECT( "'" &amp; $A15 &amp; "'"&amp; "!" &amp;X$2 &amp; X$3)</f>
        <v>0</v>
      </c>
      <c r="Y15" s="247" t="n">
        <f aca="true" t="array" ref="Y15:Y15">INDIRECT( "'" &amp; $A15 &amp; "'"&amp; "!" &amp;Y$2 &amp; Y$3)</f>
        <v>0</v>
      </c>
      <c r="Z15" s="247" t="n">
        <f aca="true" t="array" ref="Z15:Z15">INDIRECT( "'" &amp; $A15 &amp; "'"&amp; "!" &amp;Z$2 &amp; Z$3)</f>
        <v>3</v>
      </c>
      <c r="AA15" s="247" t="n">
        <f aca="true" t="array" ref="AA15:AA15">INDIRECT( "'" &amp; $A15 &amp; "'"&amp; "!" &amp;AA$2 &amp; AA$3)</f>
        <v>0</v>
      </c>
      <c r="AB15" s="247" t="n">
        <f aca="true" t="array" ref="AB15:AB15">INDIRECT( "'" &amp; $A15 &amp; "'"&amp; "!" &amp;AB$2 &amp; AB$3)</f>
        <v>2</v>
      </c>
      <c r="AC15" s="247" t="n">
        <f aca="true" t="array" ref="AC15:AC15">INDIRECT( "'" &amp; $A15 &amp; "'"&amp; "!" &amp;AC$2 &amp; AC$3)</f>
        <v>0</v>
      </c>
      <c r="AD15" s="247" t="n">
        <f aca="true" t="array" ref="AD15:AD15">INDIRECT( "'" &amp; $A15 &amp; "'"&amp; "!" &amp;AD$2 &amp; AD$3)</f>
        <v>0</v>
      </c>
      <c r="AE15" s="247" t="n">
        <f aca="true" t="array" ref="AE15:AE15">INDIRECT( "'" &amp; $A15 &amp; "'"&amp; "!" &amp;AE$2 &amp; AE$3)</f>
        <v>0</v>
      </c>
      <c r="AF15" s="247" t="n">
        <f aca="true" t="array" ref="AF15:AF15">INDIRECT( "'" &amp; $A15 &amp; "'"&amp; "!" &amp;AF$2 &amp; AF$3)</f>
        <v>0</v>
      </c>
      <c r="AG15" s="248" t="n">
        <f aca="true" t="array" ref="AG15:AG15">INDIRECT( "'" &amp; $A15 &amp; "'"&amp; "!" &amp;AG$2 &amp; AG$3)</f>
        <v>0</v>
      </c>
      <c r="AI15" s="177" t="n">
        <f aca="false">B15+C15+D15+E15+J15+K15+L15+M15+F15+G15+N15+O15</f>
        <v>64</v>
      </c>
      <c r="AJ15" s="178" t="n">
        <f aca="false">R15+S15+T15+U15+Z15+AA15+AB15+AC15+V15+W15+AD15+AE15</f>
        <v>31</v>
      </c>
      <c r="AK15" s="153" t="n">
        <f aca="false">AL15/AI15</f>
        <v>0.640625</v>
      </c>
      <c r="AL15" s="154" t="n">
        <f aca="false">D15+E15+L15+M15</f>
        <v>41</v>
      </c>
      <c r="AM15" s="153" t="n">
        <f aca="false">AN15/AI15</f>
        <v>0.328125</v>
      </c>
      <c r="AN15" s="180" t="n">
        <f aca="false">C15+E15+K15+M15+G15+O15</f>
        <v>21</v>
      </c>
      <c r="AO15" s="153" t="n">
        <f aca="false">AP15/AN15</f>
        <v>0.857142857142857</v>
      </c>
      <c r="AP15" s="284" t="n">
        <f aca="false">E15+M15</f>
        <v>18</v>
      </c>
      <c r="AQ15" s="155" t="n">
        <f aca="false">F15+G15+N15+O15</f>
        <v>0</v>
      </c>
      <c r="AR15" s="155" t="n">
        <f aca="false">V15+W15+AD15+AE15</f>
        <v>0</v>
      </c>
      <c r="AS15" s="155" t="n">
        <f aca="false">H15+I15+P15+Q15</f>
        <v>1</v>
      </c>
      <c r="AT15" s="155" t="n">
        <f aca="false">X15+Y15+AF15+AG15</f>
        <v>0</v>
      </c>
      <c r="AU15" s="152" t="n">
        <f aca="false">SUM(B15:I15)</f>
        <v>60</v>
      </c>
      <c r="AV15" s="152" t="n">
        <f aca="false">SUM(R15:Y15)</f>
        <v>26</v>
      </c>
      <c r="AW15" s="152" t="n">
        <f aca="false">SUM(J15:Q15)</f>
        <v>5</v>
      </c>
      <c r="AX15" s="285" t="n">
        <f aca="false">SUM(Z15:AG15)</f>
        <v>5</v>
      </c>
    </row>
    <row r="16" customFormat="false" ht="14.25" hidden="false" customHeight="false" outlineLevel="0" collapsed="false">
      <c r="A16" s="147" t="s">
        <v>188</v>
      </c>
      <c r="B16" s="191" t="n">
        <f aca="true" t="array" ref="B16:B16">INDIRECT( "'" &amp; $A16 &amp; "'"&amp; "!" &amp;B$2 &amp; B$3)</f>
        <v>0</v>
      </c>
      <c r="C16" s="191" t="n">
        <f aca="true" t="array" ref="C16:C16">INDIRECT( "'" &amp; $A16 &amp; "'"&amp; "!" &amp;C$2 &amp; C$3)</f>
        <v>0</v>
      </c>
      <c r="D16" s="191" t="n">
        <f aca="true" t="array" ref="D16:D16">INDIRECT( "'" &amp; $A16 &amp; "'"&amp; "!" &amp;D$2 &amp; D$3)</f>
        <v>0</v>
      </c>
      <c r="E16" s="191" t="n">
        <f aca="true" t="array" ref="E16:E16">INDIRECT( "'" &amp; $A16 &amp; "'"&amp; "!" &amp;E$2 &amp; E$3)</f>
        <v>0</v>
      </c>
      <c r="F16" s="191" t="n">
        <f aca="true" t="array" ref="F16:F16">INDIRECT( "'" &amp; $A16 &amp; "'"&amp; "!" &amp;F$2 &amp; F$3)</f>
        <v>0</v>
      </c>
      <c r="G16" s="191" t="n">
        <f aca="true" t="array" ref="G16:G16">INDIRECT( "'" &amp; $A16 &amp; "'"&amp; "!" &amp;G$2 &amp; G$3)</f>
        <v>0</v>
      </c>
      <c r="H16" s="191" t="n">
        <f aca="true" t="array" ref="H16:H16">INDIRECT( "'" &amp; $A16 &amp; "'"&amp; "!" &amp;H$2 &amp; H$3)</f>
        <v>0</v>
      </c>
      <c r="I16" s="191" t="n">
        <f aca="true" t="array" ref="I16:I16">INDIRECT( "'" &amp; $A16 &amp; "'"&amp; "!" &amp;I$2 &amp; I$3)</f>
        <v>0</v>
      </c>
      <c r="J16" s="191" t="n">
        <f aca="true" t="array" ref="J16:J16">INDIRECT( "'" &amp; $A16 &amp; "'"&amp; "!" &amp;J$2 &amp; J$3)</f>
        <v>0</v>
      </c>
      <c r="K16" s="191" t="n">
        <f aca="true" t="array" ref="K16:K16">INDIRECT( "'" &amp; $A16 &amp; "'"&amp; "!" &amp;K$2 &amp; K$3)</f>
        <v>0</v>
      </c>
      <c r="L16" s="191" t="n">
        <f aca="true" t="array" ref="L16:L16">INDIRECT( "'" &amp; $A16 &amp; "'"&amp; "!" &amp;L$2 &amp; L$3)</f>
        <v>0</v>
      </c>
      <c r="M16" s="191" t="n">
        <f aca="true" t="array" ref="M16:M16">INDIRECT( "'" &amp; $A16 &amp; "'"&amp; "!" &amp;M$2 &amp; M$3)</f>
        <v>0</v>
      </c>
      <c r="N16" s="191" t="n">
        <f aca="true" t="array" ref="N16:N16">INDIRECT( "'" &amp; $A16 &amp; "'"&amp; "!" &amp;N$2 &amp; N$3)</f>
        <v>0</v>
      </c>
      <c r="O16" s="191" t="n">
        <f aca="true" t="array" ref="O16:O16">INDIRECT( "'" &amp; $A16 &amp; "'"&amp; "!" &amp;O$2 &amp; O$3)</f>
        <v>0</v>
      </c>
      <c r="P16" s="191" t="n">
        <f aca="true" t="array" ref="P16:P16">INDIRECT( "'" &amp; $A16 &amp; "'"&amp; "!" &amp;P$2 &amp; P$3)</f>
        <v>0</v>
      </c>
      <c r="Q16" s="245" t="n">
        <f aca="true" t="array" ref="Q16:Q16">INDIRECT( "'" &amp; $A16 &amp; "'"&amp; "!" &amp;Q$2 &amp; Q$3)</f>
        <v>0</v>
      </c>
      <c r="R16" s="246" t="n">
        <f aca="true" t="array" ref="R16:R16">INDIRECT( "'" &amp; $A16 &amp; "'"&amp; "!" &amp;R$2 &amp; R$3)</f>
        <v>0</v>
      </c>
      <c r="S16" s="247" t="n">
        <f aca="true" t="array" ref="S16:S16">INDIRECT( "'" &amp; $A16 &amp; "'"&amp; "!" &amp;S$2 &amp; S$3)</f>
        <v>0</v>
      </c>
      <c r="T16" s="247" t="n">
        <f aca="true" t="array" ref="T16:T16">INDIRECT( "'" &amp; $A16 &amp; "'"&amp; "!" &amp;T$2 &amp; T$3)</f>
        <v>0</v>
      </c>
      <c r="U16" s="247" t="n">
        <f aca="true" t="array" ref="U16:U16">INDIRECT( "'" &amp; $A16 &amp; "'"&amp; "!" &amp;U$2 &amp; U$3)</f>
        <v>0</v>
      </c>
      <c r="V16" s="247" t="n">
        <f aca="true" t="array" ref="V16:V16">INDIRECT( "'" &amp; $A16 &amp; "'"&amp; "!" &amp;V$2 &amp; V$3)</f>
        <v>0</v>
      </c>
      <c r="W16" s="247" t="n">
        <f aca="true" t="array" ref="W16:W16">INDIRECT( "'" &amp; $A16 &amp; "'"&amp; "!" &amp;W$2 &amp; W$3)</f>
        <v>0</v>
      </c>
      <c r="X16" s="247" t="n">
        <f aca="true" t="array" ref="X16:X16">INDIRECT( "'" &amp; $A16 &amp; "'"&amp; "!" &amp;X$2 &amp; X$3)</f>
        <v>0</v>
      </c>
      <c r="Y16" s="247" t="n">
        <f aca="true" t="array" ref="Y16:Y16">INDIRECT( "'" &amp; $A16 &amp; "'"&amp; "!" &amp;Y$2 &amp; Y$3)</f>
        <v>0</v>
      </c>
      <c r="Z16" s="247" t="n">
        <f aca="true" t="array" ref="Z16:Z16">INDIRECT( "'" &amp; $A16 &amp; "'"&amp; "!" &amp;Z$2 &amp; Z$3)</f>
        <v>0</v>
      </c>
      <c r="AA16" s="247" t="n">
        <f aca="true" t="array" ref="AA16:AA16">INDIRECT( "'" &amp; $A16 &amp; "'"&amp; "!" &amp;AA$2 &amp; AA$3)</f>
        <v>0</v>
      </c>
      <c r="AB16" s="247" t="n">
        <f aca="true" t="array" ref="AB16:AB16">INDIRECT( "'" &amp; $A16 &amp; "'"&amp; "!" &amp;AB$2 &amp; AB$3)</f>
        <v>0</v>
      </c>
      <c r="AC16" s="247" t="n">
        <f aca="true" t="array" ref="AC16:AC16">INDIRECT( "'" &amp; $A16 &amp; "'"&amp; "!" &amp;AC$2 &amp; AC$3)</f>
        <v>0</v>
      </c>
      <c r="AD16" s="247" t="n">
        <f aca="true" t="array" ref="AD16:AD16">INDIRECT( "'" &amp; $A16 &amp; "'"&amp; "!" &amp;AD$2 &amp; AD$3)</f>
        <v>0</v>
      </c>
      <c r="AE16" s="247" t="n">
        <f aca="true" t="array" ref="AE16:AE16">INDIRECT( "'" &amp; $A16 &amp; "'"&amp; "!" &amp;AE$2 &amp; AE$3)</f>
        <v>0</v>
      </c>
      <c r="AF16" s="247" t="n">
        <f aca="true" t="array" ref="AF16:AF16">INDIRECT( "'" &amp; $A16 &amp; "'"&amp; "!" &amp;AF$2 &amp; AF$3)</f>
        <v>0</v>
      </c>
      <c r="AG16" s="248" t="n">
        <f aca="true" t="array" ref="AG16:AG16">INDIRECT( "'" &amp; $A16 &amp; "'"&amp; "!" &amp;AG$2 &amp; AG$3)</f>
        <v>0</v>
      </c>
      <c r="AI16" s="177" t="n">
        <f aca="false">B16+C16+D16+E16+J16+K16+L16+M16+F16+G16+N16+O16</f>
        <v>0</v>
      </c>
      <c r="AJ16" s="178" t="n">
        <f aca="false">R16+S16+T16+U16+Z16+AA16+AB16+AC16+V16+W16+AD16+AE16</f>
        <v>0</v>
      </c>
      <c r="AK16" s="153" t="e">
        <f aca="false">AL16/AI16</f>
        <v>#DIV/0!</v>
      </c>
      <c r="AL16" s="154" t="n">
        <f aca="false">D16+E16+L16+M16</f>
        <v>0</v>
      </c>
      <c r="AM16" s="153" t="e">
        <f aca="false">AN16/AI16</f>
        <v>#DIV/0!</v>
      </c>
      <c r="AN16" s="180" t="n">
        <f aca="false">C16+E16+K16+M16+G16+O16</f>
        <v>0</v>
      </c>
      <c r="AO16" s="153" t="e">
        <f aca="false">AP16/AN16</f>
        <v>#DIV/0!</v>
      </c>
      <c r="AP16" s="284" t="n">
        <f aca="false">E16+M16</f>
        <v>0</v>
      </c>
      <c r="AQ16" s="155" t="n">
        <f aca="false">F16+G16+N16+O16</f>
        <v>0</v>
      </c>
      <c r="AR16" s="155" t="n">
        <f aca="false">V16+W16+AD16+AE16</f>
        <v>0</v>
      </c>
      <c r="AS16" s="155" t="n">
        <f aca="false">H16+I16+P16+Q16</f>
        <v>0</v>
      </c>
      <c r="AT16" s="155" t="n">
        <f aca="false">X16+Y16+AF16+AG16</f>
        <v>0</v>
      </c>
      <c r="AU16" s="152" t="n">
        <f aca="false">SUM(B16:I16)</f>
        <v>0</v>
      </c>
      <c r="AV16" s="152" t="n">
        <f aca="false">SUM(R16:Y16)</f>
        <v>0</v>
      </c>
      <c r="AW16" s="152" t="n">
        <f aca="false">SUM(J16:Q16)</f>
        <v>0</v>
      </c>
      <c r="AX16" s="285" t="n">
        <f aca="false">SUM(Z16:AG16)</f>
        <v>0</v>
      </c>
    </row>
    <row r="17" customFormat="false" ht="14.25" hidden="false" customHeight="false" outlineLevel="0" collapsed="false">
      <c r="A17" s="147" t="s">
        <v>9</v>
      </c>
      <c r="B17" s="191" t="n">
        <f aca="true" t="array" ref="B17:B17">INDIRECT( "'" &amp; $A17 &amp; "'"&amp; "!" &amp;B$2 &amp; B$3)</f>
        <v>15</v>
      </c>
      <c r="C17" s="191" t="n">
        <f aca="true" t="array" ref="C17:C17">INDIRECT( "'" &amp; $A17 &amp; "'"&amp; "!" &amp;C$2 &amp; C$3)</f>
        <v>3</v>
      </c>
      <c r="D17" s="191" t="n">
        <f aca="true" t="array" ref="D17:D17">INDIRECT( "'" &amp; $A17 &amp; "'"&amp; "!" &amp;D$2 &amp; D$3)</f>
        <v>9</v>
      </c>
      <c r="E17" s="191" t="n">
        <f aca="true" t="array" ref="E17:E17">INDIRECT( "'" &amp; $A17 &amp; "'"&amp; "!" &amp;E$2 &amp; E$3)</f>
        <v>9</v>
      </c>
      <c r="F17" s="191" t="n">
        <f aca="true" t="array" ref="F17:F17">INDIRECT( "'" &amp; $A17 &amp; "'"&amp; "!" &amp;F$2 &amp; F$3)</f>
        <v>0</v>
      </c>
      <c r="G17" s="191" t="n">
        <f aca="true" t="array" ref="G17:G17">INDIRECT( "'" &amp; $A17 &amp; "'"&amp; "!" &amp;G$2 &amp; G$3)</f>
        <v>1</v>
      </c>
      <c r="H17" s="191" t="n">
        <f aca="true" t="array" ref="H17:H17">INDIRECT( "'" &amp; $A17 &amp; "'"&amp; "!" &amp;H$2 &amp; H$3)</f>
        <v>12</v>
      </c>
      <c r="I17" s="191" t="n">
        <f aca="true" t="array" ref="I17:I17">INDIRECT( "'" &amp; $A17 &amp; "'"&amp; "!" &amp;I$2 &amp; I$3)</f>
        <v>12</v>
      </c>
      <c r="J17" s="191" t="n">
        <f aca="true" t="array" ref="J17:J17">INDIRECT( "'" &amp; $A17 &amp; "'"&amp; "!" &amp;J$2 &amp; J$3)</f>
        <v>5</v>
      </c>
      <c r="K17" s="191" t="n">
        <f aca="true" t="array" ref="K17:K17">INDIRECT( "'" &amp; $A17 &amp; "'"&amp; "!" &amp;K$2 &amp; K$3)</f>
        <v>1</v>
      </c>
      <c r="L17" s="191" t="n">
        <f aca="true" t="array" ref="L17:L17">INDIRECT( "'" &amp; $A17 &amp; "'"&amp; "!" &amp;L$2 &amp; L$3)</f>
        <v>0</v>
      </c>
      <c r="M17" s="191" t="n">
        <f aca="true" t="array" ref="M17:M17">INDIRECT( "'" &amp; $A17 &amp; "'"&amp; "!" &amp;M$2 &amp; M$3)</f>
        <v>0</v>
      </c>
      <c r="N17" s="191" t="n">
        <f aca="true" t="array" ref="N17:N17">INDIRECT( "'" &amp; $A17 &amp; "'"&amp; "!" &amp;N$2 &amp; N$3)</f>
        <v>0</v>
      </c>
      <c r="O17" s="191" t="n">
        <f aca="true" t="array" ref="O17:O17">INDIRECT( "'" &amp; $A17 &amp; "'"&amp; "!" &amp;O$2 &amp; O$3)</f>
        <v>0</v>
      </c>
      <c r="P17" s="191" t="n">
        <f aca="true" t="array" ref="P17:P17">INDIRECT( "'" &amp; $A17 &amp; "'"&amp; "!" &amp;P$2 &amp; P$3)</f>
        <v>2</v>
      </c>
      <c r="Q17" s="245" t="n">
        <f aca="true" t="array" ref="Q17:Q17">INDIRECT( "'" &amp; $A17 &amp; "'"&amp; "!" &amp;Q$2 &amp; Q$3)</f>
        <v>0</v>
      </c>
      <c r="R17" s="246" t="n">
        <f aca="true" t="array" ref="R17:R17">INDIRECT( "'" &amp; $A17 &amp; "'"&amp; "!" &amp;R$2 &amp; R$3)</f>
        <v>7</v>
      </c>
      <c r="S17" s="247" t="n">
        <f aca="true" t="array" ref="S17:S17">INDIRECT( "'" &amp; $A17 &amp; "'"&amp; "!" &amp;S$2 &amp; S$3)</f>
        <v>2</v>
      </c>
      <c r="T17" s="247" t="n">
        <f aca="true" t="array" ref="T17:T17">INDIRECT( "'" &amp; $A17 &amp; "'"&amp; "!" &amp;T$2 &amp; T$3)</f>
        <v>2</v>
      </c>
      <c r="U17" s="247" t="n">
        <f aca="true" t="array" ref="U17:U17">INDIRECT( "'" &amp; $A17 &amp; "'"&amp; "!" &amp;U$2 &amp; U$3)</f>
        <v>4</v>
      </c>
      <c r="V17" s="247" t="n">
        <f aca="true" t="array" ref="V17:V17">INDIRECT( "'" &amp; $A17 &amp; "'"&amp; "!" &amp;V$2 &amp; V$3)</f>
        <v>0</v>
      </c>
      <c r="W17" s="247" t="n">
        <f aca="true" t="array" ref="W17:W17">INDIRECT( "'" &amp; $A17 &amp; "'"&amp; "!" &amp;W$2 &amp; W$3)</f>
        <v>1</v>
      </c>
      <c r="X17" s="247" t="n">
        <f aca="true" t="array" ref="X17:X17">INDIRECT( "'" &amp; $A17 &amp; "'"&amp; "!" &amp;X$2 &amp; X$3)</f>
        <v>10</v>
      </c>
      <c r="Y17" s="247" t="n">
        <f aca="true" t="array" ref="Y17:Y17">INDIRECT( "'" &amp; $A17 &amp; "'"&amp; "!" &amp;Y$2 &amp; Y$3)</f>
        <v>6</v>
      </c>
      <c r="Z17" s="247" t="n">
        <f aca="true" t="array" ref="Z17:Z17">INDIRECT( "'" &amp; $A17 &amp; "'"&amp; "!" &amp;Z$2 &amp; Z$3)</f>
        <v>4</v>
      </c>
      <c r="AA17" s="247" t="n">
        <f aca="true" t="array" ref="AA17:AA17">INDIRECT( "'" &amp; $A17 &amp; "'"&amp; "!" &amp;AA$2 &amp; AA$3)</f>
        <v>0</v>
      </c>
      <c r="AB17" s="247" t="n">
        <f aca="true" t="array" ref="AB17:AB17">INDIRECT( "'" &amp; $A17 &amp; "'"&amp; "!" &amp;AB$2 &amp; AB$3)</f>
        <v>0</v>
      </c>
      <c r="AC17" s="247" t="n">
        <f aca="true" t="array" ref="AC17:AC17">INDIRECT( "'" &amp; $A17 &amp; "'"&amp; "!" &amp;AC$2 &amp; AC$3)</f>
        <v>0</v>
      </c>
      <c r="AD17" s="247" t="n">
        <f aca="true" t="array" ref="AD17:AD17">INDIRECT( "'" &amp; $A17 &amp; "'"&amp; "!" &amp;AD$2 &amp; AD$3)</f>
        <v>0</v>
      </c>
      <c r="AE17" s="247" t="n">
        <f aca="true" t="array" ref="AE17:AE17">INDIRECT( "'" &amp; $A17 &amp; "'"&amp; "!" &amp;AE$2 &amp; AE$3)</f>
        <v>0</v>
      </c>
      <c r="AF17" s="247" t="n">
        <f aca="true" t="array" ref="AF17:AF17">INDIRECT( "'" &amp; $A17 &amp; "'"&amp; "!" &amp;AF$2 &amp; AF$3)</f>
        <v>0</v>
      </c>
      <c r="AG17" s="248" t="n">
        <f aca="true" t="array" ref="AG17:AG17">INDIRECT( "'" &amp; $A17 &amp; "'"&amp; "!" &amp;AG$2 &amp; AG$3)</f>
        <v>0</v>
      </c>
      <c r="AI17" s="177" t="n">
        <f aca="false">B17+C17+D17+E17+J17+K17+L17+M17+F17+G17+N17+O17</f>
        <v>43</v>
      </c>
      <c r="AJ17" s="178" t="n">
        <f aca="false">R17+S17+T17+U17+Z17+AA17+AB17+AC17+V17+W17+AD17+AE17</f>
        <v>20</v>
      </c>
      <c r="AK17" s="153" t="n">
        <f aca="false">AL17/AI17</f>
        <v>0.418604651162791</v>
      </c>
      <c r="AL17" s="154" t="n">
        <f aca="false">D17+E17+L17+M17</f>
        <v>18</v>
      </c>
      <c r="AM17" s="153" t="n">
        <f aca="false">AN17/AI17</f>
        <v>0.325581395348837</v>
      </c>
      <c r="AN17" s="180" t="n">
        <f aca="false">C17+E17+K17+M17+G17+O17</f>
        <v>14</v>
      </c>
      <c r="AO17" s="153" t="n">
        <f aca="false">AP17/AN17</f>
        <v>0.642857142857143</v>
      </c>
      <c r="AP17" s="284" t="n">
        <f aca="false">E17+M17</f>
        <v>9</v>
      </c>
      <c r="AQ17" s="155" t="n">
        <f aca="false">F17+G17+N17+O17</f>
        <v>1</v>
      </c>
      <c r="AR17" s="155" t="n">
        <f aca="false">V17+W17+AD17+AE17</f>
        <v>1</v>
      </c>
      <c r="AS17" s="155" t="n">
        <f aca="false">H17+I17+P17+Q17</f>
        <v>26</v>
      </c>
      <c r="AT17" s="155" t="n">
        <f aca="false">X17+Y17+AF17+AG17</f>
        <v>16</v>
      </c>
      <c r="AU17" s="152" t="n">
        <f aca="false">SUM(B17:I17)</f>
        <v>61</v>
      </c>
      <c r="AV17" s="152" t="n">
        <f aca="false">SUM(R17:Y17)</f>
        <v>32</v>
      </c>
      <c r="AW17" s="152" t="n">
        <f aca="false">SUM(J17:Q17)</f>
        <v>8</v>
      </c>
      <c r="AX17" s="285" t="n">
        <f aca="false">SUM(Z17:AG17)</f>
        <v>4</v>
      </c>
    </row>
    <row r="18" customFormat="false" ht="14.25" hidden="false" customHeight="false" outlineLevel="0" collapsed="false">
      <c r="A18" s="147" t="s">
        <v>57</v>
      </c>
      <c r="B18" s="191" t="n">
        <f aca="true" t="array" ref="B18:B18">INDIRECT( "'" &amp; $A18 &amp; "'"&amp; "!" &amp;B$2 &amp; B$3)</f>
        <v>23</v>
      </c>
      <c r="C18" s="191" t="n">
        <f aca="true" t="array" ref="C18:C18">INDIRECT( "'" &amp; $A18 &amp; "'"&amp; "!" &amp;C$2 &amp; C$3)</f>
        <v>12</v>
      </c>
      <c r="D18" s="191" t="n">
        <f aca="true" t="array" ref="D18:D18">INDIRECT( "'" &amp; $A18 &amp; "'"&amp; "!" &amp;D$2 &amp; D$3)</f>
        <v>16</v>
      </c>
      <c r="E18" s="191" t="n">
        <f aca="true" t="array" ref="E18:E18">INDIRECT( "'" &amp; $A18 &amp; "'"&amp; "!" &amp;E$2 &amp; E$3)</f>
        <v>9</v>
      </c>
      <c r="F18" s="191" t="n">
        <f aca="true" t="array" ref="F18:F18">INDIRECT( "'" &amp; $A18 &amp; "'"&amp; "!" &amp;F$2 &amp; F$3)</f>
        <v>2</v>
      </c>
      <c r="G18" s="191" t="n">
        <f aca="true" t="array" ref="G18:G18">INDIRECT( "'" &amp; $A18 &amp; "'"&amp; "!" &amp;G$2 &amp; G$3)</f>
        <v>0</v>
      </c>
      <c r="H18" s="191" t="n">
        <f aca="true" t="array" ref="H18:H18">INDIRECT( "'" &amp; $A18 &amp; "'"&amp; "!" &amp;H$2 &amp; H$3)</f>
        <v>2</v>
      </c>
      <c r="I18" s="191" t="n">
        <f aca="true" t="array" ref="I18:I18">INDIRECT( "'" &amp; $A18 &amp; "'"&amp; "!" &amp;I$2 &amp; I$3)</f>
        <v>3</v>
      </c>
      <c r="J18" s="191" t="n">
        <f aca="true" t="array" ref="J18:J18">INDIRECT( "'" &amp; $A18 &amp; "'"&amp; "!" &amp;J$2 &amp; J$3)</f>
        <v>12</v>
      </c>
      <c r="K18" s="191" t="n">
        <f aca="true" t="array" ref="K18:K18">INDIRECT( "'" &amp; $A18 &amp; "'"&amp; "!" &amp;K$2 &amp; K$3)</f>
        <v>15</v>
      </c>
      <c r="L18" s="191" t="n">
        <f aca="true" t="array" ref="L18:L18">INDIRECT( "'" &amp; $A18 &amp; "'"&amp; "!" &amp;L$2 &amp; L$3)</f>
        <v>1</v>
      </c>
      <c r="M18" s="191" t="n">
        <f aca="true" t="array" ref="M18:M18">INDIRECT( "'" &amp; $A18 &amp; "'"&amp; "!" &amp;M$2 &amp; M$3)</f>
        <v>1</v>
      </c>
      <c r="N18" s="191" t="n">
        <f aca="true" t="array" ref="N18:N18">INDIRECT( "'" &amp; $A18 &amp; "'"&amp; "!" &amp;N$2 &amp; N$3)</f>
        <v>0</v>
      </c>
      <c r="O18" s="191" t="n">
        <f aca="true" t="array" ref="O18:O18">INDIRECT( "'" &amp; $A18 &amp; "'"&amp; "!" &amp;O$2 &amp; O$3)</f>
        <v>0</v>
      </c>
      <c r="P18" s="191" t="n">
        <f aca="true" t="array" ref="P18:P18">INDIRECT( "'" &amp; $A18 &amp; "'"&amp; "!" &amp;P$2 &amp; P$3)</f>
        <v>0</v>
      </c>
      <c r="Q18" s="245" t="n">
        <f aca="true" t="array" ref="Q18:Q18">INDIRECT( "'" &amp; $A18 &amp; "'"&amp; "!" &amp;Q$2 &amp; Q$3)</f>
        <v>2</v>
      </c>
      <c r="R18" s="246" t="n">
        <f aca="true" t="array" ref="R18:R18">INDIRECT( "'" &amp; $A18 &amp; "'"&amp; "!" &amp;R$2 &amp; R$3)</f>
        <v>13</v>
      </c>
      <c r="S18" s="247" t="n">
        <f aca="true" t="array" ref="S18:S18">INDIRECT( "'" &amp; $A18 &amp; "'"&amp; "!" &amp;S$2 &amp; S$3)</f>
        <v>8</v>
      </c>
      <c r="T18" s="247" t="n">
        <f aca="true" t="array" ref="T18:T18">INDIRECT( "'" &amp; $A18 &amp; "'"&amp; "!" &amp;T$2 &amp; T$3)</f>
        <v>10</v>
      </c>
      <c r="U18" s="247" t="n">
        <f aca="true" t="array" ref="U18:U18">INDIRECT( "'" &amp; $A18 &amp; "'"&amp; "!" &amp;U$2 &amp; U$3)</f>
        <v>4</v>
      </c>
      <c r="V18" s="247" t="n">
        <f aca="true" t="array" ref="V18:V18">INDIRECT( "'" &amp; $A18 &amp; "'"&amp; "!" &amp;V$2 &amp; V$3)</f>
        <v>1</v>
      </c>
      <c r="W18" s="247" t="n">
        <f aca="true" t="array" ref="W18:W18">INDIRECT( "'" &amp; $A18 &amp; "'"&amp; "!" &amp;W$2 &amp; W$3)</f>
        <v>0</v>
      </c>
      <c r="X18" s="247" t="n">
        <f aca="true" t="array" ref="X18:X18">INDIRECT( "'" &amp; $A18 &amp; "'"&amp; "!" &amp;X$2 &amp; X$3)</f>
        <v>1</v>
      </c>
      <c r="Y18" s="247" t="n">
        <f aca="true" t="array" ref="Y18:Y18">INDIRECT( "'" &amp; $A18 &amp; "'"&amp; "!" &amp;Y$2 &amp; Y$3)</f>
        <v>1</v>
      </c>
      <c r="Z18" s="247" t="n">
        <f aca="true" t="array" ref="Z18:Z18">INDIRECT( "'" &amp; $A18 &amp; "'"&amp; "!" &amp;Z$2 &amp; Z$3)</f>
        <v>5</v>
      </c>
      <c r="AA18" s="247" t="n">
        <f aca="true" t="array" ref="AA18:AA18">INDIRECT( "'" &amp; $A18 &amp; "'"&amp; "!" &amp;AA$2 &amp; AA$3)</f>
        <v>12</v>
      </c>
      <c r="AB18" s="247" t="n">
        <f aca="true" t="array" ref="AB18:AB18">INDIRECT( "'" &amp; $A18 &amp; "'"&amp; "!" &amp;AB$2 &amp; AB$3)</f>
        <v>1</v>
      </c>
      <c r="AC18" s="247" t="n">
        <f aca="true" t="array" ref="AC18:AC18">INDIRECT( "'" &amp; $A18 &amp; "'"&amp; "!" &amp;AC$2 &amp; AC$3)</f>
        <v>0</v>
      </c>
      <c r="AD18" s="247" t="n">
        <f aca="true" t="array" ref="AD18:AD18">INDIRECT( "'" &amp; $A18 &amp; "'"&amp; "!" &amp;AD$2 &amp; AD$3)</f>
        <v>0</v>
      </c>
      <c r="AE18" s="247" t="n">
        <f aca="true" t="array" ref="AE18:AE18">INDIRECT( "'" &amp; $A18 &amp; "'"&amp; "!" &amp;AE$2 &amp; AE$3)</f>
        <v>0</v>
      </c>
      <c r="AF18" s="247" t="n">
        <f aca="true" t="array" ref="AF18:AF18">INDIRECT( "'" &amp; $A18 &amp; "'"&amp; "!" &amp;AF$2 &amp; AF$3)</f>
        <v>0</v>
      </c>
      <c r="AG18" s="248" t="n">
        <f aca="true" t="array" ref="AG18:AG18">INDIRECT( "'" &amp; $A18 &amp; "'"&amp; "!" &amp;AG$2 &amp; AG$3)</f>
        <v>0</v>
      </c>
      <c r="AI18" s="177" t="n">
        <f aca="false">B18+C18+D18+E18+J18+K18+L18+M18+F18+G18+N18+O18</f>
        <v>91</v>
      </c>
      <c r="AJ18" s="178" t="n">
        <f aca="false">R18+S18+T18+U18+Z18+AA18+AB18+AC18+V18+W18+AD18+AE18</f>
        <v>54</v>
      </c>
      <c r="AK18" s="153" t="n">
        <f aca="false">AL18/AI18</f>
        <v>0.296703296703297</v>
      </c>
      <c r="AL18" s="154" t="n">
        <f aca="false">D18+E18+L18+M18</f>
        <v>27</v>
      </c>
      <c r="AM18" s="153" t="n">
        <f aca="false">AN18/AI18</f>
        <v>0.406593406593407</v>
      </c>
      <c r="AN18" s="180" t="n">
        <f aca="false">C18+E18+K18+M18+G18+O18</f>
        <v>37</v>
      </c>
      <c r="AO18" s="153" t="n">
        <f aca="false">AP18/AN18</f>
        <v>0.27027027027027</v>
      </c>
      <c r="AP18" s="284" t="n">
        <f aca="false">E18+M18</f>
        <v>10</v>
      </c>
      <c r="AQ18" s="155" t="n">
        <f aca="false">F18+G18+N18+O18</f>
        <v>2</v>
      </c>
      <c r="AR18" s="155" t="n">
        <f aca="false">V18+W18+AD18+AE18</f>
        <v>1</v>
      </c>
      <c r="AS18" s="155" t="n">
        <f aca="false">H18+I18+P18+Q18</f>
        <v>7</v>
      </c>
      <c r="AT18" s="155" t="n">
        <f aca="false">X18+Y18+AF18+AG18</f>
        <v>2</v>
      </c>
      <c r="AU18" s="152" t="n">
        <f aca="false">SUM(B18:I18)</f>
        <v>67</v>
      </c>
      <c r="AV18" s="152" t="n">
        <f aca="false">SUM(R18:Y18)</f>
        <v>38</v>
      </c>
      <c r="AW18" s="152" t="n">
        <f aca="false">SUM(J18:Q18)</f>
        <v>31</v>
      </c>
      <c r="AX18" s="285" t="n">
        <f aca="false">SUM(Z18:AG18)</f>
        <v>18</v>
      </c>
    </row>
    <row r="19" customFormat="false" ht="14.25" hidden="false" customHeight="false" outlineLevel="0" collapsed="false">
      <c r="A19" s="147" t="s">
        <v>58</v>
      </c>
      <c r="B19" s="191" t="n">
        <f aca="true" t="array" ref="B19:B19">INDIRECT( "'" &amp; $A19 &amp; "'"&amp; "!" &amp;B$2 &amp; B$3)</f>
        <v>6</v>
      </c>
      <c r="C19" s="191" t="n">
        <f aca="true" t="array" ref="C19:C19">INDIRECT( "'" &amp; $A19 &amp; "'"&amp; "!" &amp;C$2 &amp; C$3)</f>
        <v>1</v>
      </c>
      <c r="D19" s="191" t="n">
        <f aca="true" t="array" ref="D19:D19">INDIRECT( "'" &amp; $A19 &amp; "'"&amp; "!" &amp;D$2 &amp; D$3)</f>
        <v>9</v>
      </c>
      <c r="E19" s="191" t="n">
        <f aca="true" t="array" ref="E19:E19">INDIRECT( "'" &amp; $A19 &amp; "'"&amp; "!" &amp;E$2 &amp; E$3)</f>
        <v>7</v>
      </c>
      <c r="F19" s="191" t="n">
        <f aca="true" t="array" ref="F19:F19">INDIRECT( "'" &amp; $A19 &amp; "'"&amp; "!" &amp;F$2 &amp; F$3)</f>
        <v>0</v>
      </c>
      <c r="G19" s="191" t="n">
        <f aca="true" t="array" ref="G19:G19">INDIRECT( "'" &amp; $A19 &amp; "'"&amp; "!" &amp;G$2 &amp; G$3)</f>
        <v>0</v>
      </c>
      <c r="H19" s="191" t="n">
        <f aca="true" t="array" ref="H19:H19">INDIRECT( "'" &amp; $A19 &amp; "'"&amp; "!" &amp;H$2 &amp; H$3)</f>
        <v>8</v>
      </c>
      <c r="I19" s="191" t="n">
        <f aca="true" t="array" ref="I19:I19">INDIRECT( "'" &amp; $A19 &amp; "'"&amp; "!" &amp;I$2 &amp; I$3)</f>
        <v>3</v>
      </c>
      <c r="J19" s="191" t="n">
        <f aca="true" t="array" ref="J19:J19">INDIRECT( "'" &amp; $A19 &amp; "'"&amp; "!" &amp;J$2 &amp; J$3)</f>
        <v>0</v>
      </c>
      <c r="K19" s="191" t="n">
        <f aca="true" t="array" ref="K19:K19">INDIRECT( "'" &amp; $A19 &amp; "'"&amp; "!" &amp;K$2 &amp; K$3)</f>
        <v>0</v>
      </c>
      <c r="L19" s="191" t="n">
        <f aca="true" t="array" ref="L19:L19">INDIRECT( "'" &amp; $A19 &amp; "'"&amp; "!" &amp;L$2 &amp; L$3)</f>
        <v>0</v>
      </c>
      <c r="M19" s="191" t="n">
        <f aca="true" t="array" ref="M19:M19">INDIRECT( "'" &amp; $A19 &amp; "'"&amp; "!" &amp;M$2 &amp; M$3)</f>
        <v>0</v>
      </c>
      <c r="N19" s="191" t="n">
        <f aca="true" t="array" ref="N19:N19">INDIRECT( "'" &amp; $A19 &amp; "'"&amp; "!" &amp;N$2 &amp; N$3)</f>
        <v>0</v>
      </c>
      <c r="O19" s="191" t="n">
        <f aca="true" t="array" ref="O19:O19">INDIRECT( "'" &amp; $A19 &amp; "'"&amp; "!" &amp;O$2 &amp; O$3)</f>
        <v>0</v>
      </c>
      <c r="P19" s="191" t="n">
        <f aca="true" t="array" ref="P19:P19">INDIRECT( "'" &amp; $A19 &amp; "'"&amp; "!" &amp;P$2 &amp; P$3)</f>
        <v>5</v>
      </c>
      <c r="Q19" s="245" t="n">
        <f aca="true" t="array" ref="Q19:Q19">INDIRECT( "'" &amp; $A19 &amp; "'"&amp; "!" &amp;Q$2 &amp; Q$3)</f>
        <v>0</v>
      </c>
      <c r="R19" s="246" t="n">
        <f aca="true" t="array" ref="R19:R19">INDIRECT( "'" &amp; $A19 &amp; "'"&amp; "!" &amp;R$2 &amp; R$3)</f>
        <v>1</v>
      </c>
      <c r="S19" s="247" t="n">
        <f aca="true" t="array" ref="S19:S19">INDIRECT( "'" &amp; $A19 &amp; "'"&amp; "!" &amp;S$2 &amp; S$3)</f>
        <v>0</v>
      </c>
      <c r="T19" s="247" t="n">
        <f aca="true" t="array" ref="T19:T19">INDIRECT( "'" &amp; $A19 &amp; "'"&amp; "!" &amp;T$2 &amp; T$3)</f>
        <v>7</v>
      </c>
      <c r="U19" s="247" t="n">
        <f aca="true" t="array" ref="U19:U19">INDIRECT( "'" &amp; $A19 &amp; "'"&amp; "!" &amp;U$2 &amp; U$3)</f>
        <v>5</v>
      </c>
      <c r="V19" s="247" t="n">
        <f aca="true" t="array" ref="V19:V19">INDIRECT( "'" &amp; $A19 &amp; "'"&amp; "!" &amp;V$2 &amp; V$3)</f>
        <v>0</v>
      </c>
      <c r="W19" s="247" t="n">
        <f aca="true" t="array" ref="W19:W19">INDIRECT( "'" &amp; $A19 &amp; "'"&amp; "!" &amp;W$2 &amp; W$3)</f>
        <v>0</v>
      </c>
      <c r="X19" s="247" t="n">
        <f aca="true" t="array" ref="X19:X19">INDIRECT( "'" &amp; $A19 &amp; "'"&amp; "!" &amp;X$2 &amp; X$3)</f>
        <v>4</v>
      </c>
      <c r="Y19" s="247" t="n">
        <f aca="true" t="array" ref="Y19:Y19">INDIRECT( "'" &amp; $A19 &amp; "'"&amp; "!" &amp;Y$2 &amp; Y$3)</f>
        <v>2</v>
      </c>
      <c r="Z19" s="247" t="n">
        <f aca="true" t="array" ref="Z19:Z19">INDIRECT( "'" &amp; $A19 &amp; "'"&amp; "!" &amp;Z$2 &amp; Z$3)</f>
        <v>0</v>
      </c>
      <c r="AA19" s="247" t="n">
        <f aca="true" t="array" ref="AA19:AA19">INDIRECT( "'" &amp; $A19 &amp; "'"&amp; "!" &amp;AA$2 &amp; AA$3)</f>
        <v>0</v>
      </c>
      <c r="AB19" s="247" t="n">
        <f aca="true" t="array" ref="AB19:AB19">INDIRECT( "'" &amp; $A19 &amp; "'"&amp; "!" &amp;AB$2 &amp; AB$3)</f>
        <v>0</v>
      </c>
      <c r="AC19" s="247" t="n">
        <f aca="true" t="array" ref="AC19:AC19">INDIRECT( "'" &amp; $A19 &amp; "'"&amp; "!" &amp;AC$2 &amp; AC$3)</f>
        <v>0</v>
      </c>
      <c r="AD19" s="247" t="n">
        <f aca="true" t="array" ref="AD19:AD19">INDIRECT( "'" &amp; $A19 &amp; "'"&amp; "!" &amp;AD$2 &amp; AD$3)</f>
        <v>0</v>
      </c>
      <c r="AE19" s="247" t="n">
        <f aca="true" t="array" ref="AE19:AE19">INDIRECT( "'" &amp; $A19 &amp; "'"&amp; "!" &amp;AE$2 &amp; AE$3)</f>
        <v>0</v>
      </c>
      <c r="AF19" s="247" t="n">
        <f aca="true" t="array" ref="AF19:AF19">INDIRECT( "'" &amp; $A19 &amp; "'"&amp; "!" &amp;AF$2 &amp; AF$3)</f>
        <v>4</v>
      </c>
      <c r="AG19" s="248" t="n">
        <f aca="true" t="array" ref="AG19:AG19">INDIRECT( "'" &amp; $A19 &amp; "'"&amp; "!" &amp;AG$2 &amp; AG$3)</f>
        <v>0</v>
      </c>
      <c r="AI19" s="177" t="n">
        <f aca="false">B19+C19+D19+E19+J19+K19+L19+M19+F19+G19+N19+O19</f>
        <v>23</v>
      </c>
      <c r="AJ19" s="178" t="n">
        <f aca="false">R19+S19+T19+U19+Z19+AA19+AB19+AC19+V19+W19+AD19+AE19</f>
        <v>13</v>
      </c>
      <c r="AK19" s="153" t="n">
        <f aca="false">AL19/AI19</f>
        <v>0.695652173913043</v>
      </c>
      <c r="AL19" s="154" t="n">
        <f aca="false">D19+E19+L19+M19</f>
        <v>16</v>
      </c>
      <c r="AM19" s="153" t="n">
        <f aca="false">AN19/AI19</f>
        <v>0.347826086956522</v>
      </c>
      <c r="AN19" s="180" t="n">
        <f aca="false">C19+E19+K19+M19+G19+O19</f>
        <v>8</v>
      </c>
      <c r="AO19" s="153" t="n">
        <f aca="false">AP19/AN19</f>
        <v>0.875</v>
      </c>
      <c r="AP19" s="284" t="n">
        <f aca="false">E19+M19</f>
        <v>7</v>
      </c>
      <c r="AQ19" s="155" t="n">
        <f aca="false">F19+G19+N19+O19</f>
        <v>0</v>
      </c>
      <c r="AR19" s="155" t="n">
        <f aca="false">V19+W19+AD19+AE19</f>
        <v>0</v>
      </c>
      <c r="AS19" s="155" t="n">
        <f aca="false">H19+I19+P19+Q19</f>
        <v>16</v>
      </c>
      <c r="AT19" s="155" t="n">
        <f aca="false">X19+Y19+AF19+AG19</f>
        <v>10</v>
      </c>
      <c r="AU19" s="152" t="n">
        <f aca="false">SUM(B19:I19)</f>
        <v>34</v>
      </c>
      <c r="AV19" s="152" t="n">
        <f aca="false">SUM(R19:Y19)</f>
        <v>19</v>
      </c>
      <c r="AW19" s="152" t="n">
        <f aca="false">SUM(J19:Q19)</f>
        <v>5</v>
      </c>
      <c r="AX19" s="285" t="n">
        <f aca="false">SUM(Z19:AG19)</f>
        <v>4</v>
      </c>
    </row>
    <row r="20" customFormat="false" ht="14.25" hidden="false" customHeight="false" outlineLevel="0" collapsed="false">
      <c r="A20" s="147" t="s">
        <v>59</v>
      </c>
      <c r="B20" s="191" t="n">
        <f aca="true" t="array" ref="B20:B20">INDIRECT( "'" &amp; $A20 &amp; "'"&amp; "!" &amp;B$2 &amp; B$3)</f>
        <v>8</v>
      </c>
      <c r="C20" s="191" t="n">
        <f aca="true" t="array" ref="C20:C20">INDIRECT( "'" &amp; $A20 &amp; "'"&amp; "!" &amp;C$2 &amp; C$3)</f>
        <v>2</v>
      </c>
      <c r="D20" s="191" t="n">
        <f aca="true" t="array" ref="D20:D20">INDIRECT( "'" &amp; $A20 &amp; "'"&amp; "!" &amp;D$2 &amp; D$3)</f>
        <v>4</v>
      </c>
      <c r="E20" s="191" t="n">
        <f aca="true" t="array" ref="E20:E20">INDIRECT( "'" &amp; $A20 &amp; "'"&amp; "!" &amp;E$2 &amp; E$3)</f>
        <v>2</v>
      </c>
      <c r="F20" s="191" t="n">
        <f aca="true" t="array" ref="F20:F20">INDIRECT( "'" &amp; $A20 &amp; "'"&amp; "!" &amp;F$2 &amp; F$3)</f>
        <v>1</v>
      </c>
      <c r="G20" s="191" t="n">
        <f aca="true" t="array" ref="G20:G20">INDIRECT( "'" &amp; $A20 &amp; "'"&amp; "!" &amp;G$2 &amp; G$3)</f>
        <v>0</v>
      </c>
      <c r="H20" s="191" t="n">
        <f aca="true" t="array" ref="H20:H20">INDIRECT( "'" &amp; $A20 &amp; "'"&amp; "!" &amp;H$2 &amp; H$3)</f>
        <v>2</v>
      </c>
      <c r="I20" s="191" t="n">
        <f aca="true" t="array" ref="I20:I20">INDIRECT( "'" &amp; $A20 &amp; "'"&amp; "!" &amp;I$2 &amp; I$3)</f>
        <v>1</v>
      </c>
      <c r="J20" s="191" t="n">
        <f aca="true" t="array" ref="J20:J20">INDIRECT( "'" &amp; $A20 &amp; "'"&amp; "!" &amp;J$2 &amp; J$3)</f>
        <v>2</v>
      </c>
      <c r="K20" s="191" t="n">
        <f aca="true" t="array" ref="K20:K20">INDIRECT( "'" &amp; $A20 &amp; "'"&amp; "!" &amp;K$2 &amp; K$3)</f>
        <v>0</v>
      </c>
      <c r="L20" s="191" t="n">
        <f aca="true" t="array" ref="L20:L20">INDIRECT( "'" &amp; $A20 &amp; "'"&amp; "!" &amp;L$2 &amp; L$3)</f>
        <v>1</v>
      </c>
      <c r="M20" s="191" t="n">
        <f aca="true" t="array" ref="M20:M20">INDIRECT( "'" &amp; $A20 &amp; "'"&amp; "!" &amp;M$2 &amp; M$3)</f>
        <v>0</v>
      </c>
      <c r="N20" s="191" t="n">
        <f aca="true" t="array" ref="N20:N20">INDIRECT( "'" &amp; $A20 &amp; "'"&amp; "!" &amp;N$2 &amp; N$3)</f>
        <v>0</v>
      </c>
      <c r="O20" s="191" t="n">
        <f aca="true" t="array" ref="O20:O20">INDIRECT( "'" &amp; $A20 &amp; "'"&amp; "!" &amp;O$2 &amp; O$3)</f>
        <v>0</v>
      </c>
      <c r="P20" s="191" t="n">
        <f aca="true" t="array" ref="P20:P20">INDIRECT( "'" &amp; $A20 &amp; "'"&amp; "!" &amp;P$2 &amp; P$3)</f>
        <v>0</v>
      </c>
      <c r="Q20" s="245" t="n">
        <f aca="true" t="array" ref="Q20:Q20">INDIRECT( "'" &amp; $A20 &amp; "'"&amp; "!" &amp;Q$2 &amp; Q$3)</f>
        <v>1</v>
      </c>
      <c r="R20" s="246" t="n">
        <f aca="true" t="array" ref="R20:R20">INDIRECT( "'" &amp; $A20 &amp; "'"&amp; "!" &amp;R$2 &amp; R$3)</f>
        <v>6</v>
      </c>
      <c r="S20" s="247" t="n">
        <f aca="true" t="array" ref="S20:S20">INDIRECT( "'" &amp; $A20 &amp; "'"&amp; "!" &amp;S$2 &amp; S$3)</f>
        <v>0</v>
      </c>
      <c r="T20" s="247" t="n">
        <f aca="true" t="array" ref="T20:T20">INDIRECT( "'" &amp; $A20 &amp; "'"&amp; "!" &amp;T$2 &amp; T$3)</f>
        <v>3</v>
      </c>
      <c r="U20" s="247" t="n">
        <f aca="true" t="array" ref="U20:U20">INDIRECT( "'" &amp; $A20 &amp; "'"&amp; "!" &amp;U$2 &amp; U$3)</f>
        <v>2</v>
      </c>
      <c r="V20" s="247" t="n">
        <f aca="true" t="array" ref="V20:V20">INDIRECT( "'" &amp; $A20 &amp; "'"&amp; "!" &amp;V$2 &amp; V$3)</f>
        <v>0</v>
      </c>
      <c r="W20" s="247" t="n">
        <f aca="true" t="array" ref="W20:W20">INDIRECT( "'" &amp; $A20 &amp; "'"&amp; "!" &amp;W$2 &amp; W$3)</f>
        <v>0</v>
      </c>
      <c r="X20" s="247" t="n">
        <f aca="true" t="array" ref="X20:X20">INDIRECT( "'" &amp; $A20 &amp; "'"&amp; "!" &amp;X$2 &amp; X$3)</f>
        <v>1</v>
      </c>
      <c r="Y20" s="247" t="n">
        <f aca="true" t="array" ref="Y20:Y20">INDIRECT( "'" &amp; $A20 &amp; "'"&amp; "!" &amp;Y$2 &amp; Y$3)</f>
        <v>0</v>
      </c>
      <c r="Z20" s="247" t="n">
        <f aca="true" t="array" ref="Z20:Z20">INDIRECT( "'" &amp; $A20 &amp; "'"&amp; "!" &amp;Z$2 &amp; Z$3)</f>
        <v>2</v>
      </c>
      <c r="AA20" s="247" t="n">
        <f aca="true" t="array" ref="AA20:AA20">INDIRECT( "'" &amp; $A20 &amp; "'"&amp; "!" &amp;AA$2 &amp; AA$3)</f>
        <v>0</v>
      </c>
      <c r="AB20" s="247" t="n">
        <f aca="true" t="array" ref="AB20:AB20">INDIRECT( "'" &amp; $A20 &amp; "'"&amp; "!" &amp;AB$2 &amp; AB$3)</f>
        <v>1</v>
      </c>
      <c r="AC20" s="247" t="n">
        <f aca="true" t="array" ref="AC20:AC20">INDIRECT( "'" &amp; $A20 &amp; "'"&amp; "!" &amp;AC$2 &amp; AC$3)</f>
        <v>0</v>
      </c>
      <c r="AD20" s="247" t="n">
        <f aca="true" t="array" ref="AD20:AD20">INDIRECT( "'" &amp; $A20 &amp; "'"&amp; "!" &amp;AD$2 &amp; AD$3)</f>
        <v>0</v>
      </c>
      <c r="AE20" s="247" t="n">
        <f aca="true" t="array" ref="AE20:AE20">INDIRECT( "'" &amp; $A20 &amp; "'"&amp; "!" &amp;AE$2 &amp; AE$3)</f>
        <v>0</v>
      </c>
      <c r="AF20" s="247" t="n">
        <f aca="true" t="array" ref="AF20:AF20">INDIRECT( "'" &amp; $A20 &amp; "'"&amp; "!" &amp;AF$2 &amp; AF$3)</f>
        <v>0</v>
      </c>
      <c r="AG20" s="248" t="n">
        <f aca="true" t="array" ref="AG20:AG20">INDIRECT( "'" &amp; $A20 &amp; "'"&amp; "!" &amp;AG$2 &amp; AG$3)</f>
        <v>1</v>
      </c>
      <c r="AI20" s="177" t="n">
        <f aca="false">B20+C20+D20+E20+J20+K20+L20+M20+F20+G20+N20+O20</f>
        <v>20</v>
      </c>
      <c r="AJ20" s="178" t="n">
        <f aca="false">R20+S20+T20+U20+Z20+AA20+AB20+AC20+V20+W20+AD20+AE20</f>
        <v>14</v>
      </c>
      <c r="AK20" s="295" t="n">
        <f aca="false">AL20/AI20</f>
        <v>0.35</v>
      </c>
      <c r="AL20" s="296" t="n">
        <f aca="false">D20+E20+L20+M20</f>
        <v>7</v>
      </c>
      <c r="AM20" s="295" t="n">
        <f aca="false">AN20/AI20</f>
        <v>0.2</v>
      </c>
      <c r="AN20" s="180" t="n">
        <f aca="false">C20+E20+K20+M20+G20+O20</f>
        <v>4</v>
      </c>
      <c r="AO20" s="295" t="n">
        <f aca="false">AP20/AN20</f>
        <v>0.5</v>
      </c>
      <c r="AP20" s="297" t="n">
        <f aca="false">E20+M20</f>
        <v>2</v>
      </c>
      <c r="AQ20" s="298" t="n">
        <f aca="false">F20+G20+N20+O20</f>
        <v>1</v>
      </c>
      <c r="AR20" s="298" t="n">
        <f aca="false">V20+W20+AD20+AE20</f>
        <v>0</v>
      </c>
      <c r="AS20" s="298" t="n">
        <f aca="false">H20+I20+P20+Q20</f>
        <v>4</v>
      </c>
      <c r="AT20" s="298" t="n">
        <f aca="false">X20+Y20+AF20+AG20</f>
        <v>2</v>
      </c>
      <c r="AU20" s="299" t="n">
        <f aca="false">SUM(B20:I20)</f>
        <v>20</v>
      </c>
      <c r="AV20" s="299" t="n">
        <f aca="false">SUM(R20:Y20)</f>
        <v>12</v>
      </c>
      <c r="AW20" s="299" t="n">
        <f aca="false">SUM(J20:Q20)</f>
        <v>4</v>
      </c>
      <c r="AX20" s="300" t="n">
        <f aca="false">SUM(Z20:AG20)</f>
        <v>4</v>
      </c>
    </row>
    <row r="21" s="313" customFormat="true" ht="14.25" hidden="false" customHeight="false" outlineLevel="0" collapsed="false">
      <c r="A21" s="301" t="s">
        <v>60</v>
      </c>
      <c r="B21" s="188" t="n">
        <f aca="true" t="array" ref="B21:B21">INDIRECT( "'" &amp; $A21 &amp; "'"&amp; "!" &amp;B$2 &amp; B$3)</f>
        <v>87</v>
      </c>
      <c r="C21" s="188" t="n">
        <f aca="true" t="array" ref="C21:C21">INDIRECT( "'" &amp; $A21 &amp; "'"&amp; "!" &amp;C$2 &amp; C$3)</f>
        <v>35</v>
      </c>
      <c r="D21" s="188" t="n">
        <f aca="true" t="array" ref="D21:D21">INDIRECT( "'" &amp; $A21 &amp; "'"&amp; "!" &amp;D$2 &amp; D$3)</f>
        <v>81</v>
      </c>
      <c r="E21" s="188" t="n">
        <f aca="true" t="array" ref="E21:E21">INDIRECT( "'" &amp; $A21 &amp; "'"&amp; "!" &amp;E$2 &amp; E$3)</f>
        <v>64</v>
      </c>
      <c r="F21" s="188" t="n">
        <f aca="true" t="array" ref="F21:F21">INDIRECT( "'" &amp; $A21 &amp; "'"&amp; "!" &amp;F$2 &amp; F$3)</f>
        <v>7</v>
      </c>
      <c r="G21" s="188" t="n">
        <f aca="true" t="array" ref="G21:G21">INDIRECT( "'" &amp; $A21 &amp; "'"&amp; "!" &amp;G$2 &amp; G$3)</f>
        <v>5</v>
      </c>
      <c r="H21" s="188" t="n">
        <f aca="true" t="array" ref="H21:H21">INDIRECT( "'" &amp; $A21 &amp; "'"&amp; "!" &amp;H$2 &amp; H$3)</f>
        <v>27</v>
      </c>
      <c r="I21" s="188" t="n">
        <f aca="true" t="array" ref="I21:I21">INDIRECT( "'" &amp; $A21 &amp; "'"&amp; "!" &amp;I$2 &amp; I$3)</f>
        <v>22</v>
      </c>
      <c r="J21" s="188" t="n">
        <f aca="true" t="array" ref="J21:J21">INDIRECT( "'" &amp; $A21 &amp; "'"&amp; "!" &amp;J$2 &amp; J$3)</f>
        <v>43</v>
      </c>
      <c r="K21" s="188" t="n">
        <f aca="true" t="array" ref="K21:K21">INDIRECT( "'" &amp; $A21 &amp; "'"&amp; "!" &amp;K$2 &amp; K$3)</f>
        <v>20</v>
      </c>
      <c r="L21" s="188" t="n">
        <f aca="true" t="array" ref="L21:L21">INDIRECT( "'" &amp; $A21 &amp; "'"&amp; "!" &amp;L$2 &amp; L$3)</f>
        <v>18</v>
      </c>
      <c r="M21" s="188" t="n">
        <f aca="true" t="array" ref="M21:M21">INDIRECT( "'" &amp; $A21 &amp; "'"&amp; "!" &amp;M$2 &amp; M$3)</f>
        <v>10</v>
      </c>
      <c r="N21" s="188" t="n">
        <f aca="true" t="array" ref="N21:N21">INDIRECT( "'" &amp; $A21 &amp; "'"&amp; "!" &amp;N$2 &amp; N$3)</f>
        <v>1</v>
      </c>
      <c r="O21" s="188" t="n">
        <f aca="true" t="array" ref="O21:O21">INDIRECT( "'" &amp; $A21 &amp; "'"&amp; "!" &amp;O$2 &amp; O$3)</f>
        <v>1</v>
      </c>
      <c r="P21" s="188" t="n">
        <f aca="true" t="array" ref="P21:P21">INDIRECT( "'" &amp; $A21 &amp; "'"&amp; "!" &amp;P$2 &amp; P$3)</f>
        <v>18</v>
      </c>
      <c r="Q21" s="241" t="n">
        <f aca="true" t="array" ref="Q21:Q21">INDIRECT( "'" &amp; $A21 &amp; "'"&amp; "!" &amp;Q$2 &amp; Q$3)</f>
        <v>13</v>
      </c>
      <c r="R21" s="302" t="n">
        <f aca="true" t="array" ref="R21:R21">INDIRECT( "'" &amp; $A21 &amp; "'"&amp; "!" &amp;R$2 &amp; R$3)</f>
        <v>46</v>
      </c>
      <c r="S21" s="303" t="n">
        <f aca="true" t="array" ref="S21:S21">INDIRECT( "'" &amp; $A21 &amp; "'"&amp; "!" &amp;S$2 &amp; S$3)</f>
        <v>18</v>
      </c>
      <c r="T21" s="303" t="n">
        <f aca="true" t="array" ref="T21:T21">INDIRECT( "'" &amp; $A21 &amp; "'"&amp; "!" &amp;T$2 &amp; T$3)</f>
        <v>43</v>
      </c>
      <c r="U21" s="303" t="n">
        <f aca="true" t="array" ref="U21:U21">INDIRECT( "'" &amp; $A21 &amp; "'"&amp; "!" &amp;U$2 &amp; U$3)</f>
        <v>36</v>
      </c>
      <c r="V21" s="303" t="n">
        <f aca="true" t="array" ref="V21:V21">INDIRECT( "'" &amp; $A21 &amp; "'"&amp; "!" &amp;V$2 &amp; V$3)</f>
        <v>2</v>
      </c>
      <c r="W21" s="303" t="n">
        <f aca="true" t="array" ref="W21:W21">INDIRECT( "'" &amp; $A21 &amp; "'"&amp; "!" &amp;W$2 &amp; W$3)</f>
        <v>2</v>
      </c>
      <c r="X21" s="303" t="n">
        <f aca="true" t="array" ref="X21:X21">INDIRECT( "'" &amp; $A21 &amp; "'"&amp; "!" &amp;X$2 &amp; X$3)</f>
        <v>16</v>
      </c>
      <c r="Y21" s="303" t="n">
        <f aca="true" t="array" ref="Y21:Y21">INDIRECT( "'" &amp; $A21 &amp; "'"&amp; "!" &amp;Y$2 &amp; Y$3)</f>
        <v>11</v>
      </c>
      <c r="Z21" s="303" t="n">
        <f aca="true" t="array" ref="Z21:Z21">INDIRECT( "'" &amp; $A21 &amp; "'"&amp; "!" &amp;Z$2 &amp; Z$3)</f>
        <v>27</v>
      </c>
      <c r="AA21" s="303" t="n">
        <f aca="true" t="array" ref="AA21:AA21">INDIRECT( "'" &amp; $A21 &amp; "'"&amp; "!" &amp;AA$2 &amp; AA$3)</f>
        <v>15</v>
      </c>
      <c r="AB21" s="303" t="n">
        <f aca="true" t="array" ref="AB21:AB21">INDIRECT( "'" &amp; $A21 &amp; "'"&amp; "!" &amp;AB$2 &amp; AB$3)</f>
        <v>14</v>
      </c>
      <c r="AC21" s="303" t="n">
        <f aca="true" t="array" ref="AC21:AC21">INDIRECT( "'" &amp; $A21 &amp; "'"&amp; "!" &amp;AC$2 &amp; AC$3)</f>
        <v>5</v>
      </c>
      <c r="AD21" s="303" t="n">
        <f aca="true" t="array" ref="AD21:AD21">INDIRECT( "'" &amp; $A21 &amp; "'"&amp; "!" &amp;AD$2 &amp; AD$3)</f>
        <v>1</v>
      </c>
      <c r="AE21" s="303" t="n">
        <f aca="true" t="array" ref="AE21:AE21">INDIRECT( "'" &amp; $A21 &amp; "'"&amp; "!" &amp;AE$2 &amp; AE$3)</f>
        <v>1</v>
      </c>
      <c r="AF21" s="303" t="n">
        <f aca="true" t="array" ref="AF21:AF21">INDIRECT( "'" &amp; $A21 &amp; "'"&amp; "!" &amp;AF$2 &amp; AF$3)</f>
        <v>13</v>
      </c>
      <c r="AG21" s="304" t="n">
        <f aca="true" t="array" ref="AG21:AG21">INDIRECT( "'" &amp; $A21 &amp; "'"&amp; "!" &amp;AG$2 &amp; AG$3)</f>
        <v>8</v>
      </c>
      <c r="AH21" s="305"/>
      <c r="AI21" s="286" t="n">
        <f aca="false">B21+C21+D21+E21+J21+K21+L21+M21+F21+G21+N21+O21</f>
        <v>372</v>
      </c>
      <c r="AJ21" s="287" t="n">
        <f aca="false">R21+S21+T21+U21+Z21+AA21+AB21+AC21+V21+W21+AD21+AE21</f>
        <v>210</v>
      </c>
      <c r="AK21" s="306" t="n">
        <f aca="false">AL21/AI21</f>
        <v>0.46505376344086</v>
      </c>
      <c r="AL21" s="307" t="n">
        <f aca="false">D21+E21+L21+M21</f>
        <v>173</v>
      </c>
      <c r="AM21" s="306" t="n">
        <f aca="false">AN21/AI21</f>
        <v>0.362903225806452</v>
      </c>
      <c r="AN21" s="290" t="n">
        <f aca="false">C21+E21+K21+M21+G21+O21</f>
        <v>135</v>
      </c>
      <c r="AO21" s="306" t="n">
        <f aca="false">AP21/AN21</f>
        <v>0.548148148148148</v>
      </c>
      <c r="AP21" s="308" t="n">
        <f aca="false">E21+M21</f>
        <v>74</v>
      </c>
      <c r="AQ21" s="309" t="n">
        <f aca="false">F21+G21+N21+O21</f>
        <v>14</v>
      </c>
      <c r="AR21" s="309" t="n">
        <f aca="false">V21+W21+AD21+AE21</f>
        <v>6</v>
      </c>
      <c r="AS21" s="309" t="n">
        <f aca="false">H21+I21+P21+Q21</f>
        <v>80</v>
      </c>
      <c r="AT21" s="309" t="n">
        <f aca="false">X21+Y21+AF21+AG21</f>
        <v>48</v>
      </c>
      <c r="AU21" s="310" t="n">
        <f aca="false">SUM(B21:I21)</f>
        <v>328</v>
      </c>
      <c r="AV21" s="310" t="n">
        <f aca="false">SUM(R21:Y21)</f>
        <v>174</v>
      </c>
      <c r="AW21" s="310" t="n">
        <f aca="false">SUM(J21:Q21)</f>
        <v>124</v>
      </c>
      <c r="AX21" s="311" t="n">
        <f aca="false">SUM(Z21:AG21)</f>
        <v>84</v>
      </c>
      <c r="AY21" s="312"/>
    </row>
    <row r="22" s="316" customFormat="true" ht="14.25" hidden="false" customHeight="false" outlineLevel="0" collapsed="false">
      <c r="A22" s="226" t="s">
        <v>66</v>
      </c>
      <c r="B22" s="314" t="n">
        <f aca="true" t="array" ref="B22:B22">INDIRECT( "'" &amp; $A22 &amp; "'"&amp; "!" &amp;B$2 &amp; B$3)</f>
        <v>633</v>
      </c>
      <c r="C22" s="269" t="n">
        <f aca="true" t="array" ref="C22:C22">INDIRECT( "'" &amp; $A22 &amp; "'"&amp; "!" &amp;C$2 &amp; C$3)</f>
        <v>208</v>
      </c>
      <c r="D22" s="269" t="n">
        <f aca="true" t="array" ref="D22:D22">INDIRECT( "'" &amp; $A22 &amp; "'"&amp; "!" &amp;D$2 &amp; D$3)</f>
        <v>393</v>
      </c>
      <c r="E22" s="269" t="n">
        <f aca="true" t="array" ref="E22:E22">INDIRECT( "'" &amp; $A22 &amp; "'"&amp; "!" &amp;E$2 &amp; E$3)</f>
        <v>358</v>
      </c>
      <c r="F22" s="269" t="n">
        <f aca="true" t="array" ref="F22:F22">INDIRECT( "'" &amp; $A22 &amp; "'"&amp; "!" &amp;F$2 &amp; F$3)</f>
        <v>97</v>
      </c>
      <c r="G22" s="269" t="n">
        <f aca="true" t="array" ref="G22:G22">INDIRECT( "'" &amp; $A22 &amp; "'"&amp; "!" &amp;G$2 &amp; G$3)</f>
        <v>26</v>
      </c>
      <c r="H22" s="269" t="n">
        <f aca="true" t="array" ref="H22:H22">INDIRECT( "'" &amp; $A22 &amp; "'"&amp; "!" &amp;H$2 &amp; H$3)</f>
        <v>107</v>
      </c>
      <c r="I22" s="269" t="n">
        <f aca="true" t="array" ref="I22:I22">INDIRECT( "'" &amp; $A22 &amp; "'"&amp; "!" &amp;I$2 &amp; I$3)</f>
        <v>67</v>
      </c>
      <c r="J22" s="269" t="n">
        <f aca="true" t="array" ref="J22:J22">INDIRECT( "'" &amp; $A22 &amp; "'"&amp; "!" &amp;J$2 &amp; J$3)</f>
        <v>80</v>
      </c>
      <c r="K22" s="269" t="n">
        <f aca="true" t="array" ref="K22:K22">INDIRECT( "'" &amp; $A22 &amp; "'"&amp; "!" &amp;K$2 &amp; K$3)</f>
        <v>24</v>
      </c>
      <c r="L22" s="269" t="n">
        <f aca="true" t="array" ref="L22:L22">INDIRECT( "'" &amp; $A22 &amp; "'"&amp; "!" &amp;L$2 &amp; L$3)</f>
        <v>38</v>
      </c>
      <c r="M22" s="269" t="n">
        <f aca="true" t="array" ref="M22:M22">INDIRECT( "'" &amp; $A22 &amp; "'"&amp; "!" &amp;M$2 &amp; M$3)</f>
        <v>20</v>
      </c>
      <c r="N22" s="269" t="n">
        <f aca="true" t="array" ref="N22:N22">INDIRECT( "'" &amp; $A22 &amp; "'"&amp; "!" &amp;N$2 &amp; N$3)</f>
        <v>8</v>
      </c>
      <c r="O22" s="269" t="n">
        <f aca="true" t="array" ref="O22:O22">INDIRECT( "'" &amp; $A22 &amp; "'"&amp; "!" &amp;O$2 &amp; O$3)</f>
        <v>1</v>
      </c>
      <c r="P22" s="269" t="n">
        <f aca="true" t="array" ref="P22:P22">INDIRECT( "'" &amp; $A22 &amp; "'"&amp; "!" &amp;P$2 &amp; P$3)</f>
        <v>28</v>
      </c>
      <c r="Q22" s="315" t="n">
        <f aca="true" t="array" ref="Q22:Q22">INDIRECT( "'" &amp; $A22 &amp; "'"&amp; "!" &amp;Q$2 &amp; Q$3)</f>
        <v>21</v>
      </c>
      <c r="R22" s="242" t="n">
        <f aca="true" t="array" ref="R22:R22">INDIRECT( "'" &amp; $A22 &amp; "'"&amp; "!" &amp;R$2 &amp; R$3)</f>
        <v>328</v>
      </c>
      <c r="S22" s="243" t="n">
        <f aca="true" t="array" ref="S22:S22">INDIRECT( "'" &amp; $A22 &amp; "'"&amp; "!" &amp;S$2 &amp; S$3)</f>
        <v>104</v>
      </c>
      <c r="T22" s="243" t="n">
        <f aca="true" t="array" ref="T22:T22">INDIRECT( "'" &amp; $A22 &amp; "'"&amp; "!" &amp;T$2 &amp; T$3)</f>
        <v>210</v>
      </c>
      <c r="U22" s="243" t="n">
        <f aca="true" t="array" ref="U22:U22">INDIRECT( "'" &amp; $A22 &amp; "'"&amp; "!" &amp;U$2 &amp; U$3)</f>
        <v>204</v>
      </c>
      <c r="V22" s="243" t="n">
        <f aca="true" t="array" ref="V22:V22">INDIRECT( "'" &amp; $A22 &amp; "'"&amp; "!" &amp;V$2 &amp; V$3)</f>
        <v>51</v>
      </c>
      <c r="W22" s="243" t="n">
        <f aca="true" t="array" ref="W22:W22">INDIRECT( "'" &amp; $A22 &amp; "'"&amp; "!" &amp;W$2 &amp; W$3)</f>
        <v>14</v>
      </c>
      <c r="X22" s="243" t="n">
        <f aca="true" t="array" ref="X22:X22">INDIRECT( "'" &amp; $A22 &amp; "'"&amp; "!" &amp;X$2 &amp; X$3)</f>
        <v>50</v>
      </c>
      <c r="Y22" s="243" t="n">
        <f aca="true" t="array" ref="Y22:Y22">INDIRECT( "'" &amp; $A22 &amp; "'"&amp; "!" &amp;Y$2 &amp; Y$3)</f>
        <v>28</v>
      </c>
      <c r="Z22" s="243" t="n">
        <f aca="true" t="array" ref="Z22:Z22">INDIRECT( "'" &amp; $A22 &amp; "'"&amp; "!" &amp;Z$2 &amp; Z$3)</f>
        <v>44</v>
      </c>
      <c r="AA22" s="243" t="n">
        <f aca="true" t="array" ref="AA22:AA22">INDIRECT( "'" &amp; $A22 &amp; "'"&amp; "!" &amp;AA$2 &amp; AA$3)</f>
        <v>18</v>
      </c>
      <c r="AB22" s="243" t="n">
        <f aca="true" t="array" ref="AB22:AB22">INDIRECT( "'" &amp; $A22 &amp; "'"&amp; "!" &amp;AB$2 &amp; AB$3)</f>
        <v>22</v>
      </c>
      <c r="AC22" s="243" t="n">
        <f aca="true" t="array" ref="AC22:AC22">INDIRECT( "'" &amp; $A22 &amp; "'"&amp; "!" &amp;AC$2 &amp; AC$3)</f>
        <v>13</v>
      </c>
      <c r="AD22" s="243" t="n">
        <f aca="true" t="array" ref="AD22:AD22">INDIRECT( "'" &amp; $A22 &amp; "'"&amp; "!" &amp;AD$2 &amp; AD$3)</f>
        <v>5</v>
      </c>
      <c r="AE22" s="243" t="n">
        <f aca="true" t="array" ref="AE22:AE22">INDIRECT( "'" &amp; $A22 &amp; "'"&amp; "!" &amp;AE$2 &amp; AE$3)</f>
        <v>1</v>
      </c>
      <c r="AF22" s="243" t="n">
        <f aca="true" t="array" ref="AF22:AF22">INDIRECT( "'" &amp; $A22 &amp; "'"&amp; "!" &amp;AF$2 &amp; AF$3)</f>
        <v>18</v>
      </c>
      <c r="AG22" s="244" t="n">
        <f aca="true" t="array" ref="AG22:AG22">INDIRECT( "'" &amp; $A22 &amp; "'"&amp; "!" &amp;AG$2 &amp; AG$3)</f>
        <v>14</v>
      </c>
      <c r="AH22" s="226"/>
      <c r="AI22" s="177" t="n">
        <f aca="false">B22+C22+D22+E22+J22+K22+L22+M22+F22+G22+N22+O22</f>
        <v>1886</v>
      </c>
      <c r="AJ22" s="178" t="n">
        <f aca="false">R22+S22+T22+U22+Z22+AA22+AB22+AC22+V22+W22+AD22+AE22</f>
        <v>1014</v>
      </c>
      <c r="AK22" s="288" t="n">
        <f aca="false">AL22/AI22</f>
        <v>0.428950159066808</v>
      </c>
      <c r="AL22" s="289" t="n">
        <f aca="false">D22+E22+L22+M22</f>
        <v>809</v>
      </c>
      <c r="AM22" s="288" t="n">
        <f aca="false">AN22/AI22</f>
        <v>0.337751855779427</v>
      </c>
      <c r="AN22" s="180" t="n">
        <f aca="false">C22+E22+K22+M22+G22+O22</f>
        <v>637</v>
      </c>
      <c r="AO22" s="288" t="n">
        <f aca="false">AP22/AN22</f>
        <v>0.593406593406593</v>
      </c>
      <c r="AP22" s="291" t="n">
        <f aca="false">E22+M22</f>
        <v>378</v>
      </c>
      <c r="AQ22" s="292" t="n">
        <f aca="false">F22+G22+N22+O22</f>
        <v>132</v>
      </c>
      <c r="AR22" s="292" t="n">
        <f aca="false">V22+W22+AD22+AE22</f>
        <v>71</v>
      </c>
      <c r="AS22" s="292" t="n">
        <f aca="false">H22+I22+P22+Q22</f>
        <v>223</v>
      </c>
      <c r="AT22" s="292" t="n">
        <f aca="false">X22+Y22+AF22+AG22</f>
        <v>110</v>
      </c>
      <c r="AU22" s="293" t="n">
        <f aca="false">SUM(B22:I22)</f>
        <v>1889</v>
      </c>
      <c r="AV22" s="293" t="n">
        <f aca="false">SUM(R22:Y22)</f>
        <v>989</v>
      </c>
      <c r="AW22" s="293" t="n">
        <f aca="false">SUM(J22:Q22)</f>
        <v>220</v>
      </c>
      <c r="AX22" s="294" t="n">
        <f aca="false">SUM(Z22:AG22)</f>
        <v>135</v>
      </c>
      <c r="AY22" s="226"/>
      <c r="AZ22" s="226"/>
      <c r="BA22" s="226"/>
      <c r="BB22" s="226"/>
      <c r="BC22" s="226"/>
      <c r="BD22" s="226"/>
      <c r="BE22" s="226"/>
      <c r="BF22" s="226"/>
      <c r="BG22" s="226"/>
      <c r="BH22" s="226"/>
      <c r="BI22" s="226"/>
      <c r="BJ22" s="226"/>
      <c r="BK22" s="226"/>
      <c r="BL22" s="226"/>
      <c r="BM22" s="226"/>
      <c r="BN22" s="226"/>
      <c r="BO22" s="226"/>
      <c r="BP22" s="226"/>
      <c r="BQ22" s="226"/>
      <c r="BR22" s="226"/>
      <c r="BS22" s="226"/>
      <c r="BT22" s="226"/>
      <c r="BU22" s="226"/>
      <c r="BV22" s="226"/>
      <c r="BW22" s="226"/>
      <c r="BX22" s="226"/>
      <c r="BY22" s="226"/>
      <c r="BZ22" s="226"/>
      <c r="CA22" s="226"/>
      <c r="CB22" s="226"/>
      <c r="CC22" s="226"/>
      <c r="CD22" s="226"/>
      <c r="CE22" s="226"/>
      <c r="CF22" s="226"/>
      <c r="CG22" s="226"/>
      <c r="CH22" s="226"/>
      <c r="CI22" s="226"/>
      <c r="CJ22" s="226"/>
      <c r="CK22" s="226"/>
      <c r="CL22" s="226"/>
      <c r="CM22" s="226"/>
      <c r="CN22" s="226"/>
      <c r="CO22" s="226"/>
      <c r="CP22" s="226"/>
      <c r="CQ22" s="226"/>
      <c r="CR22" s="226"/>
      <c r="CS22" s="226"/>
      <c r="CT22" s="226"/>
      <c r="CU22" s="226"/>
      <c r="CV22" s="226"/>
      <c r="CW22" s="226"/>
      <c r="CX22" s="226"/>
      <c r="CY22" s="226"/>
      <c r="CZ22" s="226"/>
      <c r="DA22" s="226"/>
      <c r="DB22" s="226"/>
      <c r="DC22" s="226"/>
      <c r="DD22" s="226"/>
      <c r="DE22" s="226"/>
      <c r="DF22" s="226"/>
      <c r="DG22" s="226"/>
      <c r="DH22" s="226"/>
      <c r="DI22" s="226"/>
      <c r="DJ22" s="226"/>
      <c r="DK22" s="226"/>
      <c r="DL22" s="226"/>
      <c r="DM22" s="226"/>
      <c r="DN22" s="226"/>
      <c r="DO22" s="226"/>
      <c r="DP22" s="226"/>
      <c r="DQ22" s="226"/>
      <c r="DR22" s="226"/>
      <c r="DS22" s="226"/>
      <c r="DT22" s="226"/>
      <c r="DU22" s="226"/>
      <c r="DV22" s="226"/>
      <c r="DW22" s="226"/>
      <c r="DX22" s="226"/>
      <c r="DY22" s="226"/>
      <c r="DZ22" s="226"/>
      <c r="EA22" s="226"/>
      <c r="EB22" s="226"/>
      <c r="EC22" s="226"/>
      <c r="ED22" s="226"/>
      <c r="EE22" s="226"/>
      <c r="EF22" s="226"/>
      <c r="EG22" s="226"/>
      <c r="EH22" s="226"/>
      <c r="EI22" s="226"/>
      <c r="EJ22" s="226"/>
      <c r="EK22" s="226"/>
      <c r="EL22" s="226"/>
      <c r="EM22" s="226"/>
      <c r="EN22" s="226"/>
      <c r="EO22" s="226"/>
      <c r="EP22" s="226"/>
      <c r="EQ22" s="226"/>
      <c r="ER22" s="226"/>
      <c r="ES22" s="226"/>
      <c r="ET22" s="226"/>
      <c r="EU22" s="226"/>
      <c r="EV22" s="226"/>
      <c r="EW22" s="226"/>
      <c r="EX22" s="226"/>
      <c r="EY22" s="226"/>
      <c r="EZ22" s="226"/>
      <c r="FA22" s="226"/>
      <c r="FB22" s="226"/>
      <c r="FC22" s="226"/>
      <c r="FD22" s="226"/>
      <c r="FE22" s="226"/>
      <c r="FF22" s="226"/>
      <c r="FG22" s="226"/>
      <c r="FH22" s="226"/>
      <c r="FI22" s="226"/>
      <c r="FJ22" s="226"/>
      <c r="FK22" s="226"/>
      <c r="FL22" s="226"/>
      <c r="FM22" s="226"/>
      <c r="FN22" s="226"/>
      <c r="FO22" s="226"/>
      <c r="FP22" s="226"/>
      <c r="FQ22" s="226"/>
      <c r="FR22" s="226"/>
      <c r="FS22" s="226"/>
      <c r="FT22" s="226"/>
      <c r="FU22" s="226"/>
      <c r="FV22" s="22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R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V14" activeCellId="1" sqref="E31:G31 V14"/>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43" min="143" style="0" width="7.66"/>
    <col collapsed="false" customWidth="true" hidden="false" outlineLevel="0" max="144" min="144" style="0" width="28.06"/>
    <col collapsed="false" customWidth="true" hidden="false" outlineLevel="0" max="158" min="145" style="0" width="7"/>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194</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APiCy total</v>
      </c>
      <c r="T2" s="325"/>
      <c r="U2" s="325"/>
      <c r="V2" s="325"/>
      <c r="W2" s="325"/>
      <c r="X2" s="325"/>
      <c r="Y2" s="325"/>
      <c r="Z2" s="325"/>
      <c r="AA2" s="325"/>
      <c r="AB2" s="325"/>
      <c r="AC2" s="325"/>
      <c r="AD2" s="325"/>
      <c r="AH2" s="326" t="str">
        <f aca="false">"Changement depuis 2022 " &amp; $AX1</f>
        <v>Changement depuis 2022 APiCy total</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APiCy total</v>
      </c>
      <c r="BO2" s="325"/>
      <c r="BP2" s="325"/>
      <c r="BQ2" s="325"/>
      <c r="BR2" s="325"/>
      <c r="BS2" s="325"/>
      <c r="BT2" s="325"/>
      <c r="BU2" s="325"/>
      <c r="BV2" s="325"/>
      <c r="BW2" s="325"/>
      <c r="BX2" s="325"/>
      <c r="BY2" s="325"/>
      <c r="CC2" s="326" t="str">
        <f aca="false">"Changement depuis 2022 " &amp; $AX1</f>
        <v>Changement depuis 2022 APiCy total</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APiCy total</v>
      </c>
      <c r="DJ2" s="325"/>
      <c r="DK2" s="325"/>
      <c r="DL2" s="325"/>
      <c r="DM2" s="325"/>
      <c r="DN2" s="325"/>
      <c r="DO2" s="325"/>
      <c r="DP2" s="325"/>
      <c r="DQ2" s="325"/>
      <c r="DR2" s="325"/>
      <c r="DS2" s="325"/>
      <c r="DT2" s="325"/>
      <c r="DX2" s="326" t="str">
        <f aca="false">"Changement depuis 2021 " &amp; $CS1</f>
        <v>Changement depuis 2021 APiCy total</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APiCy Frontière Total</v>
      </c>
      <c r="FE2" s="325"/>
      <c r="FF2" s="325"/>
      <c r="FG2" s="325"/>
      <c r="FH2" s="325"/>
      <c r="FI2" s="325"/>
      <c r="FJ2" s="325"/>
      <c r="FK2" s="325"/>
      <c r="FL2" s="325"/>
      <c r="FM2" s="325"/>
      <c r="FN2" s="325"/>
      <c r="FO2" s="325"/>
      <c r="FR2" s="325" t="str">
        <f aca="false">"Totaux 2020 " &amp; $EN1</f>
        <v>Totaux 2020 APiCy Frontière Total</v>
      </c>
      <c r="FS2" s="325"/>
      <c r="FT2" s="325"/>
      <c r="FU2" s="325"/>
      <c r="FV2" s="325"/>
      <c r="FW2" s="325"/>
      <c r="FX2" s="325"/>
      <c r="FY2" s="325"/>
      <c r="FZ2" s="325"/>
      <c r="GA2" s="325"/>
      <c r="GB2" s="325"/>
      <c r="GC2" s="325"/>
      <c r="GF2" s="326" t="str">
        <f aca="false">"Changement depuis 2020 " &amp; $EN1</f>
        <v>Changement depuis 2020 APiCy Frontière Total</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FR3" s="324" t="s">
        <v>25</v>
      </c>
      <c r="FS3" s="324" t="s">
        <v>26</v>
      </c>
      <c r="FT3" s="324" t="s">
        <v>38</v>
      </c>
      <c r="FU3" s="324" t="s">
        <v>39</v>
      </c>
      <c r="FV3" s="324" t="s">
        <v>31</v>
      </c>
      <c r="FW3" s="324" t="s">
        <v>32</v>
      </c>
      <c r="FX3" s="324" t="s">
        <v>40</v>
      </c>
      <c r="FY3" s="324" t="s">
        <v>41</v>
      </c>
      <c r="FZ3" s="324" t="s">
        <v>42</v>
      </c>
      <c r="GA3" s="324" t="s">
        <v>20</v>
      </c>
      <c r="GB3" s="324" t="s">
        <v>44</v>
      </c>
      <c r="GC3" s="324" t="s">
        <v>43</v>
      </c>
      <c r="GD3" s="324"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f aca="false">'Ferney-&gt;Genève'!B5+'StGenis total'!B5+'Mategnin Total'!B5+'PdG Nord Total'!B5+'PdG Sud Total'!B5</f>
        <v>52</v>
      </c>
      <c r="C5" s="345" t="n">
        <f aca="false">'Ferney-&gt;Genève'!C5+'StGenis total'!C5+'Mategnin Total'!C5+'PdG Nord Total'!C5+'PdG Sud Total'!C5</f>
        <v>18</v>
      </c>
      <c r="D5" s="345" t="n">
        <f aca="false">'Ferney-&gt;Genève'!D5+'StGenis total'!D5+'Mategnin Total'!D5+'PdG Nord Total'!D5+'PdG Sud Total'!D5</f>
        <v>35</v>
      </c>
      <c r="E5" s="345" t="n">
        <f aca="false">'Ferney-&gt;Genève'!E5+'StGenis total'!E5+'Mategnin Total'!E5+'PdG Nord Total'!E5+'PdG Sud Total'!E5</f>
        <v>32</v>
      </c>
      <c r="F5" s="345" t="n">
        <f aca="false">'Ferney-&gt;Genève'!F5+'StGenis total'!F5+'Mategnin Total'!F5+'PdG Nord Total'!F5+'PdG Sud Total'!F5</f>
        <v>13</v>
      </c>
      <c r="G5" s="345" t="n">
        <f aca="false">'Ferney-&gt;Genève'!G5+'StGenis total'!G5+'Mategnin Total'!G5+'PdG Nord Total'!G5+'PdG Sud Total'!G5</f>
        <v>5</v>
      </c>
      <c r="H5" s="345" t="n">
        <f aca="false">'Ferney-&gt;Genève'!H5+'StGenis total'!H5+'Mategnin Total'!H5+'PdG Nord Total'!H5+'PdG Sud Total'!H5</f>
        <v>7</v>
      </c>
      <c r="I5" s="345" t="n">
        <f aca="false">'Ferney-&gt;Genève'!I5+'StGenis total'!I5+'Mategnin Total'!I5+'PdG Nord Total'!I5+'PdG Sud Total'!I5</f>
        <v>11</v>
      </c>
      <c r="J5" s="345" t="n">
        <f aca="false">'Ferney-&gt;Genève'!J5+'StGenis total'!J5+'Mategnin Total'!J5+'PdG Nord Total'!J5+'PdG Sud Total'!J5</f>
        <v>5</v>
      </c>
      <c r="K5" s="345" t="n">
        <f aca="false">'Ferney-&gt;Genève'!K5+'StGenis total'!K5+'Mategnin Total'!K5+'PdG Nord Total'!K5+'PdG Sud Total'!K5</f>
        <v>1</v>
      </c>
      <c r="L5" s="345" t="n">
        <f aca="false">'Ferney-&gt;Genève'!L5+'StGenis total'!L5+'Mategnin Total'!L5+'PdG Nord Total'!L5+'PdG Sud Total'!L5</f>
        <v>2</v>
      </c>
      <c r="M5" s="345" t="n">
        <f aca="false">'Ferney-&gt;Genève'!M5+'StGenis total'!M5+'Mategnin Total'!M5+'PdG Nord Total'!M5+'PdG Sud Total'!M5</f>
        <v>0</v>
      </c>
      <c r="N5" s="345" t="n">
        <f aca="false">'Ferney-&gt;Genève'!N5+'StGenis total'!N5+'Mategnin Total'!N5+'PdG Nord Total'!N5+'PdG Sud Total'!N5</f>
        <v>0</v>
      </c>
      <c r="O5" s="345" t="n">
        <f aca="false">'Ferney-&gt;Genève'!O5+'StGenis total'!O5+'Mategnin Total'!O5+'PdG Nord Total'!O5+'PdG Sud Total'!O5</f>
        <v>0</v>
      </c>
      <c r="P5" s="345" t="n">
        <f aca="false">'Ferney-&gt;Genève'!P5+'StGenis total'!P5+'Mategnin Total'!P5+'PdG Nord Total'!P5+'PdG Sud Total'!P5</f>
        <v>3</v>
      </c>
      <c r="Q5" s="345" t="n">
        <f aca="false">'Ferney-&gt;Genève'!Q5+'StGenis total'!Q5+'Mategnin Total'!Q5+'PdG Nord Total'!Q5+'PdG Sud Total'!Q5</f>
        <v>2</v>
      </c>
      <c r="S5" s="340" t="n">
        <f aca="false">B5+D5+F5+H5+J5+L5+N5+P5</f>
        <v>117</v>
      </c>
      <c r="T5" s="4" t="n">
        <f aca="false">C5+E5+G5+I5+K5+M5+O5+Q5</f>
        <v>69</v>
      </c>
      <c r="U5" s="341" t="n">
        <f aca="false">T5/(T5+S5)</f>
        <v>0.370967741935484</v>
      </c>
      <c r="V5" s="4" t="n">
        <f aca="false">B5+C5+J5+K5</f>
        <v>76</v>
      </c>
      <c r="W5" s="4" t="n">
        <f aca="false">D5+E5+L5+M5</f>
        <v>69</v>
      </c>
      <c r="X5" s="4" t="n">
        <f aca="false">F5+G5+N5+O5</f>
        <v>18</v>
      </c>
      <c r="Y5" s="4" t="n">
        <f aca="false">SUM(V5:X5)</f>
        <v>163</v>
      </c>
      <c r="Z5" s="15" t="n">
        <f aca="false">W5/Y5</f>
        <v>0.423312883435583</v>
      </c>
      <c r="AA5" s="15" t="n">
        <f aca="false">X5/Y5</f>
        <v>0.110429447852761</v>
      </c>
      <c r="AB5" s="4" t="n">
        <f aca="false">H5+I5+P5+Q5</f>
        <v>23</v>
      </c>
      <c r="AC5" s="4" t="n">
        <f aca="false">SUM(B5:I5)</f>
        <v>173</v>
      </c>
      <c r="AD5" s="342" t="n">
        <f aca="false">SUM(J5:Q5)</f>
        <v>13</v>
      </c>
      <c r="AE5" s="343" t="n">
        <f aca="false">SUM(B5:Q5)</f>
        <v>186</v>
      </c>
      <c r="AH5" s="15" t="n">
        <f aca="false">(S5/BN5) - 1</f>
        <v>-0.133333333333333</v>
      </c>
      <c r="AI5" s="15" t="n">
        <f aca="false">(T5/BO5) - 1</f>
        <v>0.232142857142857</v>
      </c>
      <c r="AJ5" s="15" t="n">
        <f aca="false">(U5/BP5) - 1</f>
        <v>0.265264976958525</v>
      </c>
      <c r="AK5" s="15" t="n">
        <f aca="false">(V5/BQ5) - 1</f>
        <v>-0.0843373493975904</v>
      </c>
      <c r="AL5" s="15" t="n">
        <f aca="false">(W5/BR5) - 1</f>
        <v>-0.0921052631578947</v>
      </c>
      <c r="AM5" s="15" t="n">
        <f aca="false">(X5/BS5) - 1</f>
        <v>0.285714285714286</v>
      </c>
      <c r="AN5" s="15" t="n">
        <f aca="false">(Y5/BT5) - 1</f>
        <v>-0.0578034682080925</v>
      </c>
      <c r="AO5" s="15" t="n">
        <f aca="false">(Z5/BU5) - 1</f>
        <v>-0.0364061995479497</v>
      </c>
      <c r="AP5" s="15" t="n">
        <f aca="false">(AA5/BV5) - 1</f>
        <v>0.364592462751972</v>
      </c>
      <c r="AQ5" s="15" t="n">
        <f aca="false">(AB5/BW5) - 1</f>
        <v>0.277777777777778</v>
      </c>
      <c r="AR5" s="15" t="n">
        <f aca="false">(AC5/BX5) - 1</f>
        <v>0.0058139534883721</v>
      </c>
      <c r="AS5" s="15" t="n">
        <f aca="false">(AD5/BY5) - 1</f>
        <v>-0.31578947368421</v>
      </c>
      <c r="AT5" s="15" t="n">
        <f aca="false">(AE5/BZ5) - 1</f>
        <v>-0.0261780104712042</v>
      </c>
      <c r="AV5" s="344" t="n">
        <v>0.291666666666667</v>
      </c>
      <c r="AW5" s="345" t="n">
        <f aca="false">'Ferney-&gt;Genève'!AW5+'StGenis total'!AW5+'Mategnin Total'!AW5+'PdG Nord Total'!AW5+'PdG Sud Total'!AW5</f>
        <v>62</v>
      </c>
      <c r="AX5" s="345" t="n">
        <f aca="false">'Ferney-&gt;Genève'!AX5+'StGenis total'!AX5+'Mategnin Total'!AX5+'PdG Nord Total'!AX5+'PdG Sud Total'!AX5</f>
        <v>13</v>
      </c>
      <c r="AY5" s="345" t="n">
        <f aca="false">'Ferney-&gt;Genève'!AY5+'StGenis total'!AY5+'Mategnin Total'!AY5+'PdG Nord Total'!AY5+'PdG Sud Total'!AY5</f>
        <v>38</v>
      </c>
      <c r="AZ5" s="345" t="n">
        <f aca="false">'Ferney-&gt;Genève'!AZ5+'StGenis total'!AZ5+'Mategnin Total'!AZ5+'PdG Nord Total'!AZ5+'PdG Sud Total'!AZ5</f>
        <v>33</v>
      </c>
      <c r="BA5" s="345" t="n">
        <f aca="false">'Ferney-&gt;Genève'!BA5+'StGenis total'!BA5+'Mategnin Total'!BA5+'PdG Nord Total'!BA5+'PdG Sud Total'!BA5</f>
        <v>9</v>
      </c>
      <c r="BB5" s="345" t="n">
        <f aca="false">'Ferney-&gt;Genève'!BB5+'StGenis total'!BB5+'Mategnin Total'!BB5+'PdG Nord Total'!BB5+'PdG Sud Total'!BB5</f>
        <v>1</v>
      </c>
      <c r="BC5" s="345" t="n">
        <f aca="false">'Ferney-&gt;Genève'!BC5+'StGenis total'!BC5+'Mategnin Total'!BC5+'PdG Nord Total'!BC5+'PdG Sud Total'!BC5</f>
        <v>12</v>
      </c>
      <c r="BD5" s="345" t="n">
        <f aca="false">'Ferney-&gt;Genève'!BD5+'StGenis total'!BD5+'Mategnin Total'!BD5+'PdG Nord Total'!BD5+'PdG Sud Total'!BD5</f>
        <v>4</v>
      </c>
      <c r="BE5" s="345" t="n">
        <f aca="false">'Ferney-&gt;Genève'!BE5+'StGenis total'!BE5+'Mategnin Total'!BE5+'PdG Nord Total'!BE5+'PdG Sud Total'!BE5</f>
        <v>7</v>
      </c>
      <c r="BF5" s="345" t="n">
        <f aca="false">'Ferney-&gt;Genève'!BF5+'StGenis total'!BF5+'Mategnin Total'!BF5+'PdG Nord Total'!BF5+'PdG Sud Total'!BF5</f>
        <v>1</v>
      </c>
      <c r="BG5" s="345" t="n">
        <f aca="false">'Ferney-&gt;Genève'!BG5+'StGenis total'!BG5+'Mategnin Total'!BG5+'PdG Nord Total'!BG5+'PdG Sud Total'!BG5</f>
        <v>5</v>
      </c>
      <c r="BH5" s="345" t="n">
        <f aca="false">'Ferney-&gt;Genève'!BH5+'StGenis total'!BH5+'Mategnin Total'!BH5+'PdG Nord Total'!BH5+'PdG Sud Total'!BH5</f>
        <v>0</v>
      </c>
      <c r="BI5" s="345" t="n">
        <f aca="false">'Ferney-&gt;Genève'!BI5+'StGenis total'!BI5+'Mategnin Total'!BI5+'PdG Nord Total'!BI5+'PdG Sud Total'!BI5</f>
        <v>1</v>
      </c>
      <c r="BJ5" s="345" t="n">
        <f aca="false">'Ferney-&gt;Genève'!BJ5+'StGenis total'!BJ5+'Mategnin Total'!BJ5+'PdG Nord Total'!BJ5+'PdG Sud Total'!BJ5</f>
        <v>3</v>
      </c>
      <c r="BK5" s="345" t="n">
        <f aca="false">'Ferney-&gt;Genève'!BK5+'StGenis total'!BK5+'Mategnin Total'!BK5+'PdG Nord Total'!BK5+'PdG Sud Total'!BK5</f>
        <v>1</v>
      </c>
      <c r="BL5" s="345" t="n">
        <f aca="false">'Ferney-&gt;Genève'!BL5+'StGenis total'!BL5+'Mategnin Total'!BL5+'PdG Nord Total'!BL5+'PdG Sud Total'!BL5</f>
        <v>1</v>
      </c>
      <c r="BN5" s="340" t="n">
        <f aca="false">AW5+AY5+BA5+BC5+BE5+BG5+BI5+BK5</f>
        <v>135</v>
      </c>
      <c r="BO5" s="4" t="n">
        <f aca="false">AX5+AZ5+BB5+BD5+BF5+BH5+BJ5+BL5</f>
        <v>56</v>
      </c>
      <c r="BP5" s="341" t="n">
        <f aca="false">BO5/(BO5+BN5)</f>
        <v>0.293193717277487</v>
      </c>
      <c r="BQ5" s="4" t="n">
        <f aca="false">AW5+AX5+BE5+BF5</f>
        <v>83</v>
      </c>
      <c r="BR5" s="4" t="n">
        <f aca="false">AY5+AZ5+BG5+BH5</f>
        <v>76</v>
      </c>
      <c r="BS5" s="4" t="n">
        <f aca="false">BA5+BB5+BI5+BJ5</f>
        <v>14</v>
      </c>
      <c r="BT5" s="4" t="n">
        <f aca="false">SUM(BQ5:BS5)</f>
        <v>173</v>
      </c>
      <c r="BU5" s="15" t="n">
        <f aca="false">BR5/BT5</f>
        <v>0.439306358381503</v>
      </c>
      <c r="BV5" s="15" t="n">
        <f aca="false">BS5/BT5</f>
        <v>0.0809248554913295</v>
      </c>
      <c r="BW5" s="4" t="n">
        <f aca="false">BC5+BD5+BK5+BL5</f>
        <v>18</v>
      </c>
      <c r="BX5" s="4" t="n">
        <f aca="false">SUM(AW5:BD5)</f>
        <v>172</v>
      </c>
      <c r="BY5" s="342" t="n">
        <f aca="false">SUM(BE5:BL5)</f>
        <v>19</v>
      </c>
      <c r="BZ5" s="343" t="n">
        <f aca="false">SUM(AW5:BL5)</f>
        <v>191</v>
      </c>
      <c r="CC5" s="15" t="n">
        <f aca="false">(BN5/DI5) - 1</f>
        <v>0.51685393258427</v>
      </c>
      <c r="CD5" s="15" t="n">
        <f aca="false">(BO5/DJ5) - 1</f>
        <v>0.191489361702128</v>
      </c>
      <c r="CE5" s="15" t="n">
        <f aca="false">(BP5/DK5) - 1</f>
        <v>-0.151609669154506</v>
      </c>
      <c r="CF5" s="15" t="n">
        <f aca="false">(BQ5/DL5) - 1</f>
        <v>0.220588235294118</v>
      </c>
      <c r="CG5" s="15" t="n">
        <f aca="false">(BR5/DM5) - 1</f>
        <v>0.853658536585366</v>
      </c>
      <c r="CH5" s="15" t="n">
        <f aca="false">(BS5/DN5) - 1</f>
        <v>1</v>
      </c>
      <c r="CI5" s="15" t="n">
        <f aca="false">(BT5/DO5) - 1</f>
        <v>0.491379310344828</v>
      </c>
      <c r="CJ5" s="15" t="n">
        <f aca="false">(BU5/DP5) - 1</f>
        <v>0.242915550542789</v>
      </c>
      <c r="CK5" s="15" t="n">
        <f aca="false">(BV5/DQ5) - 1</f>
        <v>0.341040462427746</v>
      </c>
      <c r="CL5" s="15" t="n">
        <f aca="false">(BW5/DR5) - 1</f>
        <v>-0.1</v>
      </c>
      <c r="CM5" s="15" t="n">
        <f aca="false">(BX5/DS5) - 1</f>
        <v>0.354330708661417</v>
      </c>
      <c r="CN5" s="15" t="n">
        <f aca="false">(BY5/DT5) - 1</f>
        <v>1.11111111111111</v>
      </c>
      <c r="CO5" s="15" t="n">
        <f aca="false">(BZ5/DU5) - 1</f>
        <v>0.404411764705882</v>
      </c>
      <c r="CQ5" s="344" t="n">
        <v>0.291666666666667</v>
      </c>
      <c r="CR5" s="345" t="n">
        <f aca="false">'Ferney-&gt;Genève'!CR5+'StGenis total'!CR5+'Mategnin Total'!CR5+'PdG Nord Total'!CR5+'PdG Sud Total'!CR5</f>
        <v>44</v>
      </c>
      <c r="CS5" s="345" t="n">
        <f aca="false">'Ferney-&gt;Genève'!CS5+'StGenis total'!CS5+'Mategnin Total'!CS5+'PdG Nord Total'!CS5+'PdG Sud Total'!CS5</f>
        <v>21</v>
      </c>
      <c r="CT5" s="345" t="n">
        <f aca="false">'Ferney-&gt;Genève'!CT5+'StGenis total'!CT5+'Mategnin Total'!CT5+'PdG Nord Total'!CT5+'PdG Sud Total'!CT5</f>
        <v>20</v>
      </c>
      <c r="CU5" s="345" t="n">
        <f aca="false">'Ferney-&gt;Genève'!CU5+'StGenis total'!CU5+'Mategnin Total'!CU5+'PdG Nord Total'!CU5+'PdG Sud Total'!CU5</f>
        <v>18</v>
      </c>
      <c r="CV5" s="345" t="n">
        <f aca="false">'Ferney-&gt;Genève'!CV5+'StGenis total'!CV5+'Mategnin Total'!CV5+'PdG Nord Total'!CV5+'PdG Sud Total'!CV5</f>
        <v>5</v>
      </c>
      <c r="CW5" s="345" t="n">
        <f aca="false">'Ferney-&gt;Genève'!CW5+'StGenis total'!CW5+'Mategnin Total'!CW5+'PdG Nord Total'!CW5+'PdG Sud Total'!CW5</f>
        <v>0</v>
      </c>
      <c r="CX5" s="345" t="n">
        <f aca="false">'Ferney-&gt;Genève'!CX5+'StGenis total'!CX5+'Mategnin Total'!CX5+'PdG Nord Total'!CX5+'PdG Sud Total'!CX5</f>
        <v>12</v>
      </c>
      <c r="CY5" s="345" t="n">
        <f aca="false">'Ferney-&gt;Genève'!CY5+'StGenis total'!CY5+'Mategnin Total'!CY5+'PdG Nord Total'!CY5+'PdG Sud Total'!CY5</f>
        <v>7</v>
      </c>
      <c r="CZ5" s="345" t="n">
        <f aca="false">'Ferney-&gt;Genève'!CZ5+'StGenis total'!CZ5+'Mategnin Total'!CZ5+'PdG Nord Total'!CZ5+'PdG Sud Total'!CZ5</f>
        <v>2</v>
      </c>
      <c r="DA5" s="345" t="n">
        <f aca="false">'Ferney-&gt;Genève'!DA5+'StGenis total'!DA5+'Mategnin Total'!DA5+'PdG Nord Total'!DA5+'PdG Sud Total'!DA5</f>
        <v>1</v>
      </c>
      <c r="DB5" s="345" t="n">
        <f aca="false">'Ferney-&gt;Genève'!DB5+'StGenis total'!DB5+'Mategnin Total'!DB5+'PdG Nord Total'!DB5+'PdG Sud Total'!DB5</f>
        <v>3</v>
      </c>
      <c r="DC5" s="345" t="n">
        <f aca="false">'Ferney-&gt;Genève'!DC5+'StGenis total'!DC5+'Mategnin Total'!DC5+'PdG Nord Total'!DC5+'PdG Sud Total'!DC5</f>
        <v>0</v>
      </c>
      <c r="DD5" s="345" t="n">
        <f aca="false">'Ferney-&gt;Genève'!DD5+'StGenis total'!DD5+'Mategnin Total'!DD5+'PdG Nord Total'!DD5+'PdG Sud Total'!DD5</f>
        <v>2</v>
      </c>
      <c r="DE5" s="345" t="n">
        <f aca="false">'Ferney-&gt;Genève'!DE5+'StGenis total'!DE5+'Mategnin Total'!DE5+'PdG Nord Total'!DE5+'PdG Sud Total'!DE5</f>
        <v>0</v>
      </c>
      <c r="DF5" s="345" t="n">
        <f aca="false">'Ferney-&gt;Genève'!DF5+'StGenis total'!DF5+'Mategnin Total'!DF5+'PdG Nord Total'!DF5+'PdG Sud Total'!DF5</f>
        <v>1</v>
      </c>
      <c r="DG5" s="345" t="n">
        <f aca="false">'Ferney-&gt;Genève'!DG5+'StGenis total'!DG5+'Mategnin Total'!DG5+'PdG Nord Total'!DG5+'PdG Sud Total'!DG5</f>
        <v>0</v>
      </c>
      <c r="DI5" s="340" t="n">
        <f aca="false">CR5+CT5+CV5+CX5+CZ5+DB5+DD5+DF5</f>
        <v>89</v>
      </c>
      <c r="DJ5" s="4" t="n">
        <f aca="false">CS5+CU5+CW5+CY5+DA5+DC5+DE5+DG5</f>
        <v>47</v>
      </c>
      <c r="DK5" s="341" t="n">
        <f aca="false">DJ5/(DJ5+DI5)</f>
        <v>0.345588235294118</v>
      </c>
      <c r="DL5" s="4" t="n">
        <f aca="false">CR5+CS5+CZ5+DA5</f>
        <v>68</v>
      </c>
      <c r="DM5" s="4" t="n">
        <f aca="false">CT5+CU5+DB5+DC5</f>
        <v>41</v>
      </c>
      <c r="DN5" s="4" t="n">
        <f aca="false">CV5+CW5+DD5+DE5</f>
        <v>7</v>
      </c>
      <c r="DO5" s="4" t="n">
        <f aca="false">SUM(DL5:DN5)</f>
        <v>116</v>
      </c>
      <c r="DP5" s="15" t="n">
        <f aca="false">DM5/DO5</f>
        <v>0.353448275862069</v>
      </c>
      <c r="DQ5" s="15" t="n">
        <f aca="false">DN5/DO5</f>
        <v>0.0603448275862069</v>
      </c>
      <c r="DR5" s="4" t="n">
        <f aca="false">CX5+CY5+DF5+DG5</f>
        <v>20</v>
      </c>
      <c r="DS5" s="4" t="n">
        <f aca="false">SUM(CR5:CY5)</f>
        <v>127</v>
      </c>
      <c r="DT5" s="342" t="n">
        <f aca="false">SUM(CZ5:DG5)</f>
        <v>9</v>
      </c>
      <c r="DU5" s="343" t="n">
        <f aca="false">SUM(CR5:DG5)</f>
        <v>136</v>
      </c>
      <c r="DX5" s="15" t="n">
        <f aca="false">(DI5/FD5) - 1</f>
        <v>0.289855072463768</v>
      </c>
      <c r="DY5" s="15" t="n">
        <f aca="false">(DJ5/FE5) - 1</f>
        <v>0.740740740740741</v>
      </c>
      <c r="DZ5" s="15" t="n">
        <f aca="false">(DK5/FF5) - 1</f>
        <v>0.228758169934641</v>
      </c>
      <c r="EA5" s="15" t="n">
        <f aca="false">(DL5/FG5) - 1</f>
        <v>0.259259259259259</v>
      </c>
      <c r="EB5" s="15" t="n">
        <f aca="false">(DM5/FH5) - 1</f>
        <v>0.242424242424242</v>
      </c>
      <c r="EC5" s="15" t="n">
        <f aca="false">(DN5/FI5) - 1</f>
        <v>0</v>
      </c>
      <c r="ED5" s="15" t="n">
        <f aca="false">(DO5/FJ5) - 1</f>
        <v>0.234042553191489</v>
      </c>
      <c r="EE5" s="15" t="n">
        <f aca="false">(DP5/FK5) - 1</f>
        <v>0.00679205851619646</v>
      </c>
      <c r="EF5" s="15" t="n">
        <f aca="false">(DQ5/FL5) - 1</f>
        <v>-0.189655172413793</v>
      </c>
      <c r="EG5" s="15" t="n">
        <f aca="false">(DR5/FM5) - 1</f>
        <v>9</v>
      </c>
      <c r="EH5" s="15" t="n">
        <f aca="false">(DS5/FN5) - 1</f>
        <v>0.426966292134831</v>
      </c>
      <c r="EI5" s="15" t="n">
        <f aca="false">(DT5/FO5) - 1</f>
        <v>0.285714285714286</v>
      </c>
      <c r="EJ5" s="15" t="n">
        <f aca="false">(DU5/FP5) - 1</f>
        <v>0.416666666666667</v>
      </c>
      <c r="EL5" s="346" t="n">
        <v>0.291666666666667</v>
      </c>
      <c r="EM5" s="345" t="e">
        <f aca="false">#REF!+'StGenis total'!EM5+'Mategnin Total'!EM5+'PdG Nord Total'!EM5</f>
        <v>#REF!</v>
      </c>
      <c r="EN5" s="345" t="e">
        <f aca="false">#REF!+'StGenis total'!EN5+'Mategnin Total'!EN5+'PdG Nord Total'!EN5</f>
        <v>#REF!</v>
      </c>
      <c r="EO5" s="345" t="e">
        <f aca="false">#REF!+'StGenis total'!EO5+'Mategnin Total'!EO5+'PdG Nord Total'!EO5</f>
        <v>#REF!</v>
      </c>
      <c r="EP5" s="345" t="e">
        <f aca="false">#REF!+'StGenis total'!EP5+'Mategnin Total'!EP5+'PdG Nord Total'!EP5</f>
        <v>#REF!</v>
      </c>
      <c r="EQ5" s="345" t="e">
        <f aca="false">#REF!+'StGenis total'!EQ5+'Mategnin Total'!EQ5+'PdG Nord Total'!EQ5</f>
        <v>#REF!</v>
      </c>
      <c r="ER5" s="345" t="e">
        <f aca="false">#REF!+'StGenis total'!ER5+'Mategnin Total'!ER5+'PdG Nord Total'!ER5</f>
        <v>#REF!</v>
      </c>
      <c r="ES5" s="345" t="e">
        <f aca="false">#REF!+'StGenis total'!ES5+'Mategnin Total'!ES5+'PdG Nord Total'!ES5</f>
        <v>#REF!</v>
      </c>
      <c r="ET5" s="345" t="e">
        <f aca="false">#REF!+'StGenis total'!ET5+'Mategnin Total'!ET5+'PdG Nord Total'!ET5</f>
        <v>#REF!</v>
      </c>
      <c r="EU5" s="345" t="e">
        <f aca="false">#REF!+'StGenis total'!EU5+'Mategnin Total'!EU5+'PdG Nord Total'!EU5</f>
        <v>#REF!</v>
      </c>
      <c r="EV5" s="345" t="e">
        <f aca="false">#REF!+'StGenis total'!EV5+'Mategnin Total'!EV5+'PdG Nord Total'!EV5</f>
        <v>#REF!</v>
      </c>
      <c r="EW5" s="345" t="e">
        <f aca="false">#REF!+'StGenis total'!EW5+'Mategnin Total'!EW5+'PdG Nord Total'!EW5</f>
        <v>#REF!</v>
      </c>
      <c r="EX5" s="345" t="e">
        <f aca="false">#REF!+'StGenis total'!EX5+'Mategnin Total'!EX5+'PdG Nord Total'!EX5</f>
        <v>#REF!</v>
      </c>
      <c r="EY5" s="345" t="e">
        <f aca="false">#REF!+'StGenis total'!EY5+'Mategnin Total'!EY5+'PdG Nord Total'!EY5</f>
        <v>#REF!</v>
      </c>
      <c r="EZ5" s="345" t="e">
        <f aca="false">#REF!+'StGenis total'!EZ5+'Mategnin Total'!EZ5+'PdG Nord Total'!EZ5</f>
        <v>#REF!</v>
      </c>
      <c r="FA5" s="345" t="e">
        <f aca="false">#REF!+'StGenis total'!FA5+'Mategnin Total'!FA5+'PdG Nord Total'!FA5</f>
        <v>#REF!</v>
      </c>
      <c r="FB5" s="345" t="e">
        <f aca="false">#REF!+'StGenis total'!FB5+'Mategnin Total'!FB5+'PdG Nord Total'!FB5</f>
        <v>#REF!</v>
      </c>
      <c r="FD5" s="340" t="n">
        <v>69</v>
      </c>
      <c r="FE5" s="4" t="n">
        <v>27</v>
      </c>
      <c r="FF5" s="341" t="n">
        <v>0.28125</v>
      </c>
      <c r="FG5" s="4" t="n">
        <v>54</v>
      </c>
      <c r="FH5" s="4" t="n">
        <v>33</v>
      </c>
      <c r="FI5" s="4" t="n">
        <v>7</v>
      </c>
      <c r="FJ5" s="4" t="n">
        <v>94</v>
      </c>
      <c r="FK5" s="15" t="n">
        <v>0.351063829787234</v>
      </c>
      <c r="FL5" s="15" t="n">
        <v>0.074468085106383</v>
      </c>
      <c r="FM5" s="4" t="n">
        <v>2</v>
      </c>
      <c r="FN5" s="4" t="n">
        <v>89</v>
      </c>
      <c r="FO5" s="342" t="n">
        <v>7</v>
      </c>
      <c r="FP5" s="343" t="n">
        <v>96</v>
      </c>
      <c r="FR5" s="0" t="n">
        <v>43</v>
      </c>
      <c r="FS5" s="0" t="n">
        <v>26</v>
      </c>
      <c r="FT5" s="0" t="n">
        <v>0.376811594202899</v>
      </c>
      <c r="FU5" s="0" t="n">
        <v>35</v>
      </c>
      <c r="FV5" s="0" t="n">
        <v>25</v>
      </c>
      <c r="FW5" s="0" t="n">
        <v>3</v>
      </c>
      <c r="FX5" s="0" t="n">
        <v>63</v>
      </c>
      <c r="FY5" s="0" t="n">
        <v>0.396825396825397</v>
      </c>
      <c r="FZ5" s="0" t="n">
        <v>0.0476190476190476</v>
      </c>
      <c r="GA5" s="0" t="n">
        <v>6</v>
      </c>
      <c r="GB5" s="0" t="n">
        <v>63</v>
      </c>
      <c r="GC5" s="0" t="n">
        <v>6</v>
      </c>
      <c r="GD5" s="0" t="n">
        <v>69</v>
      </c>
      <c r="GF5" s="347" t="n">
        <f aca="false">(FD5/FR5) - 1</f>
        <v>0.604651162790698</v>
      </c>
      <c r="GG5" s="15" t="n">
        <f aca="false">(FE5/FS5) - 1</f>
        <v>0.0384615384615385</v>
      </c>
      <c r="GH5" s="15" t="n">
        <f aca="false">(FF5/FT5) - 1</f>
        <v>-0.25360576923077</v>
      </c>
      <c r="GI5" s="15" t="n">
        <f aca="false">(FG5/FU5) - 1</f>
        <v>0.542857142857143</v>
      </c>
      <c r="GJ5" s="15" t="n">
        <f aca="false">(FH5/FV5) - 1</f>
        <v>0.32</v>
      </c>
      <c r="GK5" s="15" t="n">
        <f aca="false">(FI5/FW5) - 1</f>
        <v>1.33333333333333</v>
      </c>
      <c r="GL5" s="15" t="n">
        <f aca="false">(FJ5/FX5) - 1</f>
        <v>0.492063492063492</v>
      </c>
      <c r="GM5" s="15" t="n">
        <f aca="false">(FK5/FY5) - 1</f>
        <v>-0.115319148936171</v>
      </c>
      <c r="GN5" s="15" t="n">
        <f aca="false">(FL5/FZ5) - 1</f>
        <v>0.563829787234044</v>
      </c>
      <c r="GO5" s="15" t="n">
        <f aca="false">(FM5/GA5) - 1</f>
        <v>-0.666666666666667</v>
      </c>
      <c r="GP5" s="15" t="n">
        <f aca="false">(FN5/GB5) - 1</f>
        <v>0.412698412698413</v>
      </c>
      <c r="GQ5" s="15" t="n">
        <f aca="false">(FO5/GC5) - 1</f>
        <v>0.166666666666667</v>
      </c>
      <c r="GR5" s="348" t="n">
        <f aca="false">(FP5/GD5) - 1</f>
        <v>0.391304347826087</v>
      </c>
    </row>
    <row r="6" customFormat="false" ht="21" hidden="false" customHeight="true" outlineLevel="0" collapsed="false">
      <c r="A6" s="349" t="n">
        <v>0.302083333333333</v>
      </c>
      <c r="B6" s="345" t="n">
        <f aca="false">'Ferney-&gt;Genève'!B6+'StGenis total'!B6+'Mategnin Total'!B6+'PdG Nord Total'!B6+'PdG Sud Total'!B6</f>
        <v>56</v>
      </c>
      <c r="C6" s="345" t="n">
        <f aca="false">'Ferney-&gt;Genève'!C6+'StGenis total'!C6+'Mategnin Total'!C6+'PdG Nord Total'!C6+'PdG Sud Total'!C6</f>
        <v>23</v>
      </c>
      <c r="D6" s="345" t="n">
        <f aca="false">'Ferney-&gt;Genève'!D6+'StGenis total'!D6+'Mategnin Total'!D6+'PdG Nord Total'!D6+'PdG Sud Total'!D6</f>
        <v>43</v>
      </c>
      <c r="E6" s="345" t="n">
        <f aca="false">'Ferney-&gt;Genève'!E6+'StGenis total'!E6+'Mategnin Total'!E6+'PdG Nord Total'!E6+'PdG Sud Total'!E6</f>
        <v>34</v>
      </c>
      <c r="F6" s="345" t="n">
        <f aca="false">'Ferney-&gt;Genève'!F6+'StGenis total'!F6+'Mategnin Total'!F6+'PdG Nord Total'!F6+'PdG Sud Total'!F6</f>
        <v>14</v>
      </c>
      <c r="G6" s="345" t="n">
        <f aca="false">'Ferney-&gt;Genève'!G6+'StGenis total'!G6+'Mategnin Total'!G6+'PdG Nord Total'!G6+'PdG Sud Total'!G6</f>
        <v>2</v>
      </c>
      <c r="H6" s="345" t="n">
        <f aca="false">'Ferney-&gt;Genève'!H6+'StGenis total'!H6+'Mategnin Total'!H6+'PdG Nord Total'!H6+'PdG Sud Total'!H6</f>
        <v>14</v>
      </c>
      <c r="I6" s="345" t="n">
        <f aca="false">'Ferney-&gt;Genève'!I6+'StGenis total'!I6+'Mategnin Total'!I6+'PdG Nord Total'!I6+'PdG Sud Total'!I6</f>
        <v>7</v>
      </c>
      <c r="J6" s="345" t="n">
        <f aca="false">'Ferney-&gt;Genève'!J6+'StGenis total'!J6+'Mategnin Total'!J6+'PdG Nord Total'!J6+'PdG Sud Total'!J6</f>
        <v>7</v>
      </c>
      <c r="K6" s="345" t="n">
        <f aca="false">'Ferney-&gt;Genève'!K6+'StGenis total'!K6+'Mategnin Total'!K6+'PdG Nord Total'!K6+'PdG Sud Total'!K6</f>
        <v>0</v>
      </c>
      <c r="L6" s="345" t="n">
        <f aca="false">'Ferney-&gt;Genève'!L6+'StGenis total'!L6+'Mategnin Total'!L6+'PdG Nord Total'!L6+'PdG Sud Total'!L6</f>
        <v>2</v>
      </c>
      <c r="M6" s="345" t="n">
        <f aca="false">'Ferney-&gt;Genève'!M6+'StGenis total'!M6+'Mategnin Total'!M6+'PdG Nord Total'!M6+'PdG Sud Total'!M6</f>
        <v>0</v>
      </c>
      <c r="N6" s="345" t="n">
        <f aca="false">'Ferney-&gt;Genève'!N6+'StGenis total'!N6+'Mategnin Total'!N6+'PdG Nord Total'!N6+'PdG Sud Total'!N6</f>
        <v>0</v>
      </c>
      <c r="O6" s="345" t="n">
        <f aca="false">'Ferney-&gt;Genève'!O6+'StGenis total'!O6+'Mategnin Total'!O6+'PdG Nord Total'!O6+'PdG Sud Total'!O6</f>
        <v>0</v>
      </c>
      <c r="P6" s="345" t="n">
        <f aca="false">'Ferney-&gt;Genève'!P6+'StGenis total'!P6+'Mategnin Total'!P6+'PdG Nord Total'!P6+'PdG Sud Total'!P6</f>
        <v>2</v>
      </c>
      <c r="Q6" s="345" t="n">
        <f aca="false">'Ferney-&gt;Genève'!Q6+'StGenis total'!Q6+'Mategnin Total'!Q6+'PdG Nord Total'!Q6+'PdG Sud Total'!Q6</f>
        <v>1</v>
      </c>
      <c r="S6" s="340" t="n">
        <f aca="false">B6+D6+F6+H6+J6+L6+N6+P6</f>
        <v>138</v>
      </c>
      <c r="T6" s="4" t="n">
        <f aca="false">C6+E6+G6+I6+K6+M6+O6+Q6</f>
        <v>67</v>
      </c>
      <c r="U6" s="341" t="n">
        <f aca="false">T6/(T6+S6)</f>
        <v>0.326829268292683</v>
      </c>
      <c r="V6" s="4" t="n">
        <f aca="false">B6+C6+J6+K6</f>
        <v>86</v>
      </c>
      <c r="W6" s="4" t="n">
        <f aca="false">D6+E6+L6+M6</f>
        <v>79</v>
      </c>
      <c r="X6" s="4" t="n">
        <f aca="false">F6+G6+N6+O6</f>
        <v>16</v>
      </c>
      <c r="Y6" s="4" t="n">
        <f aca="false">SUM(V6:X6)</f>
        <v>181</v>
      </c>
      <c r="Z6" s="15" t="n">
        <f aca="false">W6/Y6</f>
        <v>0.43646408839779</v>
      </c>
      <c r="AA6" s="15" t="n">
        <f aca="false">X6/Y6</f>
        <v>0.0883977900552486</v>
      </c>
      <c r="AB6" s="4" t="n">
        <f aca="false">H6+I6+P6+Q6</f>
        <v>24</v>
      </c>
      <c r="AC6" s="4" t="n">
        <f aca="false">SUM(B6:I6)</f>
        <v>193</v>
      </c>
      <c r="AD6" s="342" t="n">
        <f aca="false">SUM(J6:Q6)</f>
        <v>12</v>
      </c>
      <c r="AE6" s="343" t="n">
        <f aca="false">SUM(B6:Q6)</f>
        <v>205</v>
      </c>
      <c r="AH6" s="15" t="n">
        <f aca="false">(S6/BN6) - 1</f>
        <v>0.069767441860465</v>
      </c>
      <c r="AI6" s="15" t="n">
        <f aca="false">(T6/BO6) - 1</f>
        <v>0.196428571428571</v>
      </c>
      <c r="AJ6" s="15" t="n">
        <f aca="false">(U6/BP6) - 1</f>
        <v>0.0797038327526123</v>
      </c>
      <c r="AK6" s="15" t="n">
        <f aca="false">(V6/BQ6) - 1</f>
        <v>-0.0947368421052631</v>
      </c>
      <c r="AL6" s="15" t="n">
        <f aca="false">(W6/BR6) - 1</f>
        <v>0.0675675675675675</v>
      </c>
      <c r="AM6" s="15" t="n">
        <f aca="false">(X6/BS6) - 1</f>
        <v>0.777777777777778</v>
      </c>
      <c r="AN6" s="15" t="n">
        <f aca="false">(Y6/BT6) - 1</f>
        <v>0.0168539325842696</v>
      </c>
      <c r="AO6" s="15" t="n">
        <f aca="false">(Z6/BU6) - 1</f>
        <v>0.0498730774973861</v>
      </c>
      <c r="AP6" s="15" t="n">
        <f aca="false">(AA6/BV6) - 1</f>
        <v>0.748311847759361</v>
      </c>
      <c r="AQ6" s="15" t="n">
        <f aca="false">(AB6/BW6) - 1</f>
        <v>2.42857142857143</v>
      </c>
      <c r="AR6" s="15" t="n">
        <f aca="false">(AC6/BX6) - 1</f>
        <v>0.155688622754491</v>
      </c>
      <c r="AS6" s="15" t="n">
        <f aca="false">(AD6/BY6) - 1</f>
        <v>-0.333333333333333</v>
      </c>
      <c r="AT6" s="15" t="n">
        <f aca="false">(AE6/BZ6) - 1</f>
        <v>0.108108108108108</v>
      </c>
      <c r="AV6" s="349" t="n">
        <v>0.302083333333333</v>
      </c>
      <c r="AW6" s="345" t="n">
        <f aca="false">'Ferney-&gt;Genève'!AW6+'StGenis total'!AW6+'Mategnin Total'!AW6+'PdG Nord Total'!AW6+'PdG Sud Total'!AW6</f>
        <v>66</v>
      </c>
      <c r="AX6" s="345" t="n">
        <f aca="false">'Ferney-&gt;Genève'!AX6+'StGenis total'!AX6+'Mategnin Total'!AX6+'PdG Nord Total'!AX6+'PdG Sud Total'!AX6</f>
        <v>18</v>
      </c>
      <c r="AY6" s="345" t="n">
        <f aca="false">'Ferney-&gt;Genève'!AY6+'StGenis total'!AY6+'Mategnin Total'!AY6+'PdG Nord Total'!AY6+'PdG Sud Total'!AY6</f>
        <v>38</v>
      </c>
      <c r="AZ6" s="345" t="n">
        <f aca="false">'Ferney-&gt;Genève'!AZ6+'StGenis total'!AZ6+'Mategnin Total'!AZ6+'PdG Nord Total'!AZ6+'PdG Sud Total'!AZ6</f>
        <v>32</v>
      </c>
      <c r="BA6" s="345" t="n">
        <f aca="false">'Ferney-&gt;Genève'!BA6+'StGenis total'!BA6+'Mategnin Total'!BA6+'PdG Nord Total'!BA6+'PdG Sud Total'!BA6</f>
        <v>8</v>
      </c>
      <c r="BB6" s="345" t="n">
        <f aca="false">'Ferney-&gt;Genève'!BB6+'StGenis total'!BB6+'Mategnin Total'!BB6+'PdG Nord Total'!BB6+'PdG Sud Total'!BB6</f>
        <v>1</v>
      </c>
      <c r="BC6" s="345" t="n">
        <f aca="false">'Ferney-&gt;Genève'!BC6+'StGenis total'!BC6+'Mategnin Total'!BC6+'PdG Nord Total'!BC6+'PdG Sud Total'!BC6</f>
        <v>2</v>
      </c>
      <c r="BD6" s="345" t="n">
        <f aca="false">'Ferney-&gt;Genève'!BD6+'StGenis total'!BD6+'Mategnin Total'!BD6+'PdG Nord Total'!BD6+'PdG Sud Total'!BD6</f>
        <v>2</v>
      </c>
      <c r="BE6" s="345" t="n">
        <f aca="false">'Ferney-&gt;Genève'!BE6+'StGenis total'!BE6+'Mategnin Total'!BE6+'PdG Nord Total'!BE6+'PdG Sud Total'!BE6</f>
        <v>9</v>
      </c>
      <c r="BF6" s="345" t="n">
        <f aca="false">'Ferney-&gt;Genève'!BF6+'StGenis total'!BF6+'Mategnin Total'!BF6+'PdG Nord Total'!BF6+'PdG Sud Total'!BF6</f>
        <v>2</v>
      </c>
      <c r="BG6" s="345" t="n">
        <f aca="false">'Ferney-&gt;Genève'!BG6+'StGenis total'!BG6+'Mategnin Total'!BG6+'PdG Nord Total'!BG6+'PdG Sud Total'!BG6</f>
        <v>3</v>
      </c>
      <c r="BH6" s="345" t="n">
        <f aca="false">'Ferney-&gt;Genève'!BH6+'StGenis total'!BH6+'Mategnin Total'!BH6+'PdG Nord Total'!BH6+'PdG Sud Total'!BH6</f>
        <v>1</v>
      </c>
      <c r="BI6" s="345" t="n">
        <f aca="false">'Ferney-&gt;Genève'!BI6+'StGenis total'!BI6+'Mategnin Total'!BI6+'PdG Nord Total'!BI6+'PdG Sud Total'!BI6</f>
        <v>0</v>
      </c>
      <c r="BJ6" s="345" t="n">
        <f aca="false">'Ferney-&gt;Genève'!BJ6+'StGenis total'!BJ6+'Mategnin Total'!BJ6+'PdG Nord Total'!BJ6+'PdG Sud Total'!BJ6</f>
        <v>0</v>
      </c>
      <c r="BK6" s="345" t="n">
        <f aca="false">'Ferney-&gt;Genève'!BK6+'StGenis total'!BK6+'Mategnin Total'!BK6+'PdG Nord Total'!BK6+'PdG Sud Total'!BK6</f>
        <v>3</v>
      </c>
      <c r="BL6" s="345" t="n">
        <f aca="false">'Ferney-&gt;Genève'!BL6+'StGenis total'!BL6+'Mategnin Total'!BL6+'PdG Nord Total'!BL6+'PdG Sud Total'!BL6</f>
        <v>0</v>
      </c>
      <c r="BN6" s="340" t="n">
        <f aca="false">AW6+AY6+BA6+BC6+BE6+BG6+BI6+BK6</f>
        <v>129</v>
      </c>
      <c r="BO6" s="4" t="n">
        <f aca="false">AX6+AZ6+BB6+BD6+BF6+BH6+BJ6+BL6</f>
        <v>56</v>
      </c>
      <c r="BP6" s="341" t="n">
        <f aca="false">BO6/(BO6+BN6)</f>
        <v>0.302702702702703</v>
      </c>
      <c r="BQ6" s="4" t="n">
        <f aca="false">AW6+AX6+BE6+BF6</f>
        <v>95</v>
      </c>
      <c r="BR6" s="4" t="n">
        <f aca="false">AY6+AZ6+BG6+BH6</f>
        <v>74</v>
      </c>
      <c r="BS6" s="4" t="n">
        <f aca="false">BA6+BB6+BI6+BJ6</f>
        <v>9</v>
      </c>
      <c r="BT6" s="4" t="n">
        <f aca="false">SUM(BQ6:BS6)</f>
        <v>178</v>
      </c>
      <c r="BU6" s="15" t="n">
        <f aca="false">BR6/BT6</f>
        <v>0.415730337078652</v>
      </c>
      <c r="BV6" s="15" t="n">
        <f aca="false">BS6/BT6</f>
        <v>0.050561797752809</v>
      </c>
      <c r="BW6" s="4" t="n">
        <f aca="false">BC6+BD6+BK6+BL6</f>
        <v>7</v>
      </c>
      <c r="BX6" s="4" t="n">
        <f aca="false">SUM(AW6:BD6)</f>
        <v>167</v>
      </c>
      <c r="BY6" s="342" t="n">
        <f aca="false">SUM(BE6:BL6)</f>
        <v>18</v>
      </c>
      <c r="BZ6" s="343" t="n">
        <f aca="false">SUM(AW6:BL6)</f>
        <v>185</v>
      </c>
      <c r="CC6" s="15" t="n">
        <f aca="false">(BN6/DI6) - 1</f>
        <v>0.216981132075472</v>
      </c>
      <c r="CD6" s="15" t="n">
        <f aca="false">(BO6/DJ6) - 1</f>
        <v>0.0566037735849057</v>
      </c>
      <c r="CE6" s="15" t="n">
        <f aca="false">(BP6/DK6) - 1</f>
        <v>-0.0918918918918918</v>
      </c>
      <c r="CF6" s="15" t="n">
        <f aca="false">(BQ6/DL6) - 1</f>
        <v>0.117647058823529</v>
      </c>
      <c r="CG6" s="15" t="n">
        <f aca="false">(BR6/DM6) - 1</f>
        <v>0.345454545454545</v>
      </c>
      <c r="CH6" s="15" t="n">
        <f aca="false">(BS6/DN6) - 1</f>
        <v>0.125</v>
      </c>
      <c r="CI6" s="15" t="n">
        <f aca="false">(BT6/DO6) - 1</f>
        <v>0.202702702702703</v>
      </c>
      <c r="CJ6" s="15" t="n">
        <f aca="false">(BU6/DP6) - 1</f>
        <v>0.118692543411645</v>
      </c>
      <c r="CK6" s="15" t="n">
        <f aca="false">(BV6/DQ6) - 1</f>
        <v>-0.0646067415730338</v>
      </c>
      <c r="CL6" s="15" t="n">
        <f aca="false">(BW6/DR6) - 1</f>
        <v>-0.363636363636364</v>
      </c>
      <c r="CM6" s="15" t="n">
        <f aca="false">(BX6/DS6) - 1</f>
        <v>0.184397163120567</v>
      </c>
      <c r="CN6" s="15" t="n">
        <f aca="false">(BY6/DT6) - 1</f>
        <v>0</v>
      </c>
      <c r="CO6" s="15" t="n">
        <f aca="false">(BZ6/DU6) - 1</f>
        <v>0.163522012578616</v>
      </c>
      <c r="CQ6" s="349" t="n">
        <v>0.302083333333333</v>
      </c>
      <c r="CR6" s="345" t="n">
        <f aca="false">'Ferney-&gt;Genève'!CR6+'StGenis total'!CR6+'Mategnin Total'!CR6+'PdG Nord Total'!CR6+'PdG Sud Total'!CR6</f>
        <v>47</v>
      </c>
      <c r="CS6" s="345" t="n">
        <f aca="false">'Ferney-&gt;Genève'!CS6+'StGenis total'!CS6+'Mategnin Total'!CS6+'PdG Nord Total'!CS6+'PdG Sud Total'!CS6</f>
        <v>26</v>
      </c>
      <c r="CT6" s="345" t="n">
        <f aca="false">'Ferney-&gt;Genève'!CT6+'StGenis total'!CT6+'Mategnin Total'!CT6+'PdG Nord Total'!CT6+'PdG Sud Total'!CT6</f>
        <v>30</v>
      </c>
      <c r="CU6" s="345" t="n">
        <f aca="false">'Ferney-&gt;Genève'!CU6+'StGenis total'!CU6+'Mategnin Total'!CU6+'PdG Nord Total'!CU6+'PdG Sud Total'!CU6</f>
        <v>23</v>
      </c>
      <c r="CV6" s="345" t="n">
        <f aca="false">'Ferney-&gt;Genève'!CV6+'StGenis total'!CV6+'Mategnin Total'!CV6+'PdG Nord Total'!CV6+'PdG Sud Total'!CV6</f>
        <v>6</v>
      </c>
      <c r="CW6" s="345" t="n">
        <f aca="false">'Ferney-&gt;Genève'!CW6+'StGenis total'!CW6+'Mategnin Total'!CW6+'PdG Nord Total'!CW6+'PdG Sud Total'!CW6</f>
        <v>1</v>
      </c>
      <c r="CX6" s="345" t="n">
        <f aca="false">'Ferney-&gt;Genève'!CX6+'StGenis total'!CX6+'Mategnin Total'!CX6+'PdG Nord Total'!CX6+'PdG Sud Total'!CX6</f>
        <v>6</v>
      </c>
      <c r="CY6" s="345" t="n">
        <f aca="false">'Ferney-&gt;Genève'!CY6+'StGenis total'!CY6+'Mategnin Total'!CY6+'PdG Nord Total'!CY6+'PdG Sud Total'!CY6</f>
        <v>2</v>
      </c>
      <c r="CZ6" s="345" t="n">
        <f aca="false">'Ferney-&gt;Genève'!CZ6+'StGenis total'!CZ6+'Mategnin Total'!CZ6+'PdG Nord Total'!CZ6+'PdG Sud Total'!CZ6</f>
        <v>11</v>
      </c>
      <c r="DA6" s="345" t="n">
        <f aca="false">'Ferney-&gt;Genève'!DA6+'StGenis total'!DA6+'Mategnin Total'!DA6+'PdG Nord Total'!DA6+'PdG Sud Total'!DA6</f>
        <v>1</v>
      </c>
      <c r="DB6" s="345" t="n">
        <f aca="false">'Ferney-&gt;Genève'!DB6+'StGenis total'!DB6+'Mategnin Total'!DB6+'PdG Nord Total'!DB6+'PdG Sud Total'!DB6</f>
        <v>2</v>
      </c>
      <c r="DC6" s="345" t="n">
        <f aca="false">'Ferney-&gt;Genève'!DC6+'StGenis total'!DC6+'Mategnin Total'!DC6+'PdG Nord Total'!DC6+'PdG Sud Total'!DC6</f>
        <v>0</v>
      </c>
      <c r="DD6" s="345" t="n">
        <f aca="false">'Ferney-&gt;Genève'!DD6+'StGenis total'!DD6+'Mategnin Total'!DD6+'PdG Nord Total'!DD6+'PdG Sud Total'!DD6</f>
        <v>1</v>
      </c>
      <c r="DE6" s="345" t="n">
        <f aca="false">'Ferney-&gt;Genève'!DE6+'StGenis total'!DE6+'Mategnin Total'!DE6+'PdG Nord Total'!DE6+'PdG Sud Total'!DE6</f>
        <v>0</v>
      </c>
      <c r="DF6" s="345" t="n">
        <f aca="false">'Ferney-&gt;Genève'!DF6+'StGenis total'!DF6+'Mategnin Total'!DF6+'PdG Nord Total'!DF6+'PdG Sud Total'!DF6</f>
        <v>3</v>
      </c>
      <c r="DG6" s="345" t="n">
        <f aca="false">'Ferney-&gt;Genève'!DG6+'StGenis total'!DG6+'Mategnin Total'!DG6+'PdG Nord Total'!DG6+'PdG Sud Total'!DG6</f>
        <v>0</v>
      </c>
      <c r="DI6" s="340" t="n">
        <f aca="false">CR6+CT6+CV6+CX6+CZ6+DB6+DD6+DF6</f>
        <v>106</v>
      </c>
      <c r="DJ6" s="4" t="n">
        <f aca="false">CS6+CU6+CW6+CY6+DA6+DC6+DE6+DG6</f>
        <v>53</v>
      </c>
      <c r="DK6" s="341" t="n">
        <f aca="false">DJ6/(DJ6+DI6)</f>
        <v>0.333333333333333</v>
      </c>
      <c r="DL6" s="4" t="n">
        <f aca="false">CR6+CS6+CZ6+DA6</f>
        <v>85</v>
      </c>
      <c r="DM6" s="4" t="n">
        <f aca="false">CT6+CU6+DB6+DC6</f>
        <v>55</v>
      </c>
      <c r="DN6" s="4" t="n">
        <f aca="false">CV6+CW6+DD6+DE6</f>
        <v>8</v>
      </c>
      <c r="DO6" s="4" t="n">
        <f aca="false">SUM(DL6:DN6)</f>
        <v>148</v>
      </c>
      <c r="DP6" s="15" t="n">
        <f aca="false">DM6/DO6</f>
        <v>0.371621621621622</v>
      </c>
      <c r="DQ6" s="15" t="n">
        <f aca="false">DN6/DO6</f>
        <v>0.0540540540540541</v>
      </c>
      <c r="DR6" s="4" t="n">
        <f aca="false">CX6+CY6+DF6+DG6</f>
        <v>11</v>
      </c>
      <c r="DS6" s="4" t="n">
        <f aca="false">SUM(CR6:CY6)</f>
        <v>141</v>
      </c>
      <c r="DT6" s="342" t="n">
        <f aca="false">SUM(CZ6:DG6)</f>
        <v>18</v>
      </c>
      <c r="DU6" s="343" t="n">
        <f aca="false">SUM(CR6:DG6)</f>
        <v>159</v>
      </c>
      <c r="DX6" s="15" t="n">
        <f aca="false">(DI6/FD6) - 1</f>
        <v>0.247058823529412</v>
      </c>
      <c r="DY6" s="15" t="n">
        <f aca="false">(DJ6/FE6) - 1</f>
        <v>0.65625</v>
      </c>
      <c r="DZ6" s="15" t="n">
        <f aca="false">(DK6/FF6) - 1</f>
        <v>0.218750000000002</v>
      </c>
      <c r="EA6" s="15" t="n">
        <f aca="false">(DL6/FG6) - 1</f>
        <v>0.328125</v>
      </c>
      <c r="EB6" s="15" t="n">
        <f aca="false">(DM6/FH6) - 1</f>
        <v>0.25</v>
      </c>
      <c r="EC6" s="15" t="n">
        <f aca="false">(DN6/FI6) - 1</f>
        <v>0.6</v>
      </c>
      <c r="ED6" s="15" t="n">
        <f aca="false">(DO6/FJ6) - 1</f>
        <v>0.309734513274336</v>
      </c>
      <c r="EE6" s="15" t="n">
        <f aca="false">(DP6/FK6) - 1</f>
        <v>-0.0456081081081073</v>
      </c>
      <c r="EF6" s="15" t="n">
        <f aca="false">(DQ6/FL6) - 1</f>
        <v>0.221621621621621</v>
      </c>
      <c r="EG6" s="15" t="n">
        <f aca="false">(DR6/FM6) - 1</f>
        <v>1.75</v>
      </c>
      <c r="EH6" s="15" t="n">
        <f aca="false">(DS6/FN6) - 1</f>
        <v>0.305555555555556</v>
      </c>
      <c r="EI6" s="15" t="n">
        <f aca="false">(DT6/FO6) - 1</f>
        <v>1</v>
      </c>
      <c r="EJ6" s="15" t="n">
        <f aca="false">(DU6/FP6) - 1</f>
        <v>0.358974358974359</v>
      </c>
      <c r="EL6" s="350" t="n">
        <v>0.302083333333333</v>
      </c>
      <c r="EM6" s="345" t="e">
        <f aca="false">#REF!+'StGenis total'!EM6+'Mategnin Total'!EM6+'PdG Nord Total'!EM6</f>
        <v>#REF!</v>
      </c>
      <c r="EN6" s="345" t="e">
        <f aca="false">#REF!+'StGenis total'!EN6+'Mategnin Total'!EN6+'PdG Nord Total'!EN6</f>
        <v>#REF!</v>
      </c>
      <c r="EO6" s="345" t="e">
        <f aca="false">#REF!+'StGenis total'!EO6+'Mategnin Total'!EO6+'PdG Nord Total'!EO6</f>
        <v>#REF!</v>
      </c>
      <c r="EP6" s="345" t="e">
        <f aca="false">#REF!+'StGenis total'!EP6+'Mategnin Total'!EP6+'PdG Nord Total'!EP6</f>
        <v>#REF!</v>
      </c>
      <c r="EQ6" s="345" t="e">
        <f aca="false">#REF!+'StGenis total'!EQ6+'Mategnin Total'!EQ6+'PdG Nord Total'!EQ6</f>
        <v>#REF!</v>
      </c>
      <c r="ER6" s="345" t="e">
        <f aca="false">#REF!+'StGenis total'!ER6+'Mategnin Total'!ER6+'PdG Nord Total'!ER6</f>
        <v>#REF!</v>
      </c>
      <c r="ES6" s="345" t="e">
        <f aca="false">#REF!+'StGenis total'!ES6+'Mategnin Total'!ES6+'PdG Nord Total'!ES6</f>
        <v>#REF!</v>
      </c>
      <c r="ET6" s="345" t="e">
        <f aca="false">#REF!+'StGenis total'!ET6+'Mategnin Total'!ET6+'PdG Nord Total'!ET6</f>
        <v>#REF!</v>
      </c>
      <c r="EU6" s="345" t="e">
        <f aca="false">#REF!+'StGenis total'!EU6+'Mategnin Total'!EU6+'PdG Nord Total'!EU6</f>
        <v>#REF!</v>
      </c>
      <c r="EV6" s="345" t="e">
        <f aca="false">#REF!+'StGenis total'!EV6+'Mategnin Total'!EV6+'PdG Nord Total'!EV6</f>
        <v>#REF!</v>
      </c>
      <c r="EW6" s="345" t="e">
        <f aca="false">#REF!+'StGenis total'!EW6+'Mategnin Total'!EW6+'PdG Nord Total'!EW6</f>
        <v>#REF!</v>
      </c>
      <c r="EX6" s="345" t="e">
        <f aca="false">#REF!+'StGenis total'!EX6+'Mategnin Total'!EX6+'PdG Nord Total'!EX6</f>
        <v>#REF!</v>
      </c>
      <c r="EY6" s="345" t="e">
        <f aca="false">#REF!+'StGenis total'!EY6+'Mategnin Total'!EY6+'PdG Nord Total'!EY6</f>
        <v>#REF!</v>
      </c>
      <c r="EZ6" s="345" t="e">
        <f aca="false">#REF!+'StGenis total'!EZ6+'Mategnin Total'!EZ6+'PdG Nord Total'!EZ6</f>
        <v>#REF!</v>
      </c>
      <c r="FA6" s="345" t="e">
        <f aca="false">#REF!+'StGenis total'!FA6+'Mategnin Total'!FA6+'PdG Nord Total'!FA6</f>
        <v>#REF!</v>
      </c>
      <c r="FB6" s="345" t="e">
        <f aca="false">#REF!+'StGenis total'!FB6+'Mategnin Total'!FB6+'PdG Nord Total'!FB6</f>
        <v>#REF!</v>
      </c>
      <c r="FD6" s="340" t="n">
        <v>85</v>
      </c>
      <c r="FE6" s="4" t="n">
        <v>32</v>
      </c>
      <c r="FF6" s="341" t="n">
        <v>0.273504273504273</v>
      </c>
      <c r="FG6" s="4" t="n">
        <v>64</v>
      </c>
      <c r="FH6" s="4" t="n">
        <v>44</v>
      </c>
      <c r="FI6" s="4" t="n">
        <v>5</v>
      </c>
      <c r="FJ6" s="4" t="n">
        <v>113</v>
      </c>
      <c r="FK6" s="15" t="n">
        <v>0.389380530973451</v>
      </c>
      <c r="FL6" s="15" t="n">
        <v>0.0442477876106195</v>
      </c>
      <c r="FM6" s="4" t="n">
        <v>4</v>
      </c>
      <c r="FN6" s="4" t="n">
        <v>108</v>
      </c>
      <c r="FO6" s="342" t="n">
        <v>9</v>
      </c>
      <c r="FP6" s="343" t="n">
        <v>117</v>
      </c>
      <c r="FR6" s="0" t="n">
        <v>67</v>
      </c>
      <c r="FS6" s="0" t="n">
        <v>30</v>
      </c>
      <c r="FT6" s="0" t="n">
        <v>0.309278350515464</v>
      </c>
      <c r="FU6" s="0" t="n">
        <v>54</v>
      </c>
      <c r="FV6" s="0" t="n">
        <v>28</v>
      </c>
      <c r="FW6" s="0" t="n">
        <v>5</v>
      </c>
      <c r="FX6" s="0" t="n">
        <v>87</v>
      </c>
      <c r="FY6" s="0" t="n">
        <v>0.32183908045977</v>
      </c>
      <c r="FZ6" s="0" t="n">
        <v>0.0574712643678161</v>
      </c>
      <c r="GA6" s="0" t="n">
        <v>10</v>
      </c>
      <c r="GB6" s="0" t="n">
        <v>87</v>
      </c>
      <c r="GC6" s="0" t="n">
        <v>10</v>
      </c>
      <c r="GD6" s="0" t="n">
        <v>97</v>
      </c>
      <c r="GF6" s="347" t="n">
        <f aca="false">(FD6/FR6) - 1</f>
        <v>0.268656716417911</v>
      </c>
      <c r="GG6" s="15" t="n">
        <f aca="false">(FE6/FS6) - 1</f>
        <v>0.0666666666666667</v>
      </c>
      <c r="GH6" s="15" t="n">
        <f aca="false">(FF6/FT6) - 1</f>
        <v>-0.115669515669518</v>
      </c>
      <c r="GI6" s="15" t="n">
        <f aca="false">(FG6/FU6) - 1</f>
        <v>0.185185185185185</v>
      </c>
      <c r="GJ6" s="15" t="n">
        <f aca="false">(FH6/FV6) - 1</f>
        <v>0.571428571428571</v>
      </c>
      <c r="GK6" s="15" t="n">
        <f aca="false">(FI6/FW6) - 1</f>
        <v>0</v>
      </c>
      <c r="GL6" s="15" t="n">
        <f aca="false">(FJ6/FX6) - 1</f>
        <v>0.298850574712644</v>
      </c>
      <c r="GM6" s="15" t="n">
        <f aca="false">(FK6/FY6) - 1</f>
        <v>0.209860935524652</v>
      </c>
      <c r="GN6" s="15" t="n">
        <f aca="false">(FL6/FZ6) - 1</f>
        <v>-0.230088495575221</v>
      </c>
      <c r="GO6" s="15" t="n">
        <f aca="false">(FM6/GA6) - 1</f>
        <v>-0.6</v>
      </c>
      <c r="GP6" s="15" t="n">
        <f aca="false">(FN6/GB6) - 1</f>
        <v>0.241379310344828</v>
      </c>
      <c r="GQ6" s="15" t="n">
        <f aca="false">(FO6/GC6) - 1</f>
        <v>-0.1</v>
      </c>
      <c r="GR6" s="348" t="n">
        <f aca="false">(FP6/GD6) - 1</f>
        <v>0.206185567010309</v>
      </c>
    </row>
    <row r="7" customFormat="false" ht="21" hidden="false" customHeight="true" outlineLevel="0" collapsed="false">
      <c r="A7" s="349" t="n">
        <v>0.3125</v>
      </c>
      <c r="B7" s="345" t="n">
        <f aca="false">'Ferney-&gt;Genève'!B7+'StGenis total'!B7+'Mategnin Total'!B7+'PdG Nord Total'!B7+'PdG Sud Total'!B7</f>
        <v>79</v>
      </c>
      <c r="C7" s="345" t="n">
        <f aca="false">'Ferney-&gt;Genève'!C7+'StGenis total'!C7+'Mategnin Total'!C7+'PdG Nord Total'!C7+'PdG Sud Total'!C7</f>
        <v>28</v>
      </c>
      <c r="D7" s="345" t="n">
        <f aca="false">'Ferney-&gt;Genève'!D7+'StGenis total'!D7+'Mategnin Total'!D7+'PdG Nord Total'!D7+'PdG Sud Total'!D7</f>
        <v>57</v>
      </c>
      <c r="E7" s="345" t="n">
        <f aca="false">'Ferney-&gt;Genève'!E7+'StGenis total'!E7+'Mategnin Total'!E7+'PdG Nord Total'!E7+'PdG Sud Total'!E7</f>
        <v>40</v>
      </c>
      <c r="F7" s="345" t="n">
        <f aca="false">'Ferney-&gt;Genève'!F7+'StGenis total'!F7+'Mategnin Total'!F7+'PdG Nord Total'!F7+'PdG Sud Total'!F7</f>
        <v>14</v>
      </c>
      <c r="G7" s="345" t="n">
        <f aca="false">'Ferney-&gt;Genève'!G7+'StGenis total'!G7+'Mategnin Total'!G7+'PdG Nord Total'!G7+'PdG Sud Total'!G7</f>
        <v>2</v>
      </c>
      <c r="H7" s="345" t="n">
        <f aca="false">'Ferney-&gt;Genève'!H7+'StGenis total'!H7+'Mategnin Total'!H7+'PdG Nord Total'!H7+'PdG Sud Total'!H7</f>
        <v>12</v>
      </c>
      <c r="I7" s="345" t="n">
        <f aca="false">'Ferney-&gt;Genève'!I7+'StGenis total'!I7+'Mategnin Total'!I7+'PdG Nord Total'!I7+'PdG Sud Total'!I7</f>
        <v>14</v>
      </c>
      <c r="J7" s="345" t="n">
        <f aca="false">'Ferney-&gt;Genève'!J7+'StGenis total'!J7+'Mategnin Total'!J7+'PdG Nord Total'!J7+'PdG Sud Total'!J7</f>
        <v>11</v>
      </c>
      <c r="K7" s="345" t="n">
        <f aca="false">'Ferney-&gt;Genève'!K7+'StGenis total'!K7+'Mategnin Total'!K7+'PdG Nord Total'!K7+'PdG Sud Total'!K7</f>
        <v>5</v>
      </c>
      <c r="L7" s="345" t="n">
        <f aca="false">'Ferney-&gt;Genève'!L7+'StGenis total'!L7+'Mategnin Total'!L7+'PdG Nord Total'!L7+'PdG Sud Total'!L7</f>
        <v>2</v>
      </c>
      <c r="M7" s="345" t="n">
        <f aca="false">'Ferney-&gt;Genève'!M7+'StGenis total'!M7+'Mategnin Total'!M7+'PdG Nord Total'!M7+'PdG Sud Total'!M7</f>
        <v>4</v>
      </c>
      <c r="N7" s="345" t="n">
        <f aca="false">'Ferney-&gt;Genève'!N7+'StGenis total'!N7+'Mategnin Total'!N7+'PdG Nord Total'!N7+'PdG Sud Total'!N7</f>
        <v>1</v>
      </c>
      <c r="O7" s="345" t="n">
        <f aca="false">'Ferney-&gt;Genève'!O7+'StGenis total'!O7+'Mategnin Total'!O7+'PdG Nord Total'!O7+'PdG Sud Total'!O7</f>
        <v>0</v>
      </c>
      <c r="P7" s="345" t="n">
        <f aca="false">'Ferney-&gt;Genève'!P7+'StGenis total'!P7+'Mategnin Total'!P7+'PdG Nord Total'!P7+'PdG Sud Total'!P7</f>
        <v>4</v>
      </c>
      <c r="Q7" s="345" t="n">
        <f aca="false">'Ferney-&gt;Genève'!Q7+'StGenis total'!Q7+'Mategnin Total'!Q7+'PdG Nord Total'!Q7+'PdG Sud Total'!Q7</f>
        <v>3</v>
      </c>
      <c r="S7" s="340" t="n">
        <f aca="false">B7+D7+F7+H7+J7+L7+N7+P7</f>
        <v>180</v>
      </c>
      <c r="T7" s="4" t="n">
        <f aca="false">C7+E7+G7+I7+K7+M7+O7+Q7</f>
        <v>96</v>
      </c>
      <c r="U7" s="341" t="n">
        <f aca="false">T7/(T7+S7)</f>
        <v>0.347826086956522</v>
      </c>
      <c r="V7" s="4" t="n">
        <f aca="false">B7+C7+J7+K7</f>
        <v>123</v>
      </c>
      <c r="W7" s="4" t="n">
        <f aca="false">D7+E7+L7+M7</f>
        <v>103</v>
      </c>
      <c r="X7" s="4" t="n">
        <f aca="false">F7+G7+N7+O7</f>
        <v>17</v>
      </c>
      <c r="Y7" s="4" t="n">
        <f aca="false">SUM(V7:X7)</f>
        <v>243</v>
      </c>
      <c r="Z7" s="15" t="n">
        <f aca="false">W7/Y7</f>
        <v>0.423868312757202</v>
      </c>
      <c r="AA7" s="15" t="n">
        <f aca="false">X7/Y7</f>
        <v>0.0699588477366255</v>
      </c>
      <c r="AB7" s="4" t="n">
        <f aca="false">H7+I7+P7+Q7</f>
        <v>33</v>
      </c>
      <c r="AC7" s="4" t="n">
        <f aca="false">SUM(B7:I7)</f>
        <v>246</v>
      </c>
      <c r="AD7" s="342" t="n">
        <f aca="false">SUM(J7:Q7)</f>
        <v>30</v>
      </c>
      <c r="AE7" s="343" t="n">
        <f aca="false">SUM(B7:Q7)</f>
        <v>276</v>
      </c>
      <c r="AH7" s="15" t="n">
        <f aca="false">(S7/BN7) - 1</f>
        <v>0.176470588235294</v>
      </c>
      <c r="AI7" s="15" t="n">
        <f aca="false">(T7/BO7) - 1</f>
        <v>0.0105263157894737</v>
      </c>
      <c r="AJ7" s="15" t="n">
        <f aca="false">(U7/BP7) - 1</f>
        <v>-0.0919908466819216</v>
      </c>
      <c r="AK7" s="15" t="n">
        <f aca="false">(V7/BQ7) - 1</f>
        <v>0.0695652173913044</v>
      </c>
      <c r="AL7" s="15" t="n">
        <f aca="false">(W7/BR7) - 1</f>
        <v>0.03</v>
      </c>
      <c r="AM7" s="15" t="n">
        <f aca="false">(X7/BS7) - 1</f>
        <v>0.214285714285714</v>
      </c>
      <c r="AN7" s="15" t="n">
        <f aca="false">(Y7/BT7) - 1</f>
        <v>0.0611353711790392</v>
      </c>
      <c r="AO7" s="15" t="n">
        <f aca="false">(Z7/BU7) - 1</f>
        <v>-0.0293415637860091</v>
      </c>
      <c r="AP7" s="15" t="n">
        <f aca="false">(AA7/BV7) - 1</f>
        <v>0.144326866549089</v>
      </c>
      <c r="AQ7" s="15" t="n">
        <f aca="false">(AB7/BW7) - 1</f>
        <v>0.736842105263158</v>
      </c>
      <c r="AR7" s="15" t="n">
        <f aca="false">(AC7/BX7) - 1</f>
        <v>0.123287671232877</v>
      </c>
      <c r="AS7" s="15" t="n">
        <f aca="false">(AD7/BY7) - 1</f>
        <v>0.0344827586206897</v>
      </c>
      <c r="AT7" s="15" t="n">
        <f aca="false">(AE7/BZ7) - 1</f>
        <v>0.112903225806452</v>
      </c>
      <c r="AV7" s="349" t="n">
        <v>0.3125</v>
      </c>
      <c r="AW7" s="345" t="n">
        <f aca="false">'Ferney-&gt;Genève'!AW7+'StGenis total'!AW7+'Mategnin Total'!AW7+'PdG Nord Total'!AW7+'PdG Sud Total'!AW7</f>
        <v>72</v>
      </c>
      <c r="AX7" s="345" t="n">
        <f aca="false">'Ferney-&gt;Genève'!AX7+'StGenis total'!AX7+'Mategnin Total'!AX7+'PdG Nord Total'!AX7+'PdG Sud Total'!AX7</f>
        <v>26</v>
      </c>
      <c r="AY7" s="345" t="n">
        <f aca="false">'Ferney-&gt;Genève'!AY7+'StGenis total'!AY7+'Mategnin Total'!AY7+'PdG Nord Total'!AY7+'PdG Sud Total'!AY7</f>
        <v>39</v>
      </c>
      <c r="AZ7" s="345" t="n">
        <f aca="false">'Ferney-&gt;Genève'!AZ7+'StGenis total'!AZ7+'Mategnin Total'!AZ7+'PdG Nord Total'!AZ7+'PdG Sud Total'!AZ7</f>
        <v>54</v>
      </c>
      <c r="BA7" s="345" t="n">
        <f aca="false">'Ferney-&gt;Genève'!BA7+'StGenis total'!BA7+'Mategnin Total'!BA7+'PdG Nord Total'!BA7+'PdG Sud Total'!BA7</f>
        <v>11</v>
      </c>
      <c r="BB7" s="345" t="n">
        <f aca="false">'Ferney-&gt;Genève'!BB7+'StGenis total'!BB7+'Mategnin Total'!BB7+'PdG Nord Total'!BB7+'PdG Sud Total'!BB7</f>
        <v>2</v>
      </c>
      <c r="BC7" s="345" t="n">
        <f aca="false">'Ferney-&gt;Genève'!BC7+'StGenis total'!BC7+'Mategnin Total'!BC7+'PdG Nord Total'!BC7+'PdG Sud Total'!BC7</f>
        <v>8</v>
      </c>
      <c r="BD7" s="345" t="n">
        <f aca="false">'Ferney-&gt;Genève'!BD7+'StGenis total'!BD7+'Mategnin Total'!BD7+'PdG Nord Total'!BD7+'PdG Sud Total'!BD7</f>
        <v>7</v>
      </c>
      <c r="BE7" s="345" t="n">
        <f aca="false">'Ferney-&gt;Genève'!BE7+'StGenis total'!BE7+'Mategnin Total'!BE7+'PdG Nord Total'!BE7+'PdG Sud Total'!BE7</f>
        <v>15</v>
      </c>
      <c r="BF7" s="345" t="n">
        <f aca="false">'Ferney-&gt;Genève'!BF7+'StGenis total'!BF7+'Mategnin Total'!BF7+'PdG Nord Total'!BF7+'PdG Sud Total'!BF7</f>
        <v>2</v>
      </c>
      <c r="BG7" s="345" t="n">
        <f aca="false">'Ferney-&gt;Genève'!BG7+'StGenis total'!BG7+'Mategnin Total'!BG7+'PdG Nord Total'!BG7+'PdG Sud Total'!BG7</f>
        <v>4</v>
      </c>
      <c r="BH7" s="345" t="n">
        <f aca="false">'Ferney-&gt;Genève'!BH7+'StGenis total'!BH7+'Mategnin Total'!BH7+'PdG Nord Total'!BH7+'PdG Sud Total'!BH7</f>
        <v>3</v>
      </c>
      <c r="BI7" s="345" t="n">
        <f aca="false">'Ferney-&gt;Genève'!BI7+'StGenis total'!BI7+'Mategnin Total'!BI7+'PdG Nord Total'!BI7+'PdG Sud Total'!BI7</f>
        <v>1</v>
      </c>
      <c r="BJ7" s="345" t="n">
        <f aca="false">'Ferney-&gt;Genève'!BJ7+'StGenis total'!BJ7+'Mategnin Total'!BJ7+'PdG Nord Total'!BJ7+'PdG Sud Total'!BJ7</f>
        <v>0</v>
      </c>
      <c r="BK7" s="345" t="n">
        <f aca="false">'Ferney-&gt;Genève'!BK7+'StGenis total'!BK7+'Mategnin Total'!BK7+'PdG Nord Total'!BK7+'PdG Sud Total'!BK7</f>
        <v>3</v>
      </c>
      <c r="BL7" s="345" t="n">
        <f aca="false">'Ferney-&gt;Genève'!BL7+'StGenis total'!BL7+'Mategnin Total'!BL7+'PdG Nord Total'!BL7+'PdG Sud Total'!BL7</f>
        <v>1</v>
      </c>
      <c r="BN7" s="340" t="n">
        <f aca="false">AW7+AY7+BA7+BC7+BE7+BG7+BI7+BK7</f>
        <v>153</v>
      </c>
      <c r="BO7" s="4" t="n">
        <f aca="false">AX7+AZ7+BB7+BD7+BF7+BH7+BJ7+BL7</f>
        <v>95</v>
      </c>
      <c r="BP7" s="341" t="n">
        <f aca="false">BO7/(BO7+BN7)</f>
        <v>0.383064516129032</v>
      </c>
      <c r="BQ7" s="4" t="n">
        <f aca="false">AW7+AX7+BE7+BF7</f>
        <v>115</v>
      </c>
      <c r="BR7" s="4" t="n">
        <f aca="false">AY7+AZ7+BG7+BH7</f>
        <v>100</v>
      </c>
      <c r="BS7" s="4" t="n">
        <f aca="false">BA7+BB7+BI7+BJ7</f>
        <v>14</v>
      </c>
      <c r="BT7" s="4" t="n">
        <f aca="false">SUM(BQ7:BS7)</f>
        <v>229</v>
      </c>
      <c r="BU7" s="15" t="n">
        <f aca="false">BR7/BT7</f>
        <v>0.436681222707424</v>
      </c>
      <c r="BV7" s="15" t="n">
        <f aca="false">BS7/BT7</f>
        <v>0.0611353711790393</v>
      </c>
      <c r="BW7" s="4" t="n">
        <f aca="false">BC7+BD7+BK7+BL7</f>
        <v>19</v>
      </c>
      <c r="BX7" s="4" t="n">
        <f aca="false">SUM(AW7:BD7)</f>
        <v>219</v>
      </c>
      <c r="BY7" s="342" t="n">
        <f aca="false">SUM(BE7:BL7)</f>
        <v>29</v>
      </c>
      <c r="BZ7" s="343" t="n">
        <f aca="false">SUM(AW7:BL7)</f>
        <v>248</v>
      </c>
      <c r="CC7" s="15" t="n">
        <f aca="false">(BN7/DI7) - 1</f>
        <v>0.403669724770642</v>
      </c>
      <c r="CD7" s="15" t="n">
        <f aca="false">(BO7/DJ7) - 1</f>
        <v>0.610169491525424</v>
      </c>
      <c r="CE7" s="15" t="n">
        <f aca="false">(BP7/DK7) - 1</f>
        <v>0.0907599781301258</v>
      </c>
      <c r="CF7" s="15" t="n">
        <f aca="false">(BQ7/DL7) - 1</f>
        <v>0.455696202531646</v>
      </c>
      <c r="CG7" s="15" t="n">
        <f aca="false">(BR7/DM7) - 1</f>
        <v>0.587301587301587</v>
      </c>
      <c r="CH7" s="15" t="n">
        <f aca="false">(BS7/DN7) - 1</f>
        <v>0.166666666666667</v>
      </c>
      <c r="CI7" s="15" t="n">
        <f aca="false">(BT7/DO7) - 1</f>
        <v>0.487012987012987</v>
      </c>
      <c r="CJ7" s="15" t="n">
        <f aca="false">(BU7/DP7) - 1</f>
        <v>0.0674429888403687</v>
      </c>
      <c r="CK7" s="15" t="n">
        <f aca="false">(BV7/DQ7) - 1</f>
        <v>-0.215429403202329</v>
      </c>
      <c r="CL7" s="15" t="n">
        <f aca="false">(BW7/DR7) - 1</f>
        <v>0.357142857142857</v>
      </c>
      <c r="CM7" s="15" t="n">
        <f aca="false">(BX7/DS7) - 1</f>
        <v>0.422077922077922</v>
      </c>
      <c r="CN7" s="15" t="n">
        <f aca="false">(BY7/DT7) - 1</f>
        <v>1.07142857142857</v>
      </c>
      <c r="CO7" s="15" t="n">
        <f aca="false">(BZ7/DU7) - 1</f>
        <v>0.476190476190476</v>
      </c>
      <c r="CQ7" s="349" t="n">
        <v>0.3125</v>
      </c>
      <c r="CR7" s="345" t="n">
        <f aca="false">'Ferney-&gt;Genève'!CR7+'StGenis total'!CR7+'Mategnin Total'!CR7+'PdG Nord Total'!CR7+'PdG Sud Total'!CR7</f>
        <v>54</v>
      </c>
      <c r="CS7" s="345" t="n">
        <f aca="false">'Ferney-&gt;Genève'!CS7+'StGenis total'!CS7+'Mategnin Total'!CS7+'PdG Nord Total'!CS7+'PdG Sud Total'!CS7</f>
        <v>21</v>
      </c>
      <c r="CT7" s="345" t="n">
        <f aca="false">'Ferney-&gt;Genève'!CT7+'StGenis total'!CT7+'Mategnin Total'!CT7+'PdG Nord Total'!CT7+'PdG Sud Total'!CT7</f>
        <v>35</v>
      </c>
      <c r="CU7" s="345" t="n">
        <f aca="false">'Ferney-&gt;Genève'!CU7+'StGenis total'!CU7+'Mategnin Total'!CU7+'PdG Nord Total'!CU7+'PdG Sud Total'!CU7</f>
        <v>22</v>
      </c>
      <c r="CV7" s="345" t="n">
        <f aca="false">'Ferney-&gt;Genève'!CV7+'StGenis total'!CV7+'Mategnin Total'!CV7+'PdG Nord Total'!CV7+'PdG Sud Total'!CV7</f>
        <v>6</v>
      </c>
      <c r="CW7" s="345" t="n">
        <f aca="false">'Ferney-&gt;Genève'!CW7+'StGenis total'!CW7+'Mategnin Total'!CW7+'PdG Nord Total'!CW7+'PdG Sud Total'!CW7</f>
        <v>4</v>
      </c>
      <c r="CX7" s="345" t="n">
        <f aca="false">'Ferney-&gt;Genève'!CX7+'StGenis total'!CX7+'Mategnin Total'!CX7+'PdG Nord Total'!CX7+'PdG Sud Total'!CX7</f>
        <v>6</v>
      </c>
      <c r="CY7" s="345" t="n">
        <f aca="false">'Ferney-&gt;Genève'!CY7+'StGenis total'!CY7+'Mategnin Total'!CY7+'PdG Nord Total'!CY7+'PdG Sud Total'!CY7</f>
        <v>6</v>
      </c>
      <c r="CZ7" s="345" t="n">
        <f aca="false">'Ferney-&gt;Genève'!CZ7+'StGenis total'!CZ7+'Mategnin Total'!CZ7+'PdG Nord Total'!CZ7+'PdG Sud Total'!CZ7</f>
        <v>3</v>
      </c>
      <c r="DA7" s="345" t="n">
        <f aca="false">'Ferney-&gt;Genève'!DA7+'StGenis total'!DA7+'Mategnin Total'!DA7+'PdG Nord Total'!DA7+'PdG Sud Total'!DA7</f>
        <v>1</v>
      </c>
      <c r="DB7" s="345" t="n">
        <f aca="false">'Ferney-&gt;Genève'!DB7+'StGenis total'!DB7+'Mategnin Total'!DB7+'PdG Nord Total'!DB7+'PdG Sud Total'!DB7</f>
        <v>2</v>
      </c>
      <c r="DC7" s="345" t="n">
        <f aca="false">'Ferney-&gt;Genève'!DC7+'StGenis total'!DC7+'Mategnin Total'!DC7+'PdG Nord Total'!DC7+'PdG Sud Total'!DC7</f>
        <v>4</v>
      </c>
      <c r="DD7" s="345" t="n">
        <f aca="false">'Ferney-&gt;Genève'!DD7+'StGenis total'!DD7+'Mategnin Total'!DD7+'PdG Nord Total'!DD7+'PdG Sud Total'!DD7</f>
        <v>1</v>
      </c>
      <c r="DE7" s="345" t="n">
        <f aca="false">'Ferney-&gt;Genève'!DE7+'StGenis total'!DE7+'Mategnin Total'!DE7+'PdG Nord Total'!DE7+'PdG Sud Total'!DE7</f>
        <v>1</v>
      </c>
      <c r="DF7" s="345" t="n">
        <f aca="false">'Ferney-&gt;Genève'!DF7+'StGenis total'!DF7+'Mategnin Total'!DF7+'PdG Nord Total'!DF7+'PdG Sud Total'!DF7</f>
        <v>2</v>
      </c>
      <c r="DG7" s="345" t="n">
        <f aca="false">'Ferney-&gt;Genève'!DG7+'StGenis total'!DG7+'Mategnin Total'!DG7+'PdG Nord Total'!DG7+'PdG Sud Total'!DG7</f>
        <v>0</v>
      </c>
      <c r="DI7" s="340" t="n">
        <f aca="false">CR7+CT7+CV7+CX7+CZ7+DB7+DD7+DF7</f>
        <v>109</v>
      </c>
      <c r="DJ7" s="4" t="n">
        <f aca="false">CS7+CU7+CW7+CY7+DA7+DC7+DE7+DG7</f>
        <v>59</v>
      </c>
      <c r="DK7" s="341" t="n">
        <f aca="false">DJ7/(DJ7+DI7)</f>
        <v>0.351190476190476</v>
      </c>
      <c r="DL7" s="4" t="n">
        <f aca="false">CR7+CS7+CZ7+DA7</f>
        <v>79</v>
      </c>
      <c r="DM7" s="4" t="n">
        <f aca="false">CT7+CU7+DB7+DC7</f>
        <v>63</v>
      </c>
      <c r="DN7" s="4" t="n">
        <f aca="false">CV7+CW7+DD7+DE7</f>
        <v>12</v>
      </c>
      <c r="DO7" s="4" t="n">
        <f aca="false">SUM(DL7:DN7)</f>
        <v>154</v>
      </c>
      <c r="DP7" s="15" t="n">
        <f aca="false">DM7/DO7</f>
        <v>0.409090909090909</v>
      </c>
      <c r="DQ7" s="15" t="n">
        <f aca="false">DN7/DO7</f>
        <v>0.0779220779220779</v>
      </c>
      <c r="DR7" s="4" t="n">
        <f aca="false">CX7+CY7+DF7+DG7</f>
        <v>14</v>
      </c>
      <c r="DS7" s="4" t="n">
        <f aca="false">SUM(CR7:CY7)</f>
        <v>154</v>
      </c>
      <c r="DT7" s="342" t="n">
        <f aca="false">SUM(CZ7:DG7)</f>
        <v>14</v>
      </c>
      <c r="DU7" s="343" t="n">
        <f aca="false">SUM(CR7:DG7)</f>
        <v>168</v>
      </c>
      <c r="DX7" s="15" t="n">
        <f aca="false">(DI7/FD7) - 1</f>
        <v>0.112244897959184</v>
      </c>
      <c r="DY7" s="15" t="n">
        <f aca="false">(DJ7/FE7) - 1</f>
        <v>0.475</v>
      </c>
      <c r="DZ7" s="15" t="n">
        <f aca="false">(DK7/FF7) - 1</f>
        <v>0.211607142857143</v>
      </c>
      <c r="EA7" s="15" t="n">
        <f aca="false">(DL7/FG7) - 1</f>
        <v>0.253968253968254</v>
      </c>
      <c r="EB7" s="15" t="n">
        <f aca="false">(DM7/FH7) - 1</f>
        <v>0.166666666666667</v>
      </c>
      <c r="EC7" s="15" t="n">
        <f aca="false">(DN7/FI7) - 1</f>
        <v>2</v>
      </c>
      <c r="ED7" s="15" t="n">
        <f aca="false">(DO7/FJ7) - 1</f>
        <v>0.272727272727273</v>
      </c>
      <c r="EE7" s="15" t="n">
        <f aca="false">(DP7/FK7) - 1</f>
        <v>-0.0833333333333328</v>
      </c>
      <c r="EF7" s="15" t="n">
        <f aca="false">(DQ7/FL7) - 1</f>
        <v>1.35714285714286</v>
      </c>
      <c r="EG7" s="15" t="n">
        <f aca="false">(DR7/FM7) - 1</f>
        <v>-0.176470588235294</v>
      </c>
      <c r="EH7" s="15" t="n">
        <f aca="false">(DS7/FN7) - 1</f>
        <v>0.252032520325203</v>
      </c>
      <c r="EI7" s="15" t="n">
        <f aca="false">(DT7/FO7) - 1</f>
        <v>-0.0666666666666667</v>
      </c>
      <c r="EJ7" s="15" t="n">
        <f aca="false">(DU7/FP7) - 1</f>
        <v>0.217391304347826</v>
      </c>
      <c r="EL7" s="350" t="n">
        <v>0.3125</v>
      </c>
      <c r="EM7" s="345" t="e">
        <f aca="false">#REF!+'StGenis total'!EM7+'Mategnin Total'!EM7+'PdG Nord Total'!EM7</f>
        <v>#REF!</v>
      </c>
      <c r="EN7" s="345" t="e">
        <f aca="false">#REF!+'StGenis total'!EN7+'Mategnin Total'!EN7+'PdG Nord Total'!EN7</f>
        <v>#REF!</v>
      </c>
      <c r="EO7" s="345" t="e">
        <f aca="false">#REF!+'StGenis total'!EO7+'Mategnin Total'!EO7+'PdG Nord Total'!EO7</f>
        <v>#REF!</v>
      </c>
      <c r="EP7" s="345" t="e">
        <f aca="false">#REF!+'StGenis total'!EP7+'Mategnin Total'!EP7+'PdG Nord Total'!EP7</f>
        <v>#REF!</v>
      </c>
      <c r="EQ7" s="345" t="e">
        <f aca="false">#REF!+'StGenis total'!EQ7+'Mategnin Total'!EQ7+'PdG Nord Total'!EQ7</f>
        <v>#REF!</v>
      </c>
      <c r="ER7" s="345" t="e">
        <f aca="false">#REF!+'StGenis total'!ER7+'Mategnin Total'!ER7+'PdG Nord Total'!ER7</f>
        <v>#REF!</v>
      </c>
      <c r="ES7" s="345" t="e">
        <f aca="false">#REF!+'StGenis total'!ES7+'Mategnin Total'!ES7+'PdG Nord Total'!ES7</f>
        <v>#REF!</v>
      </c>
      <c r="ET7" s="345" t="e">
        <f aca="false">#REF!+'StGenis total'!ET7+'Mategnin Total'!ET7+'PdG Nord Total'!ET7</f>
        <v>#REF!</v>
      </c>
      <c r="EU7" s="345" t="e">
        <f aca="false">#REF!+'StGenis total'!EU7+'Mategnin Total'!EU7+'PdG Nord Total'!EU7</f>
        <v>#REF!</v>
      </c>
      <c r="EV7" s="345" t="e">
        <f aca="false">#REF!+'StGenis total'!EV7+'Mategnin Total'!EV7+'PdG Nord Total'!EV7</f>
        <v>#REF!</v>
      </c>
      <c r="EW7" s="345" t="e">
        <f aca="false">#REF!+'StGenis total'!EW7+'Mategnin Total'!EW7+'PdG Nord Total'!EW7</f>
        <v>#REF!</v>
      </c>
      <c r="EX7" s="345" t="e">
        <f aca="false">#REF!+'StGenis total'!EX7+'Mategnin Total'!EX7+'PdG Nord Total'!EX7</f>
        <v>#REF!</v>
      </c>
      <c r="EY7" s="345" t="e">
        <f aca="false">#REF!+'StGenis total'!EY7+'Mategnin Total'!EY7+'PdG Nord Total'!EY7</f>
        <v>#REF!</v>
      </c>
      <c r="EZ7" s="345" t="e">
        <f aca="false">#REF!+'StGenis total'!EZ7+'Mategnin Total'!EZ7+'PdG Nord Total'!EZ7</f>
        <v>#REF!</v>
      </c>
      <c r="FA7" s="345" t="e">
        <f aca="false">#REF!+'StGenis total'!FA7+'Mategnin Total'!FA7+'PdG Nord Total'!FA7</f>
        <v>#REF!</v>
      </c>
      <c r="FB7" s="345" t="e">
        <f aca="false">#REF!+'StGenis total'!FB7+'Mategnin Total'!FB7+'PdG Nord Total'!FB7</f>
        <v>#REF!</v>
      </c>
      <c r="FD7" s="340" t="n">
        <v>98</v>
      </c>
      <c r="FE7" s="4" t="n">
        <v>40</v>
      </c>
      <c r="FF7" s="341" t="n">
        <v>0.289855072463768</v>
      </c>
      <c r="FG7" s="4" t="n">
        <v>63</v>
      </c>
      <c r="FH7" s="4" t="n">
        <v>54</v>
      </c>
      <c r="FI7" s="4" t="n">
        <v>4</v>
      </c>
      <c r="FJ7" s="4" t="n">
        <v>121</v>
      </c>
      <c r="FK7" s="15" t="n">
        <v>0.446280991735537</v>
      </c>
      <c r="FL7" s="15" t="n">
        <v>0.0330578512396694</v>
      </c>
      <c r="FM7" s="4" t="n">
        <v>17</v>
      </c>
      <c r="FN7" s="4" t="n">
        <v>123</v>
      </c>
      <c r="FO7" s="342" t="n">
        <v>15</v>
      </c>
      <c r="FP7" s="343" t="n">
        <v>138</v>
      </c>
      <c r="FR7" s="0" t="n">
        <v>55</v>
      </c>
      <c r="FS7" s="0" t="n">
        <v>23</v>
      </c>
      <c r="FT7" s="0" t="n">
        <v>0.294871794871795</v>
      </c>
      <c r="FU7" s="0" t="n">
        <v>52</v>
      </c>
      <c r="FV7" s="0" t="n">
        <v>20</v>
      </c>
      <c r="FW7" s="0" t="n">
        <v>2</v>
      </c>
      <c r="FX7" s="0" t="n">
        <v>74</v>
      </c>
      <c r="FY7" s="0" t="n">
        <v>0.27027027027027</v>
      </c>
      <c r="FZ7" s="0" t="n">
        <v>0.027027027027027</v>
      </c>
      <c r="GA7" s="0" t="n">
        <v>4</v>
      </c>
      <c r="GB7" s="0" t="n">
        <v>70</v>
      </c>
      <c r="GC7" s="0" t="n">
        <v>8</v>
      </c>
      <c r="GD7" s="0" t="n">
        <v>78</v>
      </c>
      <c r="GF7" s="347" t="n">
        <f aca="false">(FD7/FR7) - 1</f>
        <v>0.781818181818182</v>
      </c>
      <c r="GG7" s="15" t="n">
        <f aca="false">(FE7/FS7) - 1</f>
        <v>0.739130434782609</v>
      </c>
      <c r="GH7" s="15" t="n">
        <f aca="false">(FF7/FT7) - 1</f>
        <v>-0.0170132325141784</v>
      </c>
      <c r="GI7" s="15" t="n">
        <f aca="false">(FG7/FU7) - 1</f>
        <v>0.211538461538461</v>
      </c>
      <c r="GJ7" s="15" t="n">
        <f aca="false">(FH7/FV7) - 1</f>
        <v>1.7</v>
      </c>
      <c r="GK7" s="15" t="n">
        <f aca="false">(FI7/FW7) - 1</f>
        <v>1</v>
      </c>
      <c r="GL7" s="15" t="n">
        <f aca="false">(FJ7/FX7) - 1</f>
        <v>0.635135135135135</v>
      </c>
      <c r="GM7" s="15" t="n">
        <f aca="false">(FK7/FY7) - 1</f>
        <v>0.651239669421488</v>
      </c>
      <c r="GN7" s="15" t="n">
        <f aca="false">(FL7/FZ7) - 1</f>
        <v>0.223140495867769</v>
      </c>
      <c r="GO7" s="15" t="n">
        <f aca="false">(FM7/GA7) - 1</f>
        <v>3.25</v>
      </c>
      <c r="GP7" s="15" t="n">
        <f aca="false">(FN7/GB7) - 1</f>
        <v>0.757142857142857</v>
      </c>
      <c r="GQ7" s="15" t="n">
        <f aca="false">(FO7/GC7) - 1</f>
        <v>0.875</v>
      </c>
      <c r="GR7" s="348" t="n">
        <f aca="false">(FP7/GD7) - 1</f>
        <v>0.769230769230769</v>
      </c>
    </row>
    <row r="8" customFormat="false" ht="21" hidden="false" customHeight="true" outlineLevel="0" collapsed="false">
      <c r="A8" s="349" t="n">
        <v>0.322916666666667</v>
      </c>
      <c r="B8" s="345" t="n">
        <f aca="false">'Ferney-&gt;Genève'!B8+'StGenis total'!B8+'Mategnin Total'!B8+'PdG Nord Total'!B8+'PdG Sud Total'!B8</f>
        <v>71</v>
      </c>
      <c r="C8" s="345" t="n">
        <f aca="false">'Ferney-&gt;Genève'!C8+'StGenis total'!C8+'Mategnin Total'!C8+'PdG Nord Total'!C8+'PdG Sud Total'!C8</f>
        <v>24</v>
      </c>
      <c r="D8" s="345" t="n">
        <f aca="false">'Ferney-&gt;Genève'!D8+'StGenis total'!D8+'Mategnin Total'!D8+'PdG Nord Total'!D8+'PdG Sud Total'!D8</f>
        <v>44</v>
      </c>
      <c r="E8" s="345" t="n">
        <f aca="false">'Ferney-&gt;Genève'!E8+'StGenis total'!E8+'Mategnin Total'!E8+'PdG Nord Total'!E8+'PdG Sud Total'!E8</f>
        <v>43</v>
      </c>
      <c r="F8" s="345" t="n">
        <f aca="false">'Ferney-&gt;Genève'!F8+'StGenis total'!F8+'Mategnin Total'!F8+'PdG Nord Total'!F8+'PdG Sud Total'!F8</f>
        <v>9</v>
      </c>
      <c r="G8" s="345" t="n">
        <f aca="false">'Ferney-&gt;Genève'!G8+'StGenis total'!G8+'Mategnin Total'!G8+'PdG Nord Total'!G8+'PdG Sud Total'!G8</f>
        <v>1</v>
      </c>
      <c r="H8" s="345" t="n">
        <f aca="false">'Ferney-&gt;Genève'!H8+'StGenis total'!H8+'Mategnin Total'!H8+'PdG Nord Total'!H8+'PdG Sud Total'!H8</f>
        <v>8</v>
      </c>
      <c r="I8" s="345" t="n">
        <f aca="false">'Ferney-&gt;Genève'!I8+'StGenis total'!I8+'Mategnin Total'!I8+'PdG Nord Total'!I8+'PdG Sud Total'!I8</f>
        <v>2</v>
      </c>
      <c r="J8" s="345" t="n">
        <f aca="false">'Ferney-&gt;Genève'!J8+'StGenis total'!J8+'Mategnin Total'!J8+'PdG Nord Total'!J8+'PdG Sud Total'!J8</f>
        <v>13</v>
      </c>
      <c r="K8" s="345" t="n">
        <f aca="false">'Ferney-&gt;Genève'!K8+'StGenis total'!K8+'Mategnin Total'!K8+'PdG Nord Total'!K8+'PdG Sud Total'!K8</f>
        <v>3</v>
      </c>
      <c r="L8" s="345" t="n">
        <f aca="false">'Ferney-&gt;Genève'!L8+'StGenis total'!L8+'Mategnin Total'!L8+'PdG Nord Total'!L8+'PdG Sud Total'!L8</f>
        <v>4</v>
      </c>
      <c r="M8" s="345" t="n">
        <f aca="false">'Ferney-&gt;Genève'!M8+'StGenis total'!M8+'Mategnin Total'!M8+'PdG Nord Total'!M8+'PdG Sud Total'!M8</f>
        <v>3</v>
      </c>
      <c r="N8" s="345" t="n">
        <f aca="false">'Ferney-&gt;Genève'!N8+'StGenis total'!N8+'Mategnin Total'!N8+'PdG Nord Total'!N8+'PdG Sud Total'!N8</f>
        <v>1</v>
      </c>
      <c r="O8" s="345" t="n">
        <f aca="false">'Ferney-&gt;Genève'!O8+'StGenis total'!O8+'Mategnin Total'!O8+'PdG Nord Total'!O8+'PdG Sud Total'!O8</f>
        <v>0</v>
      </c>
      <c r="P8" s="345" t="n">
        <f aca="false">'Ferney-&gt;Genève'!P8+'StGenis total'!P8+'Mategnin Total'!P8+'PdG Nord Total'!P8+'PdG Sud Total'!P8</f>
        <v>10</v>
      </c>
      <c r="Q8" s="345" t="n">
        <f aca="false">'Ferney-&gt;Genève'!Q8+'StGenis total'!Q8+'Mategnin Total'!Q8+'PdG Nord Total'!Q8+'PdG Sud Total'!Q8</f>
        <v>7</v>
      </c>
      <c r="S8" s="340" t="n">
        <f aca="false">B8+D8+F8+H8+J8+L8+N8+P8</f>
        <v>160</v>
      </c>
      <c r="T8" s="4" t="n">
        <f aca="false">C8+E8+G8+I8+K8+M8+O8+Q8</f>
        <v>83</v>
      </c>
      <c r="U8" s="341" t="n">
        <f aca="false">T8/(T8+S8)</f>
        <v>0.34156378600823</v>
      </c>
      <c r="V8" s="4" t="n">
        <f aca="false">B8+C8+J8+K8</f>
        <v>111</v>
      </c>
      <c r="W8" s="4" t="n">
        <f aca="false">D8+E8+L8+M8</f>
        <v>94</v>
      </c>
      <c r="X8" s="4" t="n">
        <f aca="false">F8+G8+N8+O8</f>
        <v>11</v>
      </c>
      <c r="Y8" s="4" t="n">
        <f aca="false">SUM(V8:X8)</f>
        <v>216</v>
      </c>
      <c r="Z8" s="15" t="n">
        <f aca="false">W8/Y8</f>
        <v>0.435185185185185</v>
      </c>
      <c r="AA8" s="15" t="n">
        <f aca="false">X8/Y8</f>
        <v>0.0509259259259259</v>
      </c>
      <c r="AB8" s="4" t="n">
        <f aca="false">H8+I8+P8+Q8</f>
        <v>27</v>
      </c>
      <c r="AC8" s="4" t="n">
        <f aca="false">SUM(B8:I8)</f>
        <v>202</v>
      </c>
      <c r="AD8" s="342" t="n">
        <f aca="false">SUM(J8:Q8)</f>
        <v>41</v>
      </c>
      <c r="AE8" s="343" t="n">
        <f aca="false">SUM(B8:Q8)</f>
        <v>243</v>
      </c>
      <c r="AH8" s="15" t="n">
        <f aca="false">(S8/BN8) - 1</f>
        <v>0.0457516339869282</v>
      </c>
      <c r="AI8" s="15" t="n">
        <f aca="false">(T8/BO8) - 1</f>
        <v>-0.0119047619047619</v>
      </c>
      <c r="AJ8" s="15" t="n">
        <f aca="false">(U8/BP8) - 1</f>
        <v>-0.0363021751910628</v>
      </c>
      <c r="AK8" s="15" t="n">
        <f aca="false">(V8/BQ8) - 1</f>
        <v>-0.104838709677419</v>
      </c>
      <c r="AL8" s="15" t="n">
        <f aca="false">(W8/BR8) - 1</f>
        <v>0.0444444444444445</v>
      </c>
      <c r="AM8" s="15" t="n">
        <f aca="false">(X8/BS8) - 1</f>
        <v>-0.266666666666667</v>
      </c>
      <c r="AN8" s="15" t="n">
        <f aca="false">(Y8/BT8) - 1</f>
        <v>-0.0567685589519651</v>
      </c>
      <c r="AO8" s="15" t="n">
        <f aca="false">(Z8/BU8) - 1</f>
        <v>0.107304526748972</v>
      </c>
      <c r="AP8" s="15" t="n">
        <f aca="false">(AA8/BV8) - 1</f>
        <v>-0.22253086419753</v>
      </c>
      <c r="AQ8" s="15" t="n">
        <f aca="false">(AB8/BW8) - 1</f>
        <v>2.375</v>
      </c>
      <c r="AR8" s="15" t="n">
        <f aca="false">(AC8/BX8) - 1</f>
        <v>-0.073394495412844</v>
      </c>
      <c r="AS8" s="15" t="n">
        <f aca="false">(AD8/BY8) - 1</f>
        <v>1.15789473684211</v>
      </c>
      <c r="AT8" s="15" t="n">
        <f aca="false">(AE8/BZ8) - 1</f>
        <v>0.0253164556962024</v>
      </c>
      <c r="AV8" s="349" t="n">
        <v>0.322916666666667</v>
      </c>
      <c r="AW8" s="345" t="n">
        <f aca="false">'Ferney-&gt;Genève'!AW8+'StGenis total'!AW8+'Mategnin Total'!AW8+'PdG Nord Total'!AW8+'PdG Sud Total'!AW8</f>
        <v>90</v>
      </c>
      <c r="AX8" s="345" t="n">
        <f aca="false">'Ferney-&gt;Genève'!AX8+'StGenis total'!AX8+'Mategnin Total'!AX8+'PdG Nord Total'!AX8+'PdG Sud Total'!AX8</f>
        <v>25</v>
      </c>
      <c r="AY8" s="345" t="n">
        <f aca="false">'Ferney-&gt;Genève'!AY8+'StGenis total'!AY8+'Mategnin Total'!AY8+'PdG Nord Total'!AY8+'PdG Sud Total'!AY8</f>
        <v>42</v>
      </c>
      <c r="AZ8" s="345" t="n">
        <f aca="false">'Ferney-&gt;Genève'!AZ8+'StGenis total'!AZ8+'Mategnin Total'!AZ8+'PdG Nord Total'!AZ8+'PdG Sud Total'!AZ8</f>
        <v>40</v>
      </c>
      <c r="BA8" s="345" t="n">
        <f aca="false">'Ferney-&gt;Genève'!BA8+'StGenis total'!BA8+'Mategnin Total'!BA8+'PdG Nord Total'!BA8+'PdG Sud Total'!BA8</f>
        <v>9</v>
      </c>
      <c r="BB8" s="345" t="n">
        <f aca="false">'Ferney-&gt;Genève'!BB8+'StGenis total'!BB8+'Mategnin Total'!BB8+'PdG Nord Total'!BB8+'PdG Sud Total'!BB8</f>
        <v>5</v>
      </c>
      <c r="BC8" s="345" t="n">
        <f aca="false">'Ferney-&gt;Genève'!BC8+'StGenis total'!BC8+'Mategnin Total'!BC8+'PdG Nord Total'!BC8+'PdG Sud Total'!BC8</f>
        <v>2</v>
      </c>
      <c r="BD8" s="345" t="n">
        <f aca="false">'Ferney-&gt;Genève'!BD8+'StGenis total'!BD8+'Mategnin Total'!BD8+'PdG Nord Total'!BD8+'PdG Sud Total'!BD8</f>
        <v>5</v>
      </c>
      <c r="BE8" s="345" t="n">
        <f aca="false">'Ferney-&gt;Genève'!BE8+'StGenis total'!BE8+'Mategnin Total'!BE8+'PdG Nord Total'!BE8+'PdG Sud Total'!BE8</f>
        <v>5</v>
      </c>
      <c r="BF8" s="345" t="n">
        <f aca="false">'Ferney-&gt;Genève'!BF8+'StGenis total'!BF8+'Mategnin Total'!BF8+'PdG Nord Total'!BF8+'PdG Sud Total'!BF8</f>
        <v>4</v>
      </c>
      <c r="BG8" s="345" t="n">
        <f aca="false">'Ferney-&gt;Genève'!BG8+'StGenis total'!BG8+'Mategnin Total'!BG8+'PdG Nord Total'!BG8+'PdG Sud Total'!BG8</f>
        <v>3</v>
      </c>
      <c r="BH8" s="345" t="n">
        <f aca="false">'Ferney-&gt;Genève'!BH8+'StGenis total'!BH8+'Mategnin Total'!BH8+'PdG Nord Total'!BH8+'PdG Sud Total'!BH8</f>
        <v>5</v>
      </c>
      <c r="BI8" s="345" t="n">
        <f aca="false">'Ferney-&gt;Genève'!BI8+'StGenis total'!BI8+'Mategnin Total'!BI8+'PdG Nord Total'!BI8+'PdG Sud Total'!BI8</f>
        <v>1</v>
      </c>
      <c r="BJ8" s="345" t="n">
        <f aca="false">'Ferney-&gt;Genève'!BJ8+'StGenis total'!BJ8+'Mategnin Total'!BJ8+'PdG Nord Total'!BJ8+'PdG Sud Total'!BJ8</f>
        <v>0</v>
      </c>
      <c r="BK8" s="345" t="n">
        <f aca="false">'Ferney-&gt;Genève'!BK8+'StGenis total'!BK8+'Mategnin Total'!BK8+'PdG Nord Total'!BK8+'PdG Sud Total'!BK8</f>
        <v>1</v>
      </c>
      <c r="BL8" s="345" t="n">
        <f aca="false">'Ferney-&gt;Genève'!BL8+'StGenis total'!BL8+'Mategnin Total'!BL8+'PdG Nord Total'!BL8+'PdG Sud Total'!BL8</f>
        <v>0</v>
      </c>
      <c r="BN8" s="340" t="n">
        <f aca="false">AW8+AY8+BA8+BC8+BE8+BG8+BI8+BK8</f>
        <v>153</v>
      </c>
      <c r="BO8" s="4" t="n">
        <f aca="false">AX8+AZ8+BB8+BD8+BF8+BH8+BJ8+BL8</f>
        <v>84</v>
      </c>
      <c r="BP8" s="341" t="n">
        <f aca="false">BO8/(BO8+BN8)</f>
        <v>0.354430379746835</v>
      </c>
      <c r="BQ8" s="4" t="n">
        <f aca="false">AW8+AX8+BE8+BF8</f>
        <v>124</v>
      </c>
      <c r="BR8" s="4" t="n">
        <f aca="false">AY8+AZ8+BG8+BH8</f>
        <v>90</v>
      </c>
      <c r="BS8" s="4" t="n">
        <f aca="false">BA8+BB8+BI8+BJ8</f>
        <v>15</v>
      </c>
      <c r="BT8" s="4" t="n">
        <f aca="false">SUM(BQ8:BS8)</f>
        <v>229</v>
      </c>
      <c r="BU8" s="15" t="n">
        <f aca="false">BR8/BT8</f>
        <v>0.393013100436681</v>
      </c>
      <c r="BV8" s="15" t="n">
        <f aca="false">BS8/BT8</f>
        <v>0.0655021834061135</v>
      </c>
      <c r="BW8" s="4" t="n">
        <f aca="false">BC8+BD8+BK8+BL8</f>
        <v>8</v>
      </c>
      <c r="BX8" s="4" t="n">
        <f aca="false">SUM(AW8:BD8)</f>
        <v>218</v>
      </c>
      <c r="BY8" s="342" t="n">
        <f aca="false">SUM(BE8:BL8)</f>
        <v>19</v>
      </c>
      <c r="BZ8" s="343" t="n">
        <f aca="false">SUM(AW8:BL8)</f>
        <v>237</v>
      </c>
      <c r="CC8" s="15" t="n">
        <f aca="false">(BN8/DI8) - 1</f>
        <v>0.1953125</v>
      </c>
      <c r="CD8" s="15" t="n">
        <f aca="false">(BO8/DJ8) - 1</f>
        <v>0.292307692307692</v>
      </c>
      <c r="CE8" s="15" t="n">
        <f aca="false">(BP8/DK8) - 1</f>
        <v>0.05238558909445</v>
      </c>
      <c r="CF8" s="15" t="n">
        <f aca="false">(BQ8/DL8) - 1</f>
        <v>0.377777777777778</v>
      </c>
      <c r="CG8" s="15" t="n">
        <f aca="false">(BR8/DM8) - 1</f>
        <v>0.125</v>
      </c>
      <c r="CH8" s="15" t="n">
        <f aca="false">(BS8/DN8) - 1</f>
        <v>1.14285714285714</v>
      </c>
      <c r="CI8" s="15" t="n">
        <f aca="false">(BT8/DO8) - 1</f>
        <v>0.293785310734463</v>
      </c>
      <c r="CJ8" s="15" t="n">
        <f aca="false">(BU8/DP8) - 1</f>
        <v>-0.130458515283843</v>
      </c>
      <c r="CK8" s="15" t="n">
        <f aca="false">(BV8/DQ8) - 1</f>
        <v>0.656269494697442</v>
      </c>
      <c r="CL8" s="15" t="n">
        <f aca="false">(BW8/DR8) - 1</f>
        <v>-0.5</v>
      </c>
      <c r="CM8" s="15" t="n">
        <f aca="false">(BX8/DS8) - 1</f>
        <v>0.252873563218391</v>
      </c>
      <c r="CN8" s="15" t="n">
        <f aca="false">(BY8/DT8) - 1</f>
        <v>0</v>
      </c>
      <c r="CO8" s="15" t="n">
        <f aca="false">(BZ8/DU8) - 1</f>
        <v>0.227979274611399</v>
      </c>
      <c r="CQ8" s="349" t="n">
        <v>0.322916666666667</v>
      </c>
      <c r="CR8" s="345" t="n">
        <f aca="false">'Ferney-&gt;Genève'!CR8+'StGenis total'!CR8+'Mategnin Total'!CR8+'PdG Nord Total'!CR8+'PdG Sud Total'!CR8</f>
        <v>55</v>
      </c>
      <c r="CS8" s="345" t="n">
        <f aca="false">'Ferney-&gt;Genève'!CS8+'StGenis total'!CS8+'Mategnin Total'!CS8+'PdG Nord Total'!CS8+'PdG Sud Total'!CS8</f>
        <v>28</v>
      </c>
      <c r="CT8" s="345" t="n">
        <f aca="false">'Ferney-&gt;Genève'!CT8+'StGenis total'!CT8+'Mategnin Total'!CT8+'PdG Nord Total'!CT8+'PdG Sud Total'!CT8</f>
        <v>47</v>
      </c>
      <c r="CU8" s="345" t="n">
        <f aca="false">'Ferney-&gt;Genève'!CU8+'StGenis total'!CU8+'Mategnin Total'!CU8+'PdG Nord Total'!CU8+'PdG Sud Total'!CU8</f>
        <v>28</v>
      </c>
      <c r="CV8" s="345" t="n">
        <f aca="false">'Ferney-&gt;Genève'!CV8+'StGenis total'!CV8+'Mategnin Total'!CV8+'PdG Nord Total'!CV8+'PdG Sud Total'!CV8</f>
        <v>5</v>
      </c>
      <c r="CW8" s="345" t="n">
        <f aca="false">'Ferney-&gt;Genève'!CW8+'StGenis total'!CW8+'Mategnin Total'!CW8+'PdG Nord Total'!CW8+'PdG Sud Total'!CW8</f>
        <v>1</v>
      </c>
      <c r="CX8" s="345" t="n">
        <f aca="false">'Ferney-&gt;Genève'!CX8+'StGenis total'!CX8+'Mategnin Total'!CX8+'PdG Nord Total'!CX8+'PdG Sud Total'!CX8</f>
        <v>5</v>
      </c>
      <c r="CY8" s="345" t="n">
        <f aca="false">'Ferney-&gt;Genève'!CY8+'StGenis total'!CY8+'Mategnin Total'!CY8+'PdG Nord Total'!CY8+'PdG Sud Total'!CY8</f>
        <v>5</v>
      </c>
      <c r="CZ8" s="345" t="n">
        <f aca="false">'Ferney-&gt;Genève'!CZ8+'StGenis total'!CZ8+'Mategnin Total'!CZ8+'PdG Nord Total'!CZ8+'PdG Sud Total'!CZ8</f>
        <v>6</v>
      </c>
      <c r="DA8" s="345" t="n">
        <f aca="false">'Ferney-&gt;Genève'!DA8+'StGenis total'!DA8+'Mategnin Total'!DA8+'PdG Nord Total'!DA8+'PdG Sud Total'!DA8</f>
        <v>1</v>
      </c>
      <c r="DB8" s="345" t="n">
        <f aca="false">'Ferney-&gt;Genève'!DB8+'StGenis total'!DB8+'Mategnin Total'!DB8+'PdG Nord Total'!DB8+'PdG Sud Total'!DB8</f>
        <v>4</v>
      </c>
      <c r="DC8" s="345" t="n">
        <f aca="false">'Ferney-&gt;Genève'!DC8+'StGenis total'!DC8+'Mategnin Total'!DC8+'PdG Nord Total'!DC8+'PdG Sud Total'!DC8</f>
        <v>1</v>
      </c>
      <c r="DD8" s="345" t="n">
        <f aca="false">'Ferney-&gt;Genève'!DD8+'StGenis total'!DD8+'Mategnin Total'!DD8+'PdG Nord Total'!DD8+'PdG Sud Total'!DD8</f>
        <v>1</v>
      </c>
      <c r="DE8" s="345" t="n">
        <f aca="false">'Ferney-&gt;Genève'!DE8+'StGenis total'!DE8+'Mategnin Total'!DE8+'PdG Nord Total'!DE8+'PdG Sud Total'!DE8</f>
        <v>0</v>
      </c>
      <c r="DF8" s="345" t="n">
        <f aca="false">'Ferney-&gt;Genève'!DF8+'StGenis total'!DF8+'Mategnin Total'!DF8+'PdG Nord Total'!DF8+'PdG Sud Total'!DF8</f>
        <v>5</v>
      </c>
      <c r="DG8" s="345" t="n">
        <f aca="false">'Ferney-&gt;Genève'!DG8+'StGenis total'!DG8+'Mategnin Total'!DG8+'PdG Nord Total'!DG8+'PdG Sud Total'!DG8</f>
        <v>1</v>
      </c>
      <c r="DI8" s="340" t="n">
        <f aca="false">CR8+CT8+CV8+CX8+CZ8+DB8+DD8+DF8</f>
        <v>128</v>
      </c>
      <c r="DJ8" s="4" t="n">
        <f aca="false">CS8+CU8+CW8+CY8+DA8+DC8+DE8+DG8</f>
        <v>65</v>
      </c>
      <c r="DK8" s="341" t="n">
        <f aca="false">DJ8/(DJ8+DI8)</f>
        <v>0.336787564766839</v>
      </c>
      <c r="DL8" s="4" t="n">
        <f aca="false">CR8+CS8+CZ8+DA8</f>
        <v>90</v>
      </c>
      <c r="DM8" s="4" t="n">
        <f aca="false">CT8+CU8+DB8+DC8</f>
        <v>80</v>
      </c>
      <c r="DN8" s="4" t="n">
        <f aca="false">CV8+CW8+DD8+DE8</f>
        <v>7</v>
      </c>
      <c r="DO8" s="4" t="n">
        <f aca="false">SUM(DL8:DN8)</f>
        <v>177</v>
      </c>
      <c r="DP8" s="15" t="n">
        <f aca="false">DM8/DO8</f>
        <v>0.451977401129944</v>
      </c>
      <c r="DQ8" s="15" t="n">
        <f aca="false">DN8/DO8</f>
        <v>0.0395480225988701</v>
      </c>
      <c r="DR8" s="4" t="n">
        <f aca="false">CX8+CY8+DF8+DG8</f>
        <v>16</v>
      </c>
      <c r="DS8" s="4" t="n">
        <f aca="false">SUM(CR8:CY8)</f>
        <v>174</v>
      </c>
      <c r="DT8" s="342" t="n">
        <f aca="false">SUM(CZ8:DG8)</f>
        <v>19</v>
      </c>
      <c r="DU8" s="343" t="n">
        <f aca="false">SUM(CR8:DG8)</f>
        <v>193</v>
      </c>
      <c r="DX8" s="15" t="n">
        <f aca="false">(DI8/FD8) - 1</f>
        <v>0.333333333333333</v>
      </c>
      <c r="DY8" s="15" t="n">
        <f aca="false">(DJ8/FE8) - 1</f>
        <v>0.274509803921569</v>
      </c>
      <c r="DZ8" s="15" t="n">
        <f aca="false">(DK8/FF8) - 1</f>
        <v>-0.0292593721426393</v>
      </c>
      <c r="EA8" s="15" t="n">
        <f aca="false">(DL8/FG8) - 1</f>
        <v>0.267605633802817</v>
      </c>
      <c r="EB8" s="15" t="n">
        <f aca="false">(DM8/FH8) - 1</f>
        <v>0.454545454545455</v>
      </c>
      <c r="EC8" s="15" t="n">
        <f aca="false">(DN8/FI8) - 1</f>
        <v>0</v>
      </c>
      <c r="ED8" s="15" t="n">
        <f aca="false">(DO8/FJ8) - 1</f>
        <v>0.330827067669173</v>
      </c>
      <c r="EE8" s="15" t="n">
        <f aca="false">(DP8/FK8) - 1</f>
        <v>0.0929635336415002</v>
      </c>
      <c r="EF8" s="15" t="n">
        <f aca="false">(DQ8/FL8) - 1</f>
        <v>-0.248587570621468</v>
      </c>
      <c r="EG8" s="15" t="n">
        <f aca="false">(DR8/FM8) - 1</f>
        <v>0.142857142857143</v>
      </c>
      <c r="EH8" s="15" t="n">
        <f aca="false">(DS8/FN8) - 1</f>
        <v>0.318181818181818</v>
      </c>
      <c r="EI8" s="15" t="n">
        <f aca="false">(DT8/FO8) - 1</f>
        <v>0.266666666666667</v>
      </c>
      <c r="EJ8" s="15" t="n">
        <f aca="false">(DU8/FP8) - 1</f>
        <v>0.312925170068027</v>
      </c>
      <c r="EL8" s="350" t="n">
        <v>0.322916666666667</v>
      </c>
      <c r="EM8" s="345" t="e">
        <f aca="false">#REF!+'StGenis total'!EM8+'Mategnin Total'!EM8+'PdG Nord Total'!EM8</f>
        <v>#REF!</v>
      </c>
      <c r="EN8" s="345" t="e">
        <f aca="false">#REF!+'StGenis total'!EN8+'Mategnin Total'!EN8+'PdG Nord Total'!EN8</f>
        <v>#REF!</v>
      </c>
      <c r="EO8" s="345" t="e">
        <f aca="false">#REF!+'StGenis total'!EO8+'Mategnin Total'!EO8+'PdG Nord Total'!EO8</f>
        <v>#REF!</v>
      </c>
      <c r="EP8" s="345" t="e">
        <f aca="false">#REF!+'StGenis total'!EP8+'Mategnin Total'!EP8+'PdG Nord Total'!EP8</f>
        <v>#REF!</v>
      </c>
      <c r="EQ8" s="345" t="e">
        <f aca="false">#REF!+'StGenis total'!EQ8+'Mategnin Total'!EQ8+'PdG Nord Total'!EQ8</f>
        <v>#REF!</v>
      </c>
      <c r="ER8" s="345" t="e">
        <f aca="false">#REF!+'StGenis total'!ER8+'Mategnin Total'!ER8+'PdG Nord Total'!ER8</f>
        <v>#REF!</v>
      </c>
      <c r="ES8" s="345" t="e">
        <f aca="false">#REF!+'StGenis total'!ES8+'Mategnin Total'!ES8+'PdG Nord Total'!ES8</f>
        <v>#REF!</v>
      </c>
      <c r="ET8" s="345" t="e">
        <f aca="false">#REF!+'StGenis total'!ET8+'Mategnin Total'!ET8+'PdG Nord Total'!ET8</f>
        <v>#REF!</v>
      </c>
      <c r="EU8" s="345" t="e">
        <f aca="false">#REF!+'StGenis total'!EU8+'Mategnin Total'!EU8+'PdG Nord Total'!EU8</f>
        <v>#REF!</v>
      </c>
      <c r="EV8" s="345" t="e">
        <f aca="false">#REF!+'StGenis total'!EV8+'Mategnin Total'!EV8+'PdG Nord Total'!EV8</f>
        <v>#REF!</v>
      </c>
      <c r="EW8" s="345" t="e">
        <f aca="false">#REF!+'StGenis total'!EW8+'Mategnin Total'!EW8+'PdG Nord Total'!EW8</f>
        <v>#REF!</v>
      </c>
      <c r="EX8" s="345" t="e">
        <f aca="false">#REF!+'StGenis total'!EX8+'Mategnin Total'!EX8+'PdG Nord Total'!EX8</f>
        <v>#REF!</v>
      </c>
      <c r="EY8" s="345" t="e">
        <f aca="false">#REF!+'StGenis total'!EY8+'Mategnin Total'!EY8+'PdG Nord Total'!EY8</f>
        <v>#REF!</v>
      </c>
      <c r="EZ8" s="345" t="e">
        <f aca="false">#REF!+'StGenis total'!EZ8+'Mategnin Total'!EZ8+'PdG Nord Total'!EZ8</f>
        <v>#REF!</v>
      </c>
      <c r="FA8" s="345" t="e">
        <f aca="false">#REF!+'StGenis total'!FA8+'Mategnin Total'!FA8+'PdG Nord Total'!FA8</f>
        <v>#REF!</v>
      </c>
      <c r="FB8" s="345" t="e">
        <f aca="false">#REF!+'StGenis total'!FB8+'Mategnin Total'!FB8+'PdG Nord Total'!FB8</f>
        <v>#REF!</v>
      </c>
      <c r="FD8" s="340" t="n">
        <v>96</v>
      </c>
      <c r="FE8" s="4" t="n">
        <v>51</v>
      </c>
      <c r="FF8" s="341" t="n">
        <v>0.346938775510204</v>
      </c>
      <c r="FG8" s="4" t="n">
        <v>71</v>
      </c>
      <c r="FH8" s="4" t="n">
        <v>55</v>
      </c>
      <c r="FI8" s="4" t="n">
        <v>7</v>
      </c>
      <c r="FJ8" s="4" t="n">
        <v>133</v>
      </c>
      <c r="FK8" s="15" t="n">
        <v>0.413533834586466</v>
      </c>
      <c r="FL8" s="15" t="n">
        <v>0.0526315789473684</v>
      </c>
      <c r="FM8" s="4" t="n">
        <v>14</v>
      </c>
      <c r="FN8" s="4" t="n">
        <v>132</v>
      </c>
      <c r="FO8" s="342" t="n">
        <v>15</v>
      </c>
      <c r="FP8" s="343" t="n">
        <v>147</v>
      </c>
      <c r="FR8" s="0" t="n">
        <v>45</v>
      </c>
      <c r="FS8" s="0" t="n">
        <v>30</v>
      </c>
      <c r="FT8" s="0" t="n">
        <v>0.4</v>
      </c>
      <c r="FU8" s="0" t="n">
        <v>38</v>
      </c>
      <c r="FV8" s="0" t="n">
        <v>24</v>
      </c>
      <c r="FW8" s="0" t="n">
        <v>6</v>
      </c>
      <c r="FX8" s="0" t="n">
        <v>68</v>
      </c>
      <c r="FY8" s="0" t="n">
        <v>0.352941176470588</v>
      </c>
      <c r="FZ8" s="0" t="n">
        <v>0.0882352941176471</v>
      </c>
      <c r="GA8" s="0" t="n">
        <v>7</v>
      </c>
      <c r="GB8" s="0" t="n">
        <v>68</v>
      </c>
      <c r="GC8" s="0" t="n">
        <v>7</v>
      </c>
      <c r="GD8" s="0" t="n">
        <v>75</v>
      </c>
      <c r="GF8" s="347" t="n">
        <f aca="false">(FD8/FR8) - 1</f>
        <v>1.13333333333333</v>
      </c>
      <c r="GG8" s="15" t="n">
        <f aca="false">(FE8/FS8) - 1</f>
        <v>0.7</v>
      </c>
      <c r="GH8" s="15" t="n">
        <f aca="false">(FF8/FT8) - 1</f>
        <v>-0.13265306122449</v>
      </c>
      <c r="GI8" s="15" t="n">
        <f aca="false">(FG8/FU8) - 1</f>
        <v>0.868421052631579</v>
      </c>
      <c r="GJ8" s="15" t="n">
        <f aca="false">(FH8/FV8) - 1</f>
        <v>1.29166666666667</v>
      </c>
      <c r="GK8" s="15" t="n">
        <f aca="false">(FI8/FW8) - 1</f>
        <v>0.166666666666667</v>
      </c>
      <c r="GL8" s="15" t="n">
        <f aca="false">(FJ8/FX8) - 1</f>
        <v>0.955882352941176</v>
      </c>
      <c r="GM8" s="15" t="n">
        <f aca="false">(FK8/FY8) - 1</f>
        <v>0.171679197994988</v>
      </c>
      <c r="GN8" s="15" t="n">
        <f aca="false">(FL8/FZ8) - 1</f>
        <v>-0.403508771929825</v>
      </c>
      <c r="GO8" s="15" t="n">
        <f aca="false">(FM8/GA8) - 1</f>
        <v>1</v>
      </c>
      <c r="GP8" s="15" t="n">
        <f aca="false">(FN8/GB8) - 1</f>
        <v>0.941176470588235</v>
      </c>
      <c r="GQ8" s="15" t="n">
        <f aca="false">(FO8/GC8) - 1</f>
        <v>1.14285714285714</v>
      </c>
      <c r="GR8" s="348" t="n">
        <f aca="false">(FP8/GD8) - 1</f>
        <v>0.96</v>
      </c>
    </row>
    <row r="9" customFormat="false" ht="21" hidden="false" customHeight="true" outlineLevel="0" collapsed="false">
      <c r="A9" s="344" t="n">
        <v>0.333333333333333</v>
      </c>
      <c r="B9" s="345" t="n">
        <f aca="false">'Ferney-&gt;Genève'!B9+'StGenis total'!B9+'Mategnin Total'!B9+'PdG Nord Total'!B9+'PdG Sud Total'!B9</f>
        <v>89</v>
      </c>
      <c r="C9" s="345" t="n">
        <f aca="false">'Ferney-&gt;Genève'!C9+'StGenis total'!C9+'Mategnin Total'!C9+'PdG Nord Total'!C9+'PdG Sud Total'!C9</f>
        <v>26</v>
      </c>
      <c r="D9" s="345" t="n">
        <f aca="false">'Ferney-&gt;Genève'!D9+'StGenis total'!D9+'Mategnin Total'!D9+'PdG Nord Total'!D9+'PdG Sud Total'!D9</f>
        <v>64</v>
      </c>
      <c r="E9" s="345" t="n">
        <f aca="false">'Ferney-&gt;Genève'!E9+'StGenis total'!E9+'Mategnin Total'!E9+'PdG Nord Total'!E9+'PdG Sud Total'!E9</f>
        <v>62</v>
      </c>
      <c r="F9" s="345" t="n">
        <f aca="false">'Ferney-&gt;Genève'!F9+'StGenis total'!F9+'Mategnin Total'!F9+'PdG Nord Total'!F9+'PdG Sud Total'!F9</f>
        <v>9</v>
      </c>
      <c r="G9" s="345" t="n">
        <f aca="false">'Ferney-&gt;Genève'!G9+'StGenis total'!G9+'Mategnin Total'!G9+'PdG Nord Total'!G9+'PdG Sud Total'!G9</f>
        <v>7</v>
      </c>
      <c r="H9" s="345" t="n">
        <f aca="false">'Ferney-&gt;Genève'!H9+'StGenis total'!H9+'Mategnin Total'!H9+'PdG Nord Total'!H9+'PdG Sud Total'!H9</f>
        <v>16</v>
      </c>
      <c r="I9" s="345" t="n">
        <f aca="false">'Ferney-&gt;Genève'!I9+'StGenis total'!I9+'Mategnin Total'!I9+'PdG Nord Total'!I9+'PdG Sud Total'!I9</f>
        <v>5</v>
      </c>
      <c r="J9" s="345" t="n">
        <f aca="false">'Ferney-&gt;Genève'!J9+'StGenis total'!J9+'Mategnin Total'!J9+'PdG Nord Total'!J9+'PdG Sud Total'!J9</f>
        <v>15</v>
      </c>
      <c r="K9" s="345" t="n">
        <f aca="false">'Ferney-&gt;Genève'!K9+'StGenis total'!K9+'Mategnin Total'!K9+'PdG Nord Total'!K9+'PdG Sud Total'!K9</f>
        <v>8</v>
      </c>
      <c r="L9" s="345" t="n">
        <f aca="false">'Ferney-&gt;Genève'!L9+'StGenis total'!L9+'Mategnin Total'!L9+'PdG Nord Total'!L9+'PdG Sud Total'!L9</f>
        <v>9</v>
      </c>
      <c r="M9" s="345" t="n">
        <f aca="false">'Ferney-&gt;Genève'!M9+'StGenis total'!M9+'Mategnin Total'!M9+'PdG Nord Total'!M9+'PdG Sud Total'!M9</f>
        <v>2</v>
      </c>
      <c r="N9" s="345" t="n">
        <f aca="false">'Ferney-&gt;Genève'!N9+'StGenis total'!N9+'Mategnin Total'!N9+'PdG Nord Total'!N9+'PdG Sud Total'!N9</f>
        <v>1</v>
      </c>
      <c r="O9" s="345" t="n">
        <f aca="false">'Ferney-&gt;Genève'!O9+'StGenis total'!O9+'Mategnin Total'!O9+'PdG Nord Total'!O9+'PdG Sud Total'!O9</f>
        <v>1</v>
      </c>
      <c r="P9" s="345" t="n">
        <f aca="false">'Ferney-&gt;Genève'!P9+'StGenis total'!P9+'Mategnin Total'!P9+'PdG Nord Total'!P9+'PdG Sud Total'!P9</f>
        <v>2</v>
      </c>
      <c r="Q9" s="345" t="n">
        <f aca="false">'Ferney-&gt;Genève'!Q9+'StGenis total'!Q9+'Mategnin Total'!Q9+'PdG Nord Total'!Q9+'PdG Sud Total'!Q9</f>
        <v>3</v>
      </c>
      <c r="S9" s="340" t="n">
        <f aca="false">B9+D9+F9+H9+J9+L9+N9+P9</f>
        <v>205</v>
      </c>
      <c r="T9" s="4" t="n">
        <f aca="false">C9+E9+G9+I9+K9+M9+O9+Q9</f>
        <v>114</v>
      </c>
      <c r="U9" s="341" t="n">
        <f aca="false">T9/(T9+S9)</f>
        <v>0.357366771159875</v>
      </c>
      <c r="V9" s="4" t="n">
        <f aca="false">B9+C9+J9+K9</f>
        <v>138</v>
      </c>
      <c r="W9" s="4" t="n">
        <f aca="false">D9+E9+L9+M9</f>
        <v>137</v>
      </c>
      <c r="X9" s="4" t="n">
        <f aca="false">F9+G9+N9+O9</f>
        <v>18</v>
      </c>
      <c r="Y9" s="4" t="n">
        <f aca="false">SUM(V9:X9)</f>
        <v>293</v>
      </c>
      <c r="Z9" s="15" t="n">
        <f aca="false">W9/Y9</f>
        <v>0.467576791808874</v>
      </c>
      <c r="AA9" s="15" t="n">
        <f aca="false">X9/Y9</f>
        <v>0.0614334470989761</v>
      </c>
      <c r="AB9" s="4" t="n">
        <f aca="false">H9+I9+P9+Q9</f>
        <v>26</v>
      </c>
      <c r="AC9" s="4" t="n">
        <f aca="false">SUM(B9:I9)</f>
        <v>278</v>
      </c>
      <c r="AD9" s="342" t="n">
        <f aca="false">SUM(J9:Q9)</f>
        <v>41</v>
      </c>
      <c r="AE9" s="343" t="n">
        <f aca="false">SUM(B9:Q9)</f>
        <v>319</v>
      </c>
      <c r="AH9" s="15" t="n">
        <f aca="false">(S9/BN9) - 1</f>
        <v>0.0621761658031088</v>
      </c>
      <c r="AI9" s="15" t="n">
        <f aca="false">(T9/BO9) - 1</f>
        <v>0.151515151515152</v>
      </c>
      <c r="AJ9" s="15" t="n">
        <f aca="false">(U9/BP9) - 1</f>
        <v>0.0540514866533675</v>
      </c>
      <c r="AK9" s="15" t="n">
        <f aca="false">(V9/BQ9) - 1</f>
        <v>0.0534351145038168</v>
      </c>
      <c r="AL9" s="15" t="n">
        <f aca="false">(W9/BR9) - 1</f>
        <v>0.181034482758621</v>
      </c>
      <c r="AM9" s="15" t="n">
        <f aca="false">(X9/BS9) - 1</f>
        <v>0</v>
      </c>
      <c r="AN9" s="15" t="n">
        <f aca="false">(Y9/BT9) - 1</f>
        <v>0.105660377358491</v>
      </c>
      <c r="AO9" s="15" t="n">
        <f aca="false">(Z9/BU9) - 1</f>
        <v>0.0681711192185472</v>
      </c>
      <c r="AP9" s="15" t="n">
        <f aca="false">(AA9/BV9) - 1</f>
        <v>-0.0955631399317408</v>
      </c>
      <c r="AQ9" s="15" t="n">
        <f aca="false">(AB9/BW9) - 1</f>
        <v>-0.0370370370370371</v>
      </c>
      <c r="AR9" s="15" t="n">
        <f aca="false">(AC9/BX9) - 1</f>
        <v>0.053030303030303</v>
      </c>
      <c r="AS9" s="15" t="n">
        <f aca="false">(AD9/BY9) - 1</f>
        <v>0.464285714285714</v>
      </c>
      <c r="AT9" s="15" t="n">
        <f aca="false">(AE9/BZ9) - 1</f>
        <v>0.0924657534246576</v>
      </c>
      <c r="AV9" s="344" t="n">
        <v>0.333333333333333</v>
      </c>
      <c r="AW9" s="345" t="n">
        <f aca="false">'Ferney-&gt;Genève'!AW9+'StGenis total'!AW9+'Mategnin Total'!AW9+'PdG Nord Total'!AW9+'PdG Sud Total'!AW9</f>
        <v>91</v>
      </c>
      <c r="AX9" s="345" t="n">
        <f aca="false">'Ferney-&gt;Genève'!AX9+'StGenis total'!AX9+'Mategnin Total'!AX9+'PdG Nord Total'!AX9+'PdG Sud Total'!AX9</f>
        <v>27</v>
      </c>
      <c r="AY9" s="345" t="n">
        <f aca="false">'Ferney-&gt;Genève'!AY9+'StGenis total'!AY9+'Mategnin Total'!AY9+'PdG Nord Total'!AY9+'PdG Sud Total'!AY9</f>
        <v>52</v>
      </c>
      <c r="AZ9" s="345" t="n">
        <f aca="false">'Ferney-&gt;Genève'!AZ9+'StGenis total'!AZ9+'Mategnin Total'!AZ9+'PdG Nord Total'!AZ9+'PdG Sud Total'!AZ9</f>
        <v>54</v>
      </c>
      <c r="BA9" s="345" t="n">
        <f aca="false">'Ferney-&gt;Genève'!BA9+'StGenis total'!BA9+'Mategnin Total'!BA9+'PdG Nord Total'!BA9+'PdG Sud Total'!BA9</f>
        <v>12</v>
      </c>
      <c r="BB9" s="345" t="n">
        <f aca="false">'Ferney-&gt;Genève'!BB9+'StGenis total'!BB9+'Mategnin Total'!BB9+'PdG Nord Total'!BB9+'PdG Sud Total'!BB9</f>
        <v>4</v>
      </c>
      <c r="BC9" s="345" t="n">
        <f aca="false">'Ferney-&gt;Genève'!BC9+'StGenis total'!BC9+'Mategnin Total'!BC9+'PdG Nord Total'!BC9+'PdG Sud Total'!BC9</f>
        <v>16</v>
      </c>
      <c r="BD9" s="345" t="n">
        <f aca="false">'Ferney-&gt;Genève'!BD9+'StGenis total'!BD9+'Mategnin Total'!BD9+'PdG Nord Total'!BD9+'PdG Sud Total'!BD9</f>
        <v>8</v>
      </c>
      <c r="BE9" s="345" t="n">
        <f aca="false">'Ferney-&gt;Genève'!BE9+'StGenis total'!BE9+'Mategnin Total'!BE9+'PdG Nord Total'!BE9+'PdG Sud Total'!BE9</f>
        <v>13</v>
      </c>
      <c r="BF9" s="345" t="n">
        <f aca="false">'Ferney-&gt;Genève'!BF9+'StGenis total'!BF9+'Mategnin Total'!BF9+'PdG Nord Total'!BF9+'PdG Sud Total'!BF9</f>
        <v>0</v>
      </c>
      <c r="BG9" s="345" t="n">
        <f aca="false">'Ferney-&gt;Genève'!BG9+'StGenis total'!BG9+'Mategnin Total'!BG9+'PdG Nord Total'!BG9+'PdG Sud Total'!BG9</f>
        <v>6</v>
      </c>
      <c r="BH9" s="345" t="n">
        <f aca="false">'Ferney-&gt;Genève'!BH9+'StGenis total'!BH9+'Mategnin Total'!BH9+'PdG Nord Total'!BH9+'PdG Sud Total'!BH9</f>
        <v>4</v>
      </c>
      <c r="BI9" s="345" t="n">
        <f aca="false">'Ferney-&gt;Genève'!BI9+'StGenis total'!BI9+'Mategnin Total'!BI9+'PdG Nord Total'!BI9+'PdG Sud Total'!BI9</f>
        <v>2</v>
      </c>
      <c r="BJ9" s="345" t="n">
        <f aca="false">'Ferney-&gt;Genève'!BJ9+'StGenis total'!BJ9+'Mategnin Total'!BJ9+'PdG Nord Total'!BJ9+'PdG Sud Total'!BJ9</f>
        <v>0</v>
      </c>
      <c r="BK9" s="345" t="n">
        <f aca="false">'Ferney-&gt;Genève'!BK9+'StGenis total'!BK9+'Mategnin Total'!BK9+'PdG Nord Total'!BK9+'PdG Sud Total'!BK9</f>
        <v>1</v>
      </c>
      <c r="BL9" s="345" t="n">
        <f aca="false">'Ferney-&gt;Genève'!BL9+'StGenis total'!BL9+'Mategnin Total'!BL9+'PdG Nord Total'!BL9+'PdG Sud Total'!BL9</f>
        <v>2</v>
      </c>
      <c r="BN9" s="340" t="n">
        <f aca="false">AW9+AY9+BA9+BC9+BE9+BG9+BI9+BK9</f>
        <v>193</v>
      </c>
      <c r="BO9" s="4" t="n">
        <f aca="false">AX9+AZ9+BB9+BD9+BF9+BH9+BJ9+BL9</f>
        <v>99</v>
      </c>
      <c r="BP9" s="341" t="n">
        <f aca="false">BO9/(BO9+BN9)</f>
        <v>0.339041095890411</v>
      </c>
      <c r="BQ9" s="4" t="n">
        <f aca="false">AW9+AX9+BE9+BF9</f>
        <v>131</v>
      </c>
      <c r="BR9" s="4" t="n">
        <f aca="false">AY9+AZ9+BG9+BH9</f>
        <v>116</v>
      </c>
      <c r="BS9" s="4" t="n">
        <f aca="false">BA9+BB9+BI9+BJ9</f>
        <v>18</v>
      </c>
      <c r="BT9" s="4" t="n">
        <f aca="false">SUM(BQ9:BS9)</f>
        <v>265</v>
      </c>
      <c r="BU9" s="15" t="n">
        <f aca="false">BR9/BT9</f>
        <v>0.437735849056604</v>
      </c>
      <c r="BV9" s="15" t="n">
        <f aca="false">BS9/BT9</f>
        <v>0.0679245283018868</v>
      </c>
      <c r="BW9" s="4" t="n">
        <f aca="false">BC9+BD9+BK9+BL9</f>
        <v>27</v>
      </c>
      <c r="BX9" s="4" t="n">
        <f aca="false">SUM(AW9:BD9)</f>
        <v>264</v>
      </c>
      <c r="BY9" s="342" t="n">
        <f aca="false">SUM(BE9:BL9)</f>
        <v>28</v>
      </c>
      <c r="BZ9" s="343" t="n">
        <f aca="false">SUM(AW9:BL9)</f>
        <v>292</v>
      </c>
      <c r="CC9" s="15" t="n">
        <f aca="false">(BN9/DI9) - 1</f>
        <v>0.5078125</v>
      </c>
      <c r="CD9" s="15" t="n">
        <f aca="false">(BO9/DJ9) - 1</f>
        <v>0.455882352941176</v>
      </c>
      <c r="CE9" s="15" t="n">
        <f aca="false">(BP9/DK9) - 1</f>
        <v>-0.0227639000805802</v>
      </c>
      <c r="CF9" s="15" t="n">
        <f aca="false">(BQ9/DL9) - 1</f>
        <v>0.378947368421053</v>
      </c>
      <c r="CG9" s="15" t="n">
        <f aca="false">(BR9/DM9) - 1</f>
        <v>0.731343283582089</v>
      </c>
      <c r="CH9" s="15" t="n">
        <f aca="false">(BS9/DN9) - 1</f>
        <v>0.8</v>
      </c>
      <c r="CI9" s="15" t="n">
        <f aca="false">(BT9/DO9) - 1</f>
        <v>0.540697674418605</v>
      </c>
      <c r="CJ9" s="15" t="n">
        <f aca="false">(BU9/DP9) - 1</f>
        <v>0.123739791607998</v>
      </c>
      <c r="CK9" s="15" t="n">
        <f aca="false">(BV9/DQ9) - 1</f>
        <v>0.168301886792453</v>
      </c>
      <c r="CL9" s="15" t="n">
        <f aca="false">(BW9/DR9) - 1</f>
        <v>0.125</v>
      </c>
      <c r="CM9" s="15" t="n">
        <f aca="false">(BX9/DS9) - 1</f>
        <v>0.534883720930233</v>
      </c>
      <c r="CN9" s="15" t="n">
        <f aca="false">(BY9/DT9) - 1</f>
        <v>0.166666666666667</v>
      </c>
      <c r="CO9" s="15" t="n">
        <f aca="false">(BZ9/DU9) - 1</f>
        <v>0.489795918367347</v>
      </c>
      <c r="CQ9" s="344" t="n">
        <v>0.333333333333333</v>
      </c>
      <c r="CR9" s="345" t="n">
        <f aca="false">'Ferney-&gt;Genève'!CR9+'StGenis total'!CR9+'Mategnin Total'!CR9+'PdG Nord Total'!CR9+'PdG Sud Total'!CR9</f>
        <v>62</v>
      </c>
      <c r="CS9" s="345" t="n">
        <f aca="false">'Ferney-&gt;Genève'!CS9+'StGenis total'!CS9+'Mategnin Total'!CS9+'PdG Nord Total'!CS9+'PdG Sud Total'!CS9</f>
        <v>22</v>
      </c>
      <c r="CT9" s="345" t="n">
        <f aca="false">'Ferney-&gt;Genève'!CT9+'StGenis total'!CT9+'Mategnin Total'!CT9+'PdG Nord Total'!CT9+'PdG Sud Total'!CT9</f>
        <v>33</v>
      </c>
      <c r="CU9" s="345" t="n">
        <f aca="false">'Ferney-&gt;Genève'!CU9+'StGenis total'!CU9+'Mategnin Total'!CU9+'PdG Nord Total'!CU9+'PdG Sud Total'!CU9</f>
        <v>26</v>
      </c>
      <c r="CV9" s="345" t="n">
        <f aca="false">'Ferney-&gt;Genève'!CV9+'StGenis total'!CV9+'Mategnin Total'!CV9+'PdG Nord Total'!CV9+'PdG Sud Total'!CV9</f>
        <v>9</v>
      </c>
      <c r="CW9" s="345" t="n">
        <f aca="false">'Ferney-&gt;Genève'!CW9+'StGenis total'!CW9+'Mategnin Total'!CW9+'PdG Nord Total'!CW9+'PdG Sud Total'!CW9</f>
        <v>1</v>
      </c>
      <c r="CX9" s="345" t="n">
        <f aca="false">'Ferney-&gt;Genève'!CX9+'StGenis total'!CX9+'Mategnin Total'!CX9+'PdG Nord Total'!CX9+'PdG Sud Total'!CX9</f>
        <v>9</v>
      </c>
      <c r="CY9" s="345" t="n">
        <f aca="false">'Ferney-&gt;Genève'!CY9+'StGenis total'!CY9+'Mategnin Total'!CY9+'PdG Nord Total'!CY9+'PdG Sud Total'!CY9</f>
        <v>10</v>
      </c>
      <c r="CZ9" s="345" t="n">
        <f aca="false">'Ferney-&gt;Genève'!CZ9+'StGenis total'!CZ9+'Mategnin Total'!CZ9+'PdG Nord Total'!CZ9+'PdG Sud Total'!CZ9</f>
        <v>9</v>
      </c>
      <c r="DA9" s="345" t="n">
        <f aca="false">'Ferney-&gt;Genève'!DA9+'StGenis total'!DA9+'Mategnin Total'!DA9+'PdG Nord Total'!DA9+'PdG Sud Total'!DA9</f>
        <v>2</v>
      </c>
      <c r="DB9" s="345" t="n">
        <f aca="false">'Ferney-&gt;Genève'!DB9+'StGenis total'!DB9+'Mategnin Total'!DB9+'PdG Nord Total'!DB9+'PdG Sud Total'!DB9</f>
        <v>5</v>
      </c>
      <c r="DC9" s="345" t="n">
        <f aca="false">'Ferney-&gt;Genève'!DC9+'StGenis total'!DC9+'Mategnin Total'!DC9+'PdG Nord Total'!DC9+'PdG Sud Total'!DC9</f>
        <v>3</v>
      </c>
      <c r="DD9" s="345" t="n">
        <f aca="false">'Ferney-&gt;Genève'!DD9+'StGenis total'!DD9+'Mategnin Total'!DD9+'PdG Nord Total'!DD9+'PdG Sud Total'!DD9</f>
        <v>0</v>
      </c>
      <c r="DE9" s="345" t="n">
        <f aca="false">'Ferney-&gt;Genève'!DE9+'StGenis total'!DE9+'Mategnin Total'!DE9+'PdG Nord Total'!DE9+'PdG Sud Total'!DE9</f>
        <v>0</v>
      </c>
      <c r="DF9" s="345" t="n">
        <f aca="false">'Ferney-&gt;Genève'!DF9+'StGenis total'!DF9+'Mategnin Total'!DF9+'PdG Nord Total'!DF9+'PdG Sud Total'!DF9</f>
        <v>1</v>
      </c>
      <c r="DG9" s="345" t="n">
        <f aca="false">'Ferney-&gt;Genève'!DG9+'StGenis total'!DG9+'Mategnin Total'!DG9+'PdG Nord Total'!DG9+'PdG Sud Total'!DG9</f>
        <v>4</v>
      </c>
      <c r="DI9" s="340" t="n">
        <f aca="false">CR9+CT9+CV9+CX9+CZ9+DB9+DD9+DF9</f>
        <v>128</v>
      </c>
      <c r="DJ9" s="4" t="n">
        <f aca="false">CS9+CU9+CW9+CY9+DA9+DC9+DE9+DG9</f>
        <v>68</v>
      </c>
      <c r="DK9" s="341" t="n">
        <f aca="false">DJ9/(DJ9+DI9)</f>
        <v>0.346938775510204</v>
      </c>
      <c r="DL9" s="4" t="n">
        <f aca="false">CR9+CS9+CZ9+DA9</f>
        <v>95</v>
      </c>
      <c r="DM9" s="4" t="n">
        <f aca="false">CT9+CU9+DB9+DC9</f>
        <v>67</v>
      </c>
      <c r="DN9" s="4" t="n">
        <f aca="false">CV9+CW9+DD9+DE9</f>
        <v>10</v>
      </c>
      <c r="DO9" s="4" t="n">
        <f aca="false">SUM(DL9:DN9)</f>
        <v>172</v>
      </c>
      <c r="DP9" s="15" t="n">
        <f aca="false">DM9/DO9</f>
        <v>0.38953488372093</v>
      </c>
      <c r="DQ9" s="15" t="n">
        <f aca="false">DN9/DO9</f>
        <v>0.0581395348837209</v>
      </c>
      <c r="DR9" s="4" t="n">
        <f aca="false">CX9+CY9+DF9+DG9</f>
        <v>24</v>
      </c>
      <c r="DS9" s="4" t="n">
        <f aca="false">SUM(CR9:CY9)</f>
        <v>172</v>
      </c>
      <c r="DT9" s="342" t="n">
        <f aca="false">SUM(CZ9:DG9)</f>
        <v>24</v>
      </c>
      <c r="DU9" s="343" t="n">
        <f aca="false">SUM(CR9:DG9)</f>
        <v>196</v>
      </c>
      <c r="DX9" s="15" t="n">
        <f aca="false">(DI9/FD9) - 1</f>
        <v>0.174311926605505</v>
      </c>
      <c r="DY9" s="15" t="n">
        <f aca="false">(DJ9/FE9) - 1</f>
        <v>0.837837837837838</v>
      </c>
      <c r="DZ9" s="15" t="n">
        <f aca="false">(DK9/FF9) - 1</f>
        <v>0.369001654715938</v>
      </c>
      <c r="EA9" s="15" t="n">
        <f aca="false">(DL9/FG9) - 1</f>
        <v>0.130952380952381</v>
      </c>
      <c r="EB9" s="15" t="n">
        <f aca="false">(DM9/FH9) - 1</f>
        <v>0.717948717948718</v>
      </c>
      <c r="EC9" s="15" t="n">
        <f aca="false">(DN9/FI9) - 1</f>
        <v>1</v>
      </c>
      <c r="ED9" s="15" t="n">
        <f aca="false">(DO9/FJ9) - 1</f>
        <v>0.34375</v>
      </c>
      <c r="EE9" s="15" t="n">
        <f aca="false">(DP9/FK9) - 1</f>
        <v>0.278473464519976</v>
      </c>
      <c r="EF9" s="15" t="n">
        <f aca="false">(DQ9/FL9) - 1</f>
        <v>0.488372093023256</v>
      </c>
      <c r="EG9" s="15" t="n">
        <f aca="false">(DR9/FM9) - 1</f>
        <v>0.333333333333333</v>
      </c>
      <c r="EH9" s="15" t="n">
        <f aca="false">(DS9/FN9) - 1</f>
        <v>0.333333333333333</v>
      </c>
      <c r="EI9" s="15" t="n">
        <f aca="false">(DT9/FO9) - 1</f>
        <v>0.411764705882353</v>
      </c>
      <c r="EJ9" s="15" t="n">
        <f aca="false">(DU9/FP9) - 1</f>
        <v>0.342465753424658</v>
      </c>
      <c r="EL9" s="346" t="n">
        <v>0.333333333333333</v>
      </c>
      <c r="EM9" s="345" t="e">
        <f aca="false">#REF!+'StGenis total'!EM9+'Mategnin Total'!EM9+'PdG Nord Total'!EM9</f>
        <v>#REF!</v>
      </c>
      <c r="EN9" s="345" t="e">
        <f aca="false">#REF!+'StGenis total'!EN9+'Mategnin Total'!EN9+'PdG Nord Total'!EN9</f>
        <v>#REF!</v>
      </c>
      <c r="EO9" s="345" t="e">
        <f aca="false">#REF!+'StGenis total'!EO9+'Mategnin Total'!EO9+'PdG Nord Total'!EO9</f>
        <v>#REF!</v>
      </c>
      <c r="EP9" s="345" t="e">
        <f aca="false">#REF!+'StGenis total'!EP9+'Mategnin Total'!EP9+'PdG Nord Total'!EP9</f>
        <v>#REF!</v>
      </c>
      <c r="EQ9" s="345" t="e">
        <f aca="false">#REF!+'StGenis total'!EQ9+'Mategnin Total'!EQ9+'PdG Nord Total'!EQ9</f>
        <v>#REF!</v>
      </c>
      <c r="ER9" s="345" t="e">
        <f aca="false">#REF!+'StGenis total'!ER9+'Mategnin Total'!ER9+'PdG Nord Total'!ER9</f>
        <v>#REF!</v>
      </c>
      <c r="ES9" s="345" t="e">
        <f aca="false">#REF!+'StGenis total'!ES9+'Mategnin Total'!ES9+'PdG Nord Total'!ES9</f>
        <v>#REF!</v>
      </c>
      <c r="ET9" s="345" t="e">
        <f aca="false">#REF!+'StGenis total'!ET9+'Mategnin Total'!ET9+'PdG Nord Total'!ET9</f>
        <v>#REF!</v>
      </c>
      <c r="EU9" s="345" t="e">
        <f aca="false">#REF!+'StGenis total'!EU9+'Mategnin Total'!EU9+'PdG Nord Total'!EU9</f>
        <v>#REF!</v>
      </c>
      <c r="EV9" s="345" t="e">
        <f aca="false">#REF!+'StGenis total'!EV9+'Mategnin Total'!EV9+'PdG Nord Total'!EV9</f>
        <v>#REF!</v>
      </c>
      <c r="EW9" s="345" t="e">
        <f aca="false">#REF!+'StGenis total'!EW9+'Mategnin Total'!EW9+'PdG Nord Total'!EW9</f>
        <v>#REF!</v>
      </c>
      <c r="EX9" s="345" t="e">
        <f aca="false">#REF!+'StGenis total'!EX9+'Mategnin Total'!EX9+'PdG Nord Total'!EX9</f>
        <v>#REF!</v>
      </c>
      <c r="EY9" s="345" t="e">
        <f aca="false">#REF!+'StGenis total'!EY9+'Mategnin Total'!EY9+'PdG Nord Total'!EY9</f>
        <v>#REF!</v>
      </c>
      <c r="EZ9" s="345" t="e">
        <f aca="false">#REF!+'StGenis total'!EZ9+'Mategnin Total'!EZ9+'PdG Nord Total'!EZ9</f>
        <v>#REF!</v>
      </c>
      <c r="FA9" s="345" t="e">
        <f aca="false">#REF!+'StGenis total'!FA9+'Mategnin Total'!FA9+'PdG Nord Total'!FA9</f>
        <v>#REF!</v>
      </c>
      <c r="FB9" s="345" t="e">
        <f aca="false">#REF!+'StGenis total'!FB9+'Mategnin Total'!FB9+'PdG Nord Total'!FB9</f>
        <v>#REF!</v>
      </c>
      <c r="FD9" s="340" t="n">
        <v>109</v>
      </c>
      <c r="FE9" s="4" t="n">
        <v>37</v>
      </c>
      <c r="FF9" s="341" t="n">
        <v>0.253424657534247</v>
      </c>
      <c r="FG9" s="4" t="n">
        <v>84</v>
      </c>
      <c r="FH9" s="4" t="n">
        <v>39</v>
      </c>
      <c r="FI9" s="4" t="n">
        <v>5</v>
      </c>
      <c r="FJ9" s="4" t="n">
        <v>128</v>
      </c>
      <c r="FK9" s="15" t="n">
        <v>0.3046875</v>
      </c>
      <c r="FL9" s="15" t="n">
        <v>0.0390625</v>
      </c>
      <c r="FM9" s="4" t="n">
        <v>18</v>
      </c>
      <c r="FN9" s="4" t="n">
        <v>129</v>
      </c>
      <c r="FO9" s="342" t="n">
        <v>17</v>
      </c>
      <c r="FP9" s="343" t="n">
        <v>146</v>
      </c>
      <c r="FR9" s="0" t="n">
        <v>47</v>
      </c>
      <c r="FS9" s="0" t="n">
        <v>24</v>
      </c>
      <c r="FT9" s="0" t="n">
        <v>0.338028169014084</v>
      </c>
      <c r="FU9" s="0" t="n">
        <v>40</v>
      </c>
      <c r="FV9" s="0" t="n">
        <v>20</v>
      </c>
      <c r="FW9" s="0" t="n">
        <v>2</v>
      </c>
      <c r="FX9" s="0" t="n">
        <v>62</v>
      </c>
      <c r="FY9" s="0" t="n">
        <v>0.32258064516129</v>
      </c>
      <c r="FZ9" s="0" t="n">
        <v>0.032258064516129</v>
      </c>
      <c r="GA9" s="0" t="n">
        <v>9</v>
      </c>
      <c r="GB9" s="0" t="n">
        <v>63</v>
      </c>
      <c r="GC9" s="0" t="n">
        <v>8</v>
      </c>
      <c r="GD9" s="0" t="n">
        <v>71</v>
      </c>
      <c r="GF9" s="347" t="n">
        <f aca="false">(FD9/FR9) - 1</f>
        <v>1.31914893617021</v>
      </c>
      <c r="GG9" s="15" t="n">
        <f aca="false">(FE9/FS9) - 1</f>
        <v>0.541666666666667</v>
      </c>
      <c r="GH9" s="15" t="n">
        <f aca="false">(FF9/FT9) - 1</f>
        <v>-0.250285388127852</v>
      </c>
      <c r="GI9" s="15" t="n">
        <f aca="false">(FG9/FU9) - 1</f>
        <v>1.1</v>
      </c>
      <c r="GJ9" s="15" t="n">
        <f aca="false">(FH9/FV9) - 1</f>
        <v>0.95</v>
      </c>
      <c r="GK9" s="15" t="n">
        <f aca="false">(FI9/FW9) - 1</f>
        <v>1.5</v>
      </c>
      <c r="GL9" s="15" t="n">
        <f aca="false">(FJ9/FX9) - 1</f>
        <v>1.06451612903226</v>
      </c>
      <c r="GM9" s="15" t="n">
        <f aca="false">(FK9/FY9) - 1</f>
        <v>-0.055468749999999</v>
      </c>
      <c r="GN9" s="15" t="n">
        <f aca="false">(FL9/FZ9) - 1</f>
        <v>0.210937500000001</v>
      </c>
      <c r="GO9" s="15" t="n">
        <f aca="false">(FM9/GA9) - 1</f>
        <v>1</v>
      </c>
      <c r="GP9" s="15" t="n">
        <f aca="false">(FN9/GB9) - 1</f>
        <v>1.04761904761905</v>
      </c>
      <c r="GQ9" s="15" t="n">
        <f aca="false">(FO9/GC9) - 1</f>
        <v>1.125</v>
      </c>
      <c r="GR9" s="348" t="n">
        <f aca="false">(FP9/GD9) - 1</f>
        <v>1.05633802816901</v>
      </c>
    </row>
    <row r="10" customFormat="false" ht="21" hidden="false" customHeight="true" outlineLevel="0" collapsed="false">
      <c r="A10" s="349" t="n">
        <v>0.34375</v>
      </c>
      <c r="B10" s="345" t="n">
        <f aca="false">'Ferney-&gt;Genève'!B10+'StGenis total'!B10+'Mategnin Total'!B10+'PdG Nord Total'!B10+'PdG Sud Total'!B10</f>
        <v>89</v>
      </c>
      <c r="C10" s="345" t="n">
        <f aca="false">'Ferney-&gt;Genève'!C10+'StGenis total'!C10+'Mategnin Total'!C10+'PdG Nord Total'!C10+'PdG Sud Total'!C10</f>
        <v>26</v>
      </c>
      <c r="D10" s="345" t="n">
        <f aca="false">'Ferney-&gt;Genève'!D10+'StGenis total'!D10+'Mategnin Total'!D10+'PdG Nord Total'!D10+'PdG Sud Total'!D10</f>
        <v>45</v>
      </c>
      <c r="E10" s="345" t="n">
        <f aca="false">'Ferney-&gt;Genève'!E10+'StGenis total'!E10+'Mategnin Total'!E10+'PdG Nord Total'!E10+'PdG Sud Total'!E10</f>
        <v>59</v>
      </c>
      <c r="F10" s="345" t="n">
        <f aca="false">'Ferney-&gt;Genève'!F10+'StGenis total'!F10+'Mategnin Total'!F10+'PdG Nord Total'!F10+'PdG Sud Total'!F10</f>
        <v>19</v>
      </c>
      <c r="G10" s="345" t="n">
        <f aca="false">'Ferney-&gt;Genève'!G10+'StGenis total'!G10+'Mategnin Total'!G10+'PdG Nord Total'!G10+'PdG Sud Total'!G10</f>
        <v>4</v>
      </c>
      <c r="H10" s="345" t="n">
        <f aca="false">'Ferney-&gt;Genève'!H10+'StGenis total'!H10+'Mategnin Total'!H10+'PdG Nord Total'!H10+'PdG Sud Total'!H10</f>
        <v>14</v>
      </c>
      <c r="I10" s="345" t="n">
        <f aca="false">'Ferney-&gt;Genève'!I10+'StGenis total'!I10+'Mategnin Total'!I10+'PdG Nord Total'!I10+'PdG Sud Total'!I10</f>
        <v>7</v>
      </c>
      <c r="J10" s="345" t="n">
        <f aca="false">'Ferney-&gt;Genève'!J10+'StGenis total'!J10+'Mategnin Total'!J10+'PdG Nord Total'!J10+'PdG Sud Total'!J10</f>
        <v>5</v>
      </c>
      <c r="K10" s="345" t="n">
        <f aca="false">'Ferney-&gt;Genève'!K10+'StGenis total'!K10+'Mategnin Total'!K10+'PdG Nord Total'!K10+'PdG Sud Total'!K10</f>
        <v>2</v>
      </c>
      <c r="L10" s="345" t="n">
        <f aca="false">'Ferney-&gt;Genève'!L10+'StGenis total'!L10+'Mategnin Total'!L10+'PdG Nord Total'!L10+'PdG Sud Total'!L10</f>
        <v>7</v>
      </c>
      <c r="M10" s="345" t="n">
        <f aca="false">'Ferney-&gt;Genève'!M10+'StGenis total'!M10+'Mategnin Total'!M10+'PdG Nord Total'!M10+'PdG Sud Total'!M10</f>
        <v>4</v>
      </c>
      <c r="N10" s="345" t="n">
        <f aca="false">'Ferney-&gt;Genève'!N10+'StGenis total'!N10+'Mategnin Total'!N10+'PdG Nord Total'!N10+'PdG Sud Total'!N10</f>
        <v>2</v>
      </c>
      <c r="O10" s="345" t="n">
        <f aca="false">'Ferney-&gt;Genève'!O10+'StGenis total'!O10+'Mategnin Total'!O10+'PdG Nord Total'!O10+'PdG Sud Total'!O10</f>
        <v>0</v>
      </c>
      <c r="P10" s="345" t="n">
        <f aca="false">'Ferney-&gt;Genève'!P10+'StGenis total'!P10+'Mategnin Total'!P10+'PdG Nord Total'!P10+'PdG Sud Total'!P10</f>
        <v>2</v>
      </c>
      <c r="Q10" s="345" t="n">
        <f aca="false">'Ferney-&gt;Genève'!Q10+'StGenis total'!Q10+'Mategnin Total'!Q10+'PdG Nord Total'!Q10+'PdG Sud Total'!Q10</f>
        <v>1</v>
      </c>
      <c r="S10" s="340" t="n">
        <f aca="false">B10+D10+F10+H10+J10+L10+N10+P10</f>
        <v>183</v>
      </c>
      <c r="T10" s="4" t="n">
        <f aca="false">C10+E10+G10+I10+K10+M10+O10+Q10</f>
        <v>103</v>
      </c>
      <c r="U10" s="341" t="n">
        <f aca="false">T10/(T10+S10)</f>
        <v>0.36013986013986</v>
      </c>
      <c r="V10" s="4" t="n">
        <f aca="false">B10+C10+J10+K10</f>
        <v>122</v>
      </c>
      <c r="W10" s="4" t="n">
        <f aca="false">D10+E10+L10+M10</f>
        <v>115</v>
      </c>
      <c r="X10" s="4" t="n">
        <f aca="false">F10+G10+N10+O10</f>
        <v>25</v>
      </c>
      <c r="Y10" s="4" t="n">
        <f aca="false">SUM(V10:X10)</f>
        <v>262</v>
      </c>
      <c r="Z10" s="15" t="n">
        <f aca="false">W10/Y10</f>
        <v>0.438931297709924</v>
      </c>
      <c r="AA10" s="15" t="n">
        <f aca="false">X10/Y10</f>
        <v>0.0954198473282443</v>
      </c>
      <c r="AB10" s="4" t="n">
        <f aca="false">H10+I10+P10+Q10</f>
        <v>24</v>
      </c>
      <c r="AC10" s="4" t="n">
        <f aca="false">SUM(B10:I10)</f>
        <v>263</v>
      </c>
      <c r="AD10" s="342" t="n">
        <f aca="false">SUM(J10:Q10)</f>
        <v>23</v>
      </c>
      <c r="AE10" s="343" t="n">
        <f aca="false">SUM(B10:Q10)</f>
        <v>286</v>
      </c>
      <c r="AH10" s="15" t="n">
        <f aca="false">(S10/BN10) - 1</f>
        <v>-0.128571428571429</v>
      </c>
      <c r="AI10" s="15" t="n">
        <f aca="false">(T10/BO10) - 1</f>
        <v>-0.0283018867924528</v>
      </c>
      <c r="AJ10" s="15" t="n">
        <f aca="false">(U10/BP10) - 1</f>
        <v>0.0736244887188269</v>
      </c>
      <c r="AK10" s="15" t="n">
        <f aca="false">(V10/BQ10) - 1</f>
        <v>-0.24223602484472</v>
      </c>
      <c r="AL10" s="15" t="n">
        <f aca="false">(W10/BR10) - 1</f>
        <v>0.0747663551401869</v>
      </c>
      <c r="AM10" s="15" t="n">
        <f aca="false">(X10/BS10) - 1</f>
        <v>0.5625</v>
      </c>
      <c r="AN10" s="15" t="n">
        <f aca="false">(Y10/BT10) - 1</f>
        <v>-0.0774647887323944</v>
      </c>
      <c r="AO10" s="15" t="n">
        <f aca="false">(Z10/BU10) - 1</f>
        <v>0.165013911678675</v>
      </c>
      <c r="AP10" s="15" t="n">
        <f aca="false">(AA10/BV10) - 1</f>
        <v>0.693702290076335</v>
      </c>
      <c r="AQ10" s="15" t="n">
        <f aca="false">(AB10/BW10) - 1</f>
        <v>-0.25</v>
      </c>
      <c r="AR10" s="15" t="n">
        <f aca="false">(AC10/BX10) - 1</f>
        <v>-0.0899653979238755</v>
      </c>
      <c r="AS10" s="15" t="n">
        <f aca="false">(AD10/BY10) - 1</f>
        <v>-0.148148148148148</v>
      </c>
      <c r="AT10" s="15" t="n">
        <f aca="false">(AE10/BZ10) - 1</f>
        <v>-0.0949367088607595</v>
      </c>
      <c r="AV10" s="349" t="n">
        <v>0.34375</v>
      </c>
      <c r="AW10" s="345" t="n">
        <f aca="false">'Ferney-&gt;Genève'!AW10+'StGenis total'!AW10+'Mategnin Total'!AW10+'PdG Nord Total'!AW10+'PdG Sud Total'!AW10</f>
        <v>113</v>
      </c>
      <c r="AX10" s="345" t="n">
        <f aca="false">'Ferney-&gt;Genève'!AX10+'StGenis total'!AX10+'Mategnin Total'!AX10+'PdG Nord Total'!AX10+'PdG Sud Total'!AX10</f>
        <v>36</v>
      </c>
      <c r="AY10" s="345" t="n">
        <f aca="false">'Ferney-&gt;Genève'!AY10+'StGenis total'!AY10+'Mategnin Total'!AY10+'PdG Nord Total'!AY10+'PdG Sud Total'!AY10</f>
        <v>54</v>
      </c>
      <c r="AZ10" s="345" t="n">
        <f aca="false">'Ferney-&gt;Genève'!AZ10+'StGenis total'!AZ10+'Mategnin Total'!AZ10+'PdG Nord Total'!AZ10+'PdG Sud Total'!AZ10</f>
        <v>46</v>
      </c>
      <c r="BA10" s="345" t="n">
        <f aca="false">'Ferney-&gt;Genève'!BA10+'StGenis total'!BA10+'Mategnin Total'!BA10+'PdG Nord Total'!BA10+'PdG Sud Total'!BA10</f>
        <v>13</v>
      </c>
      <c r="BB10" s="345" t="n">
        <f aca="false">'Ferney-&gt;Genève'!BB10+'StGenis total'!BB10+'Mategnin Total'!BB10+'PdG Nord Total'!BB10+'PdG Sud Total'!BB10</f>
        <v>2</v>
      </c>
      <c r="BC10" s="345" t="n">
        <f aca="false">'Ferney-&gt;Genève'!BC10+'StGenis total'!BC10+'Mategnin Total'!BC10+'PdG Nord Total'!BC10+'PdG Sud Total'!BC10</f>
        <v>16</v>
      </c>
      <c r="BD10" s="345" t="n">
        <f aca="false">'Ferney-&gt;Genève'!BD10+'StGenis total'!BD10+'Mategnin Total'!BD10+'PdG Nord Total'!BD10+'PdG Sud Total'!BD10</f>
        <v>9</v>
      </c>
      <c r="BE10" s="345" t="n">
        <f aca="false">'Ferney-&gt;Genève'!BE10+'StGenis total'!BE10+'Mategnin Total'!BE10+'PdG Nord Total'!BE10+'PdG Sud Total'!BE10</f>
        <v>7</v>
      </c>
      <c r="BF10" s="345" t="n">
        <f aca="false">'Ferney-&gt;Genève'!BF10+'StGenis total'!BF10+'Mategnin Total'!BF10+'PdG Nord Total'!BF10+'PdG Sud Total'!BF10</f>
        <v>5</v>
      </c>
      <c r="BG10" s="345" t="n">
        <f aca="false">'Ferney-&gt;Genève'!BG10+'StGenis total'!BG10+'Mategnin Total'!BG10+'PdG Nord Total'!BG10+'PdG Sud Total'!BG10</f>
        <v>3</v>
      </c>
      <c r="BH10" s="345" t="n">
        <f aca="false">'Ferney-&gt;Genève'!BH10+'StGenis total'!BH10+'Mategnin Total'!BH10+'PdG Nord Total'!BH10+'PdG Sud Total'!BH10</f>
        <v>4</v>
      </c>
      <c r="BI10" s="345" t="n">
        <f aca="false">'Ferney-&gt;Genève'!BI10+'StGenis total'!BI10+'Mategnin Total'!BI10+'PdG Nord Total'!BI10+'PdG Sud Total'!BI10</f>
        <v>1</v>
      </c>
      <c r="BJ10" s="345" t="n">
        <f aca="false">'Ferney-&gt;Genève'!BJ10+'StGenis total'!BJ10+'Mategnin Total'!BJ10+'PdG Nord Total'!BJ10+'PdG Sud Total'!BJ10</f>
        <v>0</v>
      </c>
      <c r="BK10" s="345" t="n">
        <f aca="false">'Ferney-&gt;Genève'!BK10+'StGenis total'!BK10+'Mategnin Total'!BK10+'PdG Nord Total'!BK10+'PdG Sud Total'!BK10</f>
        <v>3</v>
      </c>
      <c r="BL10" s="345" t="n">
        <f aca="false">'Ferney-&gt;Genève'!BL10+'StGenis total'!BL10+'Mategnin Total'!BL10+'PdG Nord Total'!BL10+'PdG Sud Total'!BL10</f>
        <v>4</v>
      </c>
      <c r="BN10" s="340" t="n">
        <f aca="false">AW10+AY10+BA10+BC10+BE10+BG10+BI10+BK10</f>
        <v>210</v>
      </c>
      <c r="BO10" s="4" t="n">
        <f aca="false">AX10+AZ10+BB10+BD10+BF10+BH10+BJ10+BL10</f>
        <v>106</v>
      </c>
      <c r="BP10" s="341" t="n">
        <f aca="false">BO10/(BO10+BN10)</f>
        <v>0.335443037974684</v>
      </c>
      <c r="BQ10" s="4" t="n">
        <f aca="false">AW10+AX10+BE10+BF10</f>
        <v>161</v>
      </c>
      <c r="BR10" s="4" t="n">
        <f aca="false">AY10+AZ10+BG10+BH10</f>
        <v>107</v>
      </c>
      <c r="BS10" s="4" t="n">
        <f aca="false">BA10+BB10+BI10+BJ10</f>
        <v>16</v>
      </c>
      <c r="BT10" s="4" t="n">
        <f aca="false">SUM(BQ10:BS10)</f>
        <v>284</v>
      </c>
      <c r="BU10" s="15" t="n">
        <f aca="false">BR10/BT10</f>
        <v>0.376760563380282</v>
      </c>
      <c r="BV10" s="15" t="n">
        <f aca="false">BS10/BT10</f>
        <v>0.0563380281690141</v>
      </c>
      <c r="BW10" s="4" t="n">
        <f aca="false">BC10+BD10+BK10+BL10</f>
        <v>32</v>
      </c>
      <c r="BX10" s="4" t="n">
        <f aca="false">SUM(AW10:BD10)</f>
        <v>289</v>
      </c>
      <c r="BY10" s="342" t="n">
        <f aca="false">SUM(BE10:BL10)</f>
        <v>27</v>
      </c>
      <c r="BZ10" s="343" t="n">
        <f aca="false">SUM(AW10:BL10)</f>
        <v>316</v>
      </c>
      <c r="CC10" s="15" t="n">
        <f aca="false">(BN10/DI10) - 1</f>
        <v>0.296296296296296</v>
      </c>
      <c r="CD10" s="15" t="n">
        <f aca="false">(BO10/DJ10) - 1</f>
        <v>0.432432432432432</v>
      </c>
      <c r="CE10" s="15" t="n">
        <f aca="false">(BP10/DK10) - 1</f>
        <v>0.0697913102976395</v>
      </c>
      <c r="CF10" s="15" t="n">
        <f aca="false">(BQ10/DL10) - 1</f>
        <v>0.319672131147541</v>
      </c>
      <c r="CG10" s="15" t="n">
        <f aca="false">(BR10/DM10) - 1</f>
        <v>0.289156626506024</v>
      </c>
      <c r="CH10" s="15" t="n">
        <f aca="false">(BS10/DN10) - 1</f>
        <v>1.28571428571429</v>
      </c>
      <c r="CI10" s="15" t="n">
        <f aca="false">(BT10/DO10) - 1</f>
        <v>0.339622641509434</v>
      </c>
      <c r="CJ10" s="15" t="n">
        <f aca="false">(BU10/DP10) - 1</f>
        <v>-0.03767181401663</v>
      </c>
      <c r="CK10" s="15" t="n">
        <f aca="false">(BV10/DQ10) - 1</f>
        <v>0.706237424547284</v>
      </c>
      <c r="CL10" s="15" t="n">
        <f aca="false">(BW10/DR10) - 1</f>
        <v>0.333333333333333</v>
      </c>
      <c r="CM10" s="15" t="n">
        <f aca="false">(BX10/DS10) - 1</f>
        <v>0.369668246445498</v>
      </c>
      <c r="CN10" s="15" t="n">
        <f aca="false">(BY10/DT10) - 1</f>
        <v>0.0800000000000001</v>
      </c>
      <c r="CO10" s="15" t="n">
        <f aca="false">(BZ10/DU10) - 1</f>
        <v>0.338983050847458</v>
      </c>
      <c r="CQ10" s="349" t="n">
        <v>0.34375</v>
      </c>
      <c r="CR10" s="345" t="n">
        <f aca="false">'Ferney-&gt;Genève'!CR10+'StGenis total'!CR10+'Mategnin Total'!CR10+'PdG Nord Total'!CR10+'PdG Sud Total'!CR10</f>
        <v>88</v>
      </c>
      <c r="CS10" s="345" t="n">
        <f aca="false">'Ferney-&gt;Genève'!CS10+'StGenis total'!CS10+'Mategnin Total'!CS10+'PdG Nord Total'!CS10+'PdG Sud Total'!CS10</f>
        <v>22</v>
      </c>
      <c r="CT10" s="345" t="n">
        <f aca="false">'Ferney-&gt;Genève'!CT10+'StGenis total'!CT10+'Mategnin Total'!CT10+'PdG Nord Total'!CT10+'PdG Sud Total'!CT10</f>
        <v>42</v>
      </c>
      <c r="CU10" s="345" t="n">
        <f aca="false">'Ferney-&gt;Genève'!CU10+'StGenis total'!CU10+'Mategnin Total'!CU10+'PdG Nord Total'!CU10+'PdG Sud Total'!CU10</f>
        <v>37</v>
      </c>
      <c r="CV10" s="345" t="n">
        <f aca="false">'Ferney-&gt;Genève'!CV10+'StGenis total'!CV10+'Mategnin Total'!CV10+'PdG Nord Total'!CV10+'PdG Sud Total'!CV10</f>
        <v>4</v>
      </c>
      <c r="CW10" s="345" t="n">
        <f aca="false">'Ferney-&gt;Genève'!CW10+'StGenis total'!CW10+'Mategnin Total'!CW10+'PdG Nord Total'!CW10+'PdG Sud Total'!CW10</f>
        <v>3</v>
      </c>
      <c r="CX10" s="345" t="n">
        <f aca="false">'Ferney-&gt;Genève'!CX10+'StGenis total'!CX10+'Mategnin Total'!CX10+'PdG Nord Total'!CX10+'PdG Sud Total'!CX10</f>
        <v>12</v>
      </c>
      <c r="CY10" s="345" t="n">
        <f aca="false">'Ferney-&gt;Genève'!CY10+'StGenis total'!CY10+'Mategnin Total'!CY10+'PdG Nord Total'!CY10+'PdG Sud Total'!CY10</f>
        <v>3</v>
      </c>
      <c r="CZ10" s="345" t="n">
        <f aca="false">'Ferney-&gt;Genève'!CZ10+'StGenis total'!CZ10+'Mategnin Total'!CZ10+'PdG Nord Total'!CZ10+'PdG Sud Total'!CZ10</f>
        <v>10</v>
      </c>
      <c r="DA10" s="345" t="n">
        <f aca="false">'Ferney-&gt;Genève'!DA10+'StGenis total'!DA10+'Mategnin Total'!DA10+'PdG Nord Total'!DA10+'PdG Sud Total'!DA10</f>
        <v>2</v>
      </c>
      <c r="DB10" s="345" t="n">
        <f aca="false">'Ferney-&gt;Genève'!DB10+'StGenis total'!DB10+'Mategnin Total'!DB10+'PdG Nord Total'!DB10+'PdG Sud Total'!DB10</f>
        <v>2</v>
      </c>
      <c r="DC10" s="345" t="n">
        <f aca="false">'Ferney-&gt;Genève'!DC10+'StGenis total'!DC10+'Mategnin Total'!DC10+'PdG Nord Total'!DC10+'PdG Sud Total'!DC10</f>
        <v>2</v>
      </c>
      <c r="DD10" s="345" t="n">
        <f aca="false">'Ferney-&gt;Genève'!DD10+'StGenis total'!DD10+'Mategnin Total'!DD10+'PdG Nord Total'!DD10+'PdG Sud Total'!DD10</f>
        <v>0</v>
      </c>
      <c r="DE10" s="345" t="n">
        <f aca="false">'Ferney-&gt;Genève'!DE10+'StGenis total'!DE10+'Mategnin Total'!DE10+'PdG Nord Total'!DE10+'PdG Sud Total'!DE10</f>
        <v>0</v>
      </c>
      <c r="DF10" s="345" t="n">
        <f aca="false">'Ferney-&gt;Genève'!DF10+'StGenis total'!DF10+'Mategnin Total'!DF10+'PdG Nord Total'!DF10+'PdG Sud Total'!DF10</f>
        <v>4</v>
      </c>
      <c r="DG10" s="345" t="n">
        <f aca="false">'Ferney-&gt;Genève'!DG10+'StGenis total'!DG10+'Mategnin Total'!DG10+'PdG Nord Total'!DG10+'PdG Sud Total'!DG10</f>
        <v>5</v>
      </c>
      <c r="DI10" s="340" t="n">
        <f aca="false">CR10+CT10+CV10+CX10+CZ10+DB10+DD10+DF10</f>
        <v>162</v>
      </c>
      <c r="DJ10" s="4" t="n">
        <f aca="false">CS10+CU10+CW10+CY10+DA10+DC10+DE10+DG10</f>
        <v>74</v>
      </c>
      <c r="DK10" s="341" t="n">
        <f aca="false">DJ10/(DJ10+DI10)</f>
        <v>0.313559322033898</v>
      </c>
      <c r="DL10" s="4" t="n">
        <f aca="false">CR10+CS10+CZ10+DA10</f>
        <v>122</v>
      </c>
      <c r="DM10" s="4" t="n">
        <f aca="false">CT10+CU10+DB10+DC10</f>
        <v>83</v>
      </c>
      <c r="DN10" s="4" t="n">
        <f aca="false">CV10+CW10+DD10+DE10</f>
        <v>7</v>
      </c>
      <c r="DO10" s="4" t="n">
        <f aca="false">SUM(DL10:DN10)</f>
        <v>212</v>
      </c>
      <c r="DP10" s="15" t="n">
        <f aca="false">DM10/DO10</f>
        <v>0.391509433962264</v>
      </c>
      <c r="DQ10" s="15" t="n">
        <f aca="false">DN10/DO10</f>
        <v>0.0330188679245283</v>
      </c>
      <c r="DR10" s="4" t="n">
        <f aca="false">CX10+CY10+DF10+DG10</f>
        <v>24</v>
      </c>
      <c r="DS10" s="4" t="n">
        <f aca="false">SUM(CR10:CY10)</f>
        <v>211</v>
      </c>
      <c r="DT10" s="342" t="n">
        <f aca="false">SUM(CZ10:DG10)</f>
        <v>25</v>
      </c>
      <c r="DU10" s="343" t="n">
        <f aca="false">SUM(CR10:DG10)</f>
        <v>236</v>
      </c>
      <c r="DX10" s="15" t="n">
        <f aca="false">(DI10/FD10) - 1</f>
        <v>0.572815533980582</v>
      </c>
      <c r="DY10" s="15" t="n">
        <f aca="false">(DJ10/FE10) - 1</f>
        <v>0.947368421052632</v>
      </c>
      <c r="DZ10" s="15" t="n">
        <f aca="false">(DK10/FF10) - 1</f>
        <v>0.163470115967885</v>
      </c>
      <c r="EA10" s="15" t="n">
        <f aca="false">(DL10/FG10) - 1</f>
        <v>0.794117647058824</v>
      </c>
      <c r="EB10" s="15" t="n">
        <f aca="false">(DM10/FH10) - 1</f>
        <v>0.976190476190476</v>
      </c>
      <c r="EC10" s="15" t="n">
        <f aca="false">(DN10/FI10) - 1</f>
        <v>0.166666666666667</v>
      </c>
      <c r="ED10" s="15" t="n">
        <f aca="false">(DO10/FJ10) - 1</f>
        <v>0.827586206896552</v>
      </c>
      <c r="EE10" s="15" t="n">
        <f aca="false">(DP10/FK10) - 1</f>
        <v>0.0813117699910164</v>
      </c>
      <c r="EF10" s="15" t="n">
        <f aca="false">(DQ10/FL10) - 1</f>
        <v>-0.361635220125786</v>
      </c>
      <c r="EG10" s="15" t="n">
        <f aca="false">(DR10/FM10) - 1</f>
        <v>-0.04</v>
      </c>
      <c r="EH10" s="15" t="n">
        <f aca="false">(DS10/FN10) - 1</f>
        <v>0.743801652892562</v>
      </c>
      <c r="EI10" s="15" t="n">
        <f aca="false">(DT10/FO10) - 1</f>
        <v>0.25</v>
      </c>
      <c r="EJ10" s="15" t="n">
        <f aca="false">(DU10/FP10) - 1</f>
        <v>0.673758865248227</v>
      </c>
      <c r="EL10" s="350" t="n">
        <v>0.34375</v>
      </c>
      <c r="EM10" s="345" t="e">
        <f aca="false">#REF!+'StGenis total'!EM10+'Mategnin Total'!EM10+'PdG Nord Total'!EM10</f>
        <v>#REF!</v>
      </c>
      <c r="EN10" s="345" t="e">
        <f aca="false">#REF!+'StGenis total'!EN10+'Mategnin Total'!EN10+'PdG Nord Total'!EN10</f>
        <v>#REF!</v>
      </c>
      <c r="EO10" s="345" t="e">
        <f aca="false">#REF!+'StGenis total'!EO10+'Mategnin Total'!EO10+'PdG Nord Total'!EO10</f>
        <v>#REF!</v>
      </c>
      <c r="EP10" s="345" t="e">
        <f aca="false">#REF!+'StGenis total'!EP10+'Mategnin Total'!EP10+'PdG Nord Total'!EP10</f>
        <v>#REF!</v>
      </c>
      <c r="EQ10" s="345" t="e">
        <f aca="false">#REF!+'StGenis total'!EQ10+'Mategnin Total'!EQ10+'PdG Nord Total'!EQ10</f>
        <v>#REF!</v>
      </c>
      <c r="ER10" s="345" t="e">
        <f aca="false">#REF!+'StGenis total'!ER10+'Mategnin Total'!ER10+'PdG Nord Total'!ER10</f>
        <v>#REF!</v>
      </c>
      <c r="ES10" s="345" t="e">
        <f aca="false">#REF!+'StGenis total'!ES10+'Mategnin Total'!ES10+'PdG Nord Total'!ES10</f>
        <v>#REF!</v>
      </c>
      <c r="ET10" s="345" t="e">
        <f aca="false">#REF!+'StGenis total'!ET10+'Mategnin Total'!ET10+'PdG Nord Total'!ET10</f>
        <v>#REF!</v>
      </c>
      <c r="EU10" s="345" t="e">
        <f aca="false">#REF!+'StGenis total'!EU10+'Mategnin Total'!EU10+'PdG Nord Total'!EU10</f>
        <v>#REF!</v>
      </c>
      <c r="EV10" s="345" t="e">
        <f aca="false">#REF!+'StGenis total'!EV10+'Mategnin Total'!EV10+'PdG Nord Total'!EV10</f>
        <v>#REF!</v>
      </c>
      <c r="EW10" s="345" t="e">
        <f aca="false">#REF!+'StGenis total'!EW10+'Mategnin Total'!EW10+'PdG Nord Total'!EW10</f>
        <v>#REF!</v>
      </c>
      <c r="EX10" s="345" t="e">
        <f aca="false">#REF!+'StGenis total'!EX10+'Mategnin Total'!EX10+'PdG Nord Total'!EX10</f>
        <v>#REF!</v>
      </c>
      <c r="EY10" s="345" t="e">
        <f aca="false">#REF!+'StGenis total'!EY10+'Mategnin Total'!EY10+'PdG Nord Total'!EY10</f>
        <v>#REF!</v>
      </c>
      <c r="EZ10" s="345" t="e">
        <f aca="false">#REF!+'StGenis total'!EZ10+'Mategnin Total'!EZ10+'PdG Nord Total'!EZ10</f>
        <v>#REF!</v>
      </c>
      <c r="FA10" s="345" t="e">
        <f aca="false">#REF!+'StGenis total'!FA10+'Mategnin Total'!FA10+'PdG Nord Total'!FA10</f>
        <v>#REF!</v>
      </c>
      <c r="FB10" s="345" t="e">
        <f aca="false">#REF!+'StGenis total'!FB10+'Mategnin Total'!FB10+'PdG Nord Total'!FB10</f>
        <v>#REF!</v>
      </c>
      <c r="FD10" s="340" t="n">
        <v>103</v>
      </c>
      <c r="FE10" s="4" t="n">
        <v>38</v>
      </c>
      <c r="FF10" s="341" t="n">
        <v>0.269503546099291</v>
      </c>
      <c r="FG10" s="4" t="n">
        <v>68</v>
      </c>
      <c r="FH10" s="4" t="n">
        <v>42</v>
      </c>
      <c r="FI10" s="4" t="n">
        <v>6</v>
      </c>
      <c r="FJ10" s="4" t="n">
        <v>116</v>
      </c>
      <c r="FK10" s="15" t="n">
        <v>0.362068965517241</v>
      </c>
      <c r="FL10" s="15" t="n">
        <v>0.0517241379310345</v>
      </c>
      <c r="FM10" s="4" t="n">
        <v>25</v>
      </c>
      <c r="FN10" s="4" t="n">
        <v>121</v>
      </c>
      <c r="FO10" s="342" t="n">
        <v>20</v>
      </c>
      <c r="FP10" s="343" t="n">
        <v>141</v>
      </c>
      <c r="FR10" s="0" t="n">
        <v>48</v>
      </c>
      <c r="FS10" s="0" t="n">
        <v>39</v>
      </c>
      <c r="FT10" s="0" t="n">
        <v>0.448275862068966</v>
      </c>
      <c r="FU10" s="0" t="n">
        <v>40</v>
      </c>
      <c r="FV10" s="0" t="n">
        <v>27</v>
      </c>
      <c r="FW10" s="0" t="n">
        <v>6</v>
      </c>
      <c r="FX10" s="0" t="n">
        <v>73</v>
      </c>
      <c r="FY10" s="0" t="n">
        <v>0.36986301369863</v>
      </c>
      <c r="FZ10" s="0" t="n">
        <v>0.0821917808219178</v>
      </c>
      <c r="GA10" s="0" t="n">
        <v>14</v>
      </c>
      <c r="GB10" s="0" t="n">
        <v>74</v>
      </c>
      <c r="GC10" s="0" t="n">
        <v>13</v>
      </c>
      <c r="GD10" s="0" t="n">
        <v>87</v>
      </c>
      <c r="GF10" s="347" t="n">
        <f aca="false">(FD10/FR10) - 1</f>
        <v>1.14583333333333</v>
      </c>
      <c r="GG10" s="15" t="n">
        <f aca="false">(FE10/FS10) - 1</f>
        <v>-0.0256410256410257</v>
      </c>
      <c r="GH10" s="15" t="n">
        <f aca="false">(FF10/FT10) - 1</f>
        <v>-0.398799781778505</v>
      </c>
      <c r="GI10" s="15" t="n">
        <f aca="false">(FG10/FU10) - 1</f>
        <v>0.7</v>
      </c>
      <c r="GJ10" s="15" t="n">
        <f aca="false">(FH10/FV10) - 1</f>
        <v>0.555555555555556</v>
      </c>
      <c r="GK10" s="15" t="n">
        <f aca="false">(FI10/FW10) - 1</f>
        <v>0</v>
      </c>
      <c r="GL10" s="15" t="n">
        <f aca="false">(FJ10/FX10) - 1</f>
        <v>0.589041095890411</v>
      </c>
      <c r="GM10" s="15" t="n">
        <f aca="false">(FK10/FY10) - 1</f>
        <v>-0.0210727969348666</v>
      </c>
      <c r="GN10" s="15" t="n">
        <f aca="false">(FL10/FZ10) - 1</f>
        <v>-0.370689655172413</v>
      </c>
      <c r="GO10" s="15" t="n">
        <f aca="false">(FM10/GA10) - 1</f>
        <v>0.785714285714286</v>
      </c>
      <c r="GP10" s="15" t="n">
        <f aca="false">(FN10/GB10) - 1</f>
        <v>0.635135135135135</v>
      </c>
      <c r="GQ10" s="15" t="n">
        <f aca="false">(FO10/GC10) - 1</f>
        <v>0.538461538461539</v>
      </c>
      <c r="GR10" s="348" t="n">
        <f aca="false">(FP10/GD10) - 1</f>
        <v>0.620689655172414</v>
      </c>
    </row>
    <row r="11" customFormat="false" ht="21" hidden="false" customHeight="true" outlineLevel="0" collapsed="false">
      <c r="A11" s="349" t="n">
        <v>0.354166666666667</v>
      </c>
      <c r="B11" s="345" t="n">
        <f aca="false">'Ferney-&gt;Genève'!B11+'StGenis total'!B11+'Mategnin Total'!B11+'PdG Nord Total'!B11+'PdG Sud Total'!B11</f>
        <v>106</v>
      </c>
      <c r="C11" s="345" t="n">
        <f aca="false">'Ferney-&gt;Genève'!C11+'StGenis total'!C11+'Mategnin Total'!C11+'PdG Nord Total'!C11+'PdG Sud Total'!C11</f>
        <v>29</v>
      </c>
      <c r="D11" s="345" t="n">
        <f aca="false">'Ferney-&gt;Genève'!D11+'StGenis total'!D11+'Mategnin Total'!D11+'PdG Nord Total'!D11+'PdG Sud Total'!D11</f>
        <v>65</v>
      </c>
      <c r="E11" s="345" t="n">
        <f aca="false">'Ferney-&gt;Genève'!E11+'StGenis total'!E11+'Mategnin Total'!E11+'PdG Nord Total'!E11+'PdG Sud Total'!E11</f>
        <v>57</v>
      </c>
      <c r="F11" s="345" t="n">
        <f aca="false">'Ferney-&gt;Genève'!F11+'StGenis total'!F11+'Mategnin Total'!F11+'PdG Nord Total'!F11+'PdG Sud Total'!F11</f>
        <v>9</v>
      </c>
      <c r="G11" s="345" t="n">
        <f aca="false">'Ferney-&gt;Genève'!G11+'StGenis total'!G11+'Mategnin Total'!G11+'PdG Nord Total'!G11+'PdG Sud Total'!G11</f>
        <v>3</v>
      </c>
      <c r="H11" s="345" t="n">
        <f aca="false">'Ferney-&gt;Genève'!H11+'StGenis total'!H11+'Mategnin Total'!H11+'PdG Nord Total'!H11+'PdG Sud Total'!H11</f>
        <v>15</v>
      </c>
      <c r="I11" s="345" t="n">
        <f aca="false">'Ferney-&gt;Genève'!I11+'StGenis total'!I11+'Mategnin Total'!I11+'PdG Nord Total'!I11+'PdG Sud Total'!I11</f>
        <v>4</v>
      </c>
      <c r="J11" s="345" t="n">
        <f aca="false">'Ferney-&gt;Genève'!J11+'StGenis total'!J11+'Mategnin Total'!J11+'PdG Nord Total'!J11+'PdG Sud Total'!J11</f>
        <v>15</v>
      </c>
      <c r="K11" s="345" t="n">
        <f aca="false">'Ferney-&gt;Genève'!K11+'StGenis total'!K11+'Mategnin Total'!K11+'PdG Nord Total'!K11+'PdG Sud Total'!K11</f>
        <v>5</v>
      </c>
      <c r="L11" s="345" t="n">
        <f aca="false">'Ferney-&gt;Genève'!L11+'StGenis total'!L11+'Mategnin Total'!L11+'PdG Nord Total'!L11+'PdG Sud Total'!L11</f>
        <v>6</v>
      </c>
      <c r="M11" s="345" t="n">
        <f aca="false">'Ferney-&gt;Genève'!M11+'StGenis total'!M11+'Mategnin Total'!M11+'PdG Nord Total'!M11+'PdG Sud Total'!M11</f>
        <v>4</v>
      </c>
      <c r="N11" s="345" t="n">
        <f aca="false">'Ferney-&gt;Genève'!N11+'StGenis total'!N11+'Mategnin Total'!N11+'PdG Nord Total'!N11+'PdG Sud Total'!N11</f>
        <v>3</v>
      </c>
      <c r="O11" s="345" t="n">
        <f aca="false">'Ferney-&gt;Genève'!O11+'StGenis total'!O11+'Mategnin Total'!O11+'PdG Nord Total'!O11+'PdG Sud Total'!O11</f>
        <v>0</v>
      </c>
      <c r="P11" s="345" t="n">
        <f aca="false">'Ferney-&gt;Genève'!P11+'StGenis total'!P11+'Mategnin Total'!P11+'PdG Nord Total'!P11+'PdG Sud Total'!P11</f>
        <v>4</v>
      </c>
      <c r="Q11" s="345" t="n">
        <f aca="false">'Ferney-&gt;Genève'!Q11+'StGenis total'!Q11+'Mategnin Total'!Q11+'PdG Nord Total'!Q11+'PdG Sud Total'!Q11</f>
        <v>1</v>
      </c>
      <c r="S11" s="340" t="n">
        <f aca="false">B11+D11+F11+H11+J11+L11+N11+P11</f>
        <v>223</v>
      </c>
      <c r="T11" s="4" t="n">
        <f aca="false">C11+E11+G11+I11+K11+M11+O11+Q11</f>
        <v>103</v>
      </c>
      <c r="U11" s="341" t="n">
        <f aca="false">T11/(T11+S11)</f>
        <v>0.315950920245399</v>
      </c>
      <c r="V11" s="4" t="n">
        <f aca="false">B11+C11+J11+K11</f>
        <v>155</v>
      </c>
      <c r="W11" s="4" t="n">
        <f aca="false">D11+E11+L11+M11</f>
        <v>132</v>
      </c>
      <c r="X11" s="4" t="n">
        <f aca="false">F11+G11+N11+O11</f>
        <v>15</v>
      </c>
      <c r="Y11" s="4" t="n">
        <f aca="false">SUM(V11:X11)</f>
        <v>302</v>
      </c>
      <c r="Z11" s="15" t="n">
        <f aca="false">W11/Y11</f>
        <v>0.437086092715232</v>
      </c>
      <c r="AA11" s="15" t="n">
        <f aca="false">X11/Y11</f>
        <v>0.0496688741721854</v>
      </c>
      <c r="AB11" s="4" t="n">
        <f aca="false">H11+I11+P11+Q11</f>
        <v>24</v>
      </c>
      <c r="AC11" s="4" t="n">
        <f aca="false">SUM(B11:I11)</f>
        <v>288</v>
      </c>
      <c r="AD11" s="342" t="n">
        <f aca="false">SUM(J11:Q11)</f>
        <v>38</v>
      </c>
      <c r="AE11" s="343" t="n">
        <f aca="false">SUM(B11:Q11)</f>
        <v>326</v>
      </c>
      <c r="AH11" s="15" t="n">
        <f aca="false">(S11/BN11) - 1</f>
        <v>0.0420560747663552</v>
      </c>
      <c r="AI11" s="15" t="n">
        <f aca="false">(T11/BO11) - 1</f>
        <v>0.0510204081632653</v>
      </c>
      <c r="AJ11" s="15" t="n">
        <f aca="false">(U11/BP11) - 1</f>
        <v>0.00588456241392299</v>
      </c>
      <c r="AK11" s="15" t="n">
        <f aca="false">(V11/BQ11) - 1</f>
        <v>-0.03125</v>
      </c>
      <c r="AL11" s="15" t="n">
        <f aca="false">(W11/BR11) - 1</f>
        <v>0.294117647058824</v>
      </c>
      <c r="AM11" s="15" t="n">
        <f aca="false">(X11/BS11) - 1</f>
        <v>0.153846153846154</v>
      </c>
      <c r="AN11" s="15" t="n">
        <f aca="false">(Y11/BT11) - 1</f>
        <v>0.0981818181818182</v>
      </c>
      <c r="AO11" s="15" t="n">
        <f aca="false">(Z11/BU11) - 1</f>
        <v>0.178418387222438</v>
      </c>
      <c r="AP11" s="15" t="n">
        <f aca="false">(AA11/BV11) - 1</f>
        <v>0.0506877228731526</v>
      </c>
      <c r="AQ11" s="15" t="n">
        <f aca="false">(AB11/BW11) - 1</f>
        <v>-0.351351351351351</v>
      </c>
      <c r="AR11" s="15" t="n">
        <f aca="false">(AC11/BX11) - 1</f>
        <v>0.00699300699300709</v>
      </c>
      <c r="AS11" s="15" t="n">
        <f aca="false">(AD11/BY11) - 1</f>
        <v>0.461538461538461</v>
      </c>
      <c r="AT11" s="15" t="n">
        <f aca="false">(AE11/BZ11) - 1</f>
        <v>0.0448717948717949</v>
      </c>
      <c r="AV11" s="349" t="n">
        <v>0.354166666666667</v>
      </c>
      <c r="AW11" s="345" t="n">
        <f aca="false">'Ferney-&gt;Genève'!AW11+'StGenis total'!AW11+'Mategnin Total'!AW11+'PdG Nord Total'!AW11+'PdG Sud Total'!AW11</f>
        <v>118</v>
      </c>
      <c r="AX11" s="345" t="n">
        <f aca="false">'Ferney-&gt;Genève'!AX11+'StGenis total'!AX11+'Mategnin Total'!AX11+'PdG Nord Total'!AX11+'PdG Sud Total'!AX11</f>
        <v>30</v>
      </c>
      <c r="AY11" s="345" t="n">
        <f aca="false">'Ferney-&gt;Genève'!AY11+'StGenis total'!AY11+'Mategnin Total'!AY11+'PdG Nord Total'!AY11+'PdG Sud Total'!AY11</f>
        <v>49</v>
      </c>
      <c r="AZ11" s="345" t="n">
        <f aca="false">'Ferney-&gt;Genève'!AZ11+'StGenis total'!AZ11+'Mategnin Total'!AZ11+'PdG Nord Total'!AZ11+'PdG Sud Total'!AZ11</f>
        <v>47</v>
      </c>
      <c r="BA11" s="345" t="n">
        <f aca="false">'Ferney-&gt;Genève'!BA11+'StGenis total'!BA11+'Mategnin Total'!BA11+'PdG Nord Total'!BA11+'PdG Sud Total'!BA11</f>
        <v>10</v>
      </c>
      <c r="BB11" s="345" t="n">
        <f aca="false">'Ferney-&gt;Genève'!BB11+'StGenis total'!BB11+'Mategnin Total'!BB11+'PdG Nord Total'!BB11+'PdG Sud Total'!BB11</f>
        <v>2</v>
      </c>
      <c r="BC11" s="345" t="n">
        <f aca="false">'Ferney-&gt;Genève'!BC11+'StGenis total'!BC11+'Mategnin Total'!BC11+'PdG Nord Total'!BC11+'PdG Sud Total'!BC11</f>
        <v>19</v>
      </c>
      <c r="BD11" s="345" t="n">
        <f aca="false">'Ferney-&gt;Genève'!BD11+'StGenis total'!BD11+'Mategnin Total'!BD11+'PdG Nord Total'!BD11+'PdG Sud Total'!BD11</f>
        <v>11</v>
      </c>
      <c r="BE11" s="345" t="n">
        <f aca="false">'Ferney-&gt;Genève'!BE11+'StGenis total'!BE11+'Mategnin Total'!BE11+'PdG Nord Total'!BE11+'PdG Sud Total'!BE11</f>
        <v>9</v>
      </c>
      <c r="BF11" s="345" t="n">
        <f aca="false">'Ferney-&gt;Genève'!BF11+'StGenis total'!BF11+'Mategnin Total'!BF11+'PdG Nord Total'!BF11+'PdG Sud Total'!BF11</f>
        <v>3</v>
      </c>
      <c r="BG11" s="345" t="n">
        <f aca="false">'Ferney-&gt;Genève'!BG11+'StGenis total'!BG11+'Mategnin Total'!BG11+'PdG Nord Total'!BG11+'PdG Sud Total'!BG11</f>
        <v>4</v>
      </c>
      <c r="BH11" s="345" t="n">
        <f aca="false">'Ferney-&gt;Genève'!BH11+'StGenis total'!BH11+'Mategnin Total'!BH11+'PdG Nord Total'!BH11+'PdG Sud Total'!BH11</f>
        <v>2</v>
      </c>
      <c r="BI11" s="345" t="n">
        <f aca="false">'Ferney-&gt;Genève'!BI11+'StGenis total'!BI11+'Mategnin Total'!BI11+'PdG Nord Total'!BI11+'PdG Sud Total'!BI11</f>
        <v>1</v>
      </c>
      <c r="BJ11" s="345" t="n">
        <f aca="false">'Ferney-&gt;Genève'!BJ11+'StGenis total'!BJ11+'Mategnin Total'!BJ11+'PdG Nord Total'!BJ11+'PdG Sud Total'!BJ11</f>
        <v>0</v>
      </c>
      <c r="BK11" s="345" t="n">
        <f aca="false">'Ferney-&gt;Genève'!BK11+'StGenis total'!BK11+'Mategnin Total'!BK11+'PdG Nord Total'!BK11+'PdG Sud Total'!BK11</f>
        <v>4</v>
      </c>
      <c r="BL11" s="345" t="n">
        <f aca="false">'Ferney-&gt;Genève'!BL11+'StGenis total'!BL11+'Mategnin Total'!BL11+'PdG Nord Total'!BL11+'PdG Sud Total'!BL11</f>
        <v>3</v>
      </c>
      <c r="BN11" s="340" t="n">
        <f aca="false">AW11+AY11+BA11+BC11+BE11+BG11+BI11+BK11</f>
        <v>214</v>
      </c>
      <c r="BO11" s="4" t="n">
        <f aca="false">AX11+AZ11+BB11+BD11+BF11+BH11+BJ11+BL11</f>
        <v>98</v>
      </c>
      <c r="BP11" s="341" t="n">
        <f aca="false">BO11/(BO11+BN11)</f>
        <v>0.314102564102564</v>
      </c>
      <c r="BQ11" s="4" t="n">
        <f aca="false">AW11+AX11+BE11+BF11</f>
        <v>160</v>
      </c>
      <c r="BR11" s="4" t="n">
        <f aca="false">AY11+AZ11+BG11+BH11</f>
        <v>102</v>
      </c>
      <c r="BS11" s="4" t="n">
        <f aca="false">BA11+BB11+BI11+BJ11</f>
        <v>13</v>
      </c>
      <c r="BT11" s="4" t="n">
        <f aca="false">SUM(BQ11:BS11)</f>
        <v>275</v>
      </c>
      <c r="BU11" s="15" t="n">
        <f aca="false">BR11/BT11</f>
        <v>0.370909090909091</v>
      </c>
      <c r="BV11" s="15" t="n">
        <f aca="false">BS11/BT11</f>
        <v>0.0472727272727273</v>
      </c>
      <c r="BW11" s="4" t="n">
        <f aca="false">BC11+BD11+BK11+BL11</f>
        <v>37</v>
      </c>
      <c r="BX11" s="4" t="n">
        <f aca="false">SUM(AW11:BD11)</f>
        <v>286</v>
      </c>
      <c r="BY11" s="342" t="n">
        <f aca="false">SUM(BE11:BL11)</f>
        <v>26</v>
      </c>
      <c r="BZ11" s="343" t="n">
        <f aca="false">SUM(AW11:BL11)</f>
        <v>312</v>
      </c>
      <c r="CC11" s="15" t="n">
        <f aca="false">(BN11/DI11) - 1</f>
        <v>0.398692810457516</v>
      </c>
      <c r="CD11" s="15" t="n">
        <f aca="false">(BO11/DJ11) - 1</f>
        <v>0.633333333333333</v>
      </c>
      <c r="CE11" s="15" t="n">
        <f aca="false">(BP11/DK11) - 1</f>
        <v>0.115064102564103</v>
      </c>
      <c r="CF11" s="15" t="n">
        <f aca="false">(BQ11/DL11) - 1</f>
        <v>0.403508771929825</v>
      </c>
      <c r="CG11" s="15" t="n">
        <f aca="false">(BR11/DM11) - 1</f>
        <v>0.522388059701493</v>
      </c>
      <c r="CH11" s="15" t="n">
        <f aca="false">(BS11/DN11) - 1</f>
        <v>0.444444444444444</v>
      </c>
      <c r="CI11" s="15" t="n">
        <f aca="false">(BT11/DO11) - 1</f>
        <v>0.447368421052632</v>
      </c>
      <c r="CJ11" s="15" t="n">
        <f aca="false">(BU11/DP11) - 1</f>
        <v>0.0518317503392132</v>
      </c>
      <c r="CK11" s="15" t="n">
        <f aca="false">(BV11/DQ11) - 1</f>
        <v>-0.00202020202020203</v>
      </c>
      <c r="CL11" s="15" t="n">
        <f aca="false">(BW11/DR11) - 1</f>
        <v>0.608695652173913</v>
      </c>
      <c r="CM11" s="15" t="n">
        <f aca="false">(BX11/DS11) - 1</f>
        <v>0.451776649746193</v>
      </c>
      <c r="CN11" s="15" t="n">
        <f aca="false">(BY11/DT11) - 1</f>
        <v>0.625</v>
      </c>
      <c r="CO11" s="15" t="n">
        <f aca="false">(BZ11/DU11) - 1</f>
        <v>0.464788732394366</v>
      </c>
      <c r="CQ11" s="349" t="n">
        <v>0.354166666666667</v>
      </c>
      <c r="CR11" s="345" t="n">
        <f aca="false">'Ferney-&gt;Genève'!CR11+'StGenis total'!CR11+'Mategnin Total'!CR11+'PdG Nord Total'!CR11+'PdG Sud Total'!CR11</f>
        <v>79</v>
      </c>
      <c r="CS11" s="345" t="n">
        <f aca="false">'Ferney-&gt;Genève'!CS11+'StGenis total'!CS11+'Mategnin Total'!CS11+'PdG Nord Total'!CS11+'PdG Sud Total'!CS11</f>
        <v>29</v>
      </c>
      <c r="CT11" s="345" t="n">
        <f aca="false">'Ferney-&gt;Genève'!CT11+'StGenis total'!CT11+'Mategnin Total'!CT11+'PdG Nord Total'!CT11+'PdG Sud Total'!CT11</f>
        <v>41</v>
      </c>
      <c r="CU11" s="345" t="n">
        <f aca="false">'Ferney-&gt;Genève'!CU11+'StGenis total'!CU11+'Mategnin Total'!CU11+'PdG Nord Total'!CU11+'PdG Sud Total'!CU11</f>
        <v>20</v>
      </c>
      <c r="CV11" s="345" t="n">
        <f aca="false">'Ferney-&gt;Genève'!CV11+'StGenis total'!CV11+'Mategnin Total'!CV11+'PdG Nord Total'!CV11+'PdG Sud Total'!CV11</f>
        <v>8</v>
      </c>
      <c r="CW11" s="345" t="n">
        <f aca="false">'Ferney-&gt;Genève'!CW11+'StGenis total'!CW11+'Mategnin Total'!CW11+'PdG Nord Total'!CW11+'PdG Sud Total'!CW11</f>
        <v>1</v>
      </c>
      <c r="CX11" s="345" t="n">
        <f aca="false">'Ferney-&gt;Genève'!CX11+'StGenis total'!CX11+'Mategnin Total'!CX11+'PdG Nord Total'!CX11+'PdG Sud Total'!CX11</f>
        <v>14</v>
      </c>
      <c r="CY11" s="345" t="n">
        <f aca="false">'Ferney-&gt;Genève'!CY11+'StGenis total'!CY11+'Mategnin Total'!CY11+'PdG Nord Total'!CY11+'PdG Sud Total'!CY11</f>
        <v>5</v>
      </c>
      <c r="CZ11" s="345" t="n">
        <f aca="false">'Ferney-&gt;Genève'!CZ11+'StGenis total'!CZ11+'Mategnin Total'!CZ11+'PdG Nord Total'!CZ11+'PdG Sud Total'!CZ11</f>
        <v>5</v>
      </c>
      <c r="DA11" s="345" t="n">
        <f aca="false">'Ferney-&gt;Genève'!DA11+'StGenis total'!DA11+'Mategnin Total'!DA11+'PdG Nord Total'!DA11+'PdG Sud Total'!DA11</f>
        <v>1</v>
      </c>
      <c r="DB11" s="345" t="n">
        <f aca="false">'Ferney-&gt;Genève'!DB11+'StGenis total'!DB11+'Mategnin Total'!DB11+'PdG Nord Total'!DB11+'PdG Sud Total'!DB11</f>
        <v>3</v>
      </c>
      <c r="DC11" s="345" t="n">
        <f aca="false">'Ferney-&gt;Genève'!DC11+'StGenis total'!DC11+'Mategnin Total'!DC11+'PdG Nord Total'!DC11+'PdG Sud Total'!DC11</f>
        <v>3</v>
      </c>
      <c r="DD11" s="345" t="n">
        <f aca="false">'Ferney-&gt;Genève'!DD11+'StGenis total'!DD11+'Mategnin Total'!DD11+'PdG Nord Total'!DD11+'PdG Sud Total'!DD11</f>
        <v>0</v>
      </c>
      <c r="DE11" s="345" t="n">
        <f aca="false">'Ferney-&gt;Genève'!DE11+'StGenis total'!DE11+'Mategnin Total'!DE11+'PdG Nord Total'!DE11+'PdG Sud Total'!DE11</f>
        <v>0</v>
      </c>
      <c r="DF11" s="345" t="n">
        <f aca="false">'Ferney-&gt;Genève'!DF11+'StGenis total'!DF11+'Mategnin Total'!DF11+'PdG Nord Total'!DF11+'PdG Sud Total'!DF11</f>
        <v>3</v>
      </c>
      <c r="DG11" s="345" t="n">
        <f aca="false">'Ferney-&gt;Genève'!DG11+'StGenis total'!DG11+'Mategnin Total'!DG11+'PdG Nord Total'!DG11+'PdG Sud Total'!DG11</f>
        <v>1</v>
      </c>
      <c r="DI11" s="340" t="n">
        <f aca="false">CR11+CT11+CV11+CX11+CZ11+DB11+DD11+DF11</f>
        <v>153</v>
      </c>
      <c r="DJ11" s="4" t="n">
        <f aca="false">CS11+CU11+CW11+CY11+DA11+DC11+DE11+DG11</f>
        <v>60</v>
      </c>
      <c r="DK11" s="341" t="n">
        <f aca="false">DJ11/(DJ11+DI11)</f>
        <v>0.28169014084507</v>
      </c>
      <c r="DL11" s="4" t="n">
        <f aca="false">CR11+CS11+CZ11+DA11</f>
        <v>114</v>
      </c>
      <c r="DM11" s="4" t="n">
        <f aca="false">CT11+CU11+DB11+DC11</f>
        <v>67</v>
      </c>
      <c r="DN11" s="4" t="n">
        <f aca="false">CV11+CW11+DD11+DE11</f>
        <v>9</v>
      </c>
      <c r="DO11" s="4" t="n">
        <f aca="false">SUM(DL11:DN11)</f>
        <v>190</v>
      </c>
      <c r="DP11" s="15" t="n">
        <f aca="false">DM11/DO11</f>
        <v>0.352631578947368</v>
      </c>
      <c r="DQ11" s="15" t="n">
        <f aca="false">DN11/DO11</f>
        <v>0.0473684210526316</v>
      </c>
      <c r="DR11" s="4" t="n">
        <f aca="false">CX11+CY11+DF11+DG11</f>
        <v>23</v>
      </c>
      <c r="DS11" s="4" t="n">
        <f aca="false">SUM(CR11:CY11)</f>
        <v>197</v>
      </c>
      <c r="DT11" s="342" t="n">
        <f aca="false">SUM(CZ11:DG11)</f>
        <v>16</v>
      </c>
      <c r="DU11" s="343" t="n">
        <f aca="false">SUM(CR11:DG11)</f>
        <v>213</v>
      </c>
      <c r="DX11" s="15" t="n">
        <f aca="false">(DI11/FD11) - 1</f>
        <v>0.443396226415094</v>
      </c>
      <c r="DY11" s="15" t="n">
        <f aca="false">(DJ11/FE11) - 1</f>
        <v>0.714285714285714</v>
      </c>
      <c r="DZ11" s="15" t="n">
        <f aca="false">(DK11/FF11) - 1</f>
        <v>0.134808853118712</v>
      </c>
      <c r="EA11" s="15" t="n">
        <f aca="false">(DL11/FG11) - 1</f>
        <v>0.373493975903614</v>
      </c>
      <c r="EB11" s="15" t="n">
        <f aca="false">(DM11/FH11) - 1</f>
        <v>0.970588235294118</v>
      </c>
      <c r="EC11" s="15" t="n">
        <f aca="false">(DN11/FI11) - 1</f>
        <v>0.285714285714286</v>
      </c>
      <c r="ED11" s="15" t="n">
        <f aca="false">(DO11/FJ11) - 1</f>
        <v>0.532258064516129</v>
      </c>
      <c r="EE11" s="15" t="n">
        <f aca="false">(DP11/FK11) - 1</f>
        <v>0.286068111455107</v>
      </c>
      <c r="EF11" s="15" t="n">
        <f aca="false">(DQ11/FL11) - 1</f>
        <v>-0.160902255639098</v>
      </c>
      <c r="EG11" s="15" t="n">
        <f aca="false">(DR11/FM11) - 1</f>
        <v>0.352941176470588</v>
      </c>
      <c r="EH11" s="15" t="n">
        <f aca="false">(DS11/FN11) - 1</f>
        <v>0.563492063492063</v>
      </c>
      <c r="EI11" s="15" t="n">
        <f aca="false">(DT11/FO11) - 1</f>
        <v>0.0666666666666667</v>
      </c>
      <c r="EJ11" s="15" t="n">
        <f aca="false">(DU11/FP11) - 1</f>
        <v>0.51063829787234</v>
      </c>
      <c r="EL11" s="350" t="n">
        <v>0.354166666666667</v>
      </c>
      <c r="EM11" s="345" t="e">
        <f aca="false">#REF!+'StGenis total'!EM11+'Mategnin Total'!EM11+'PdG Nord Total'!EM11</f>
        <v>#REF!</v>
      </c>
      <c r="EN11" s="345" t="e">
        <f aca="false">#REF!+'StGenis total'!EN11+'Mategnin Total'!EN11+'PdG Nord Total'!EN11</f>
        <v>#REF!</v>
      </c>
      <c r="EO11" s="345" t="e">
        <f aca="false">#REF!+'StGenis total'!EO11+'Mategnin Total'!EO11+'PdG Nord Total'!EO11</f>
        <v>#REF!</v>
      </c>
      <c r="EP11" s="345" t="e">
        <f aca="false">#REF!+'StGenis total'!EP11+'Mategnin Total'!EP11+'PdG Nord Total'!EP11</f>
        <v>#REF!</v>
      </c>
      <c r="EQ11" s="345" t="e">
        <f aca="false">#REF!+'StGenis total'!EQ11+'Mategnin Total'!EQ11+'PdG Nord Total'!EQ11</f>
        <v>#REF!</v>
      </c>
      <c r="ER11" s="345" t="e">
        <f aca="false">#REF!+'StGenis total'!ER11+'Mategnin Total'!ER11+'PdG Nord Total'!ER11</f>
        <v>#REF!</v>
      </c>
      <c r="ES11" s="345" t="e">
        <f aca="false">#REF!+'StGenis total'!ES11+'Mategnin Total'!ES11+'PdG Nord Total'!ES11</f>
        <v>#REF!</v>
      </c>
      <c r="ET11" s="345" t="e">
        <f aca="false">#REF!+'StGenis total'!ET11+'Mategnin Total'!ET11+'PdG Nord Total'!ET11</f>
        <v>#REF!</v>
      </c>
      <c r="EU11" s="345" t="e">
        <f aca="false">#REF!+'StGenis total'!EU11+'Mategnin Total'!EU11+'PdG Nord Total'!EU11</f>
        <v>#REF!</v>
      </c>
      <c r="EV11" s="345" t="e">
        <f aca="false">#REF!+'StGenis total'!EV11+'Mategnin Total'!EV11+'PdG Nord Total'!EV11</f>
        <v>#REF!</v>
      </c>
      <c r="EW11" s="345" t="e">
        <f aca="false">#REF!+'StGenis total'!EW11+'Mategnin Total'!EW11+'PdG Nord Total'!EW11</f>
        <v>#REF!</v>
      </c>
      <c r="EX11" s="345" t="e">
        <f aca="false">#REF!+'StGenis total'!EX11+'Mategnin Total'!EX11+'PdG Nord Total'!EX11</f>
        <v>#REF!</v>
      </c>
      <c r="EY11" s="345" t="e">
        <f aca="false">#REF!+'StGenis total'!EY11+'Mategnin Total'!EY11+'PdG Nord Total'!EY11</f>
        <v>#REF!</v>
      </c>
      <c r="EZ11" s="345" t="e">
        <f aca="false">#REF!+'StGenis total'!EZ11+'Mategnin Total'!EZ11+'PdG Nord Total'!EZ11</f>
        <v>#REF!</v>
      </c>
      <c r="FA11" s="345" t="e">
        <f aca="false">#REF!+'StGenis total'!FA11+'Mategnin Total'!FA11+'PdG Nord Total'!FA11</f>
        <v>#REF!</v>
      </c>
      <c r="FB11" s="345" t="e">
        <f aca="false">#REF!+'StGenis total'!FB11+'Mategnin Total'!FB11+'PdG Nord Total'!FB11</f>
        <v>#REF!</v>
      </c>
      <c r="FD11" s="340" t="n">
        <v>106</v>
      </c>
      <c r="FE11" s="4" t="n">
        <v>35</v>
      </c>
      <c r="FF11" s="341" t="n">
        <v>0.24822695035461</v>
      </c>
      <c r="FG11" s="4" t="n">
        <v>83</v>
      </c>
      <c r="FH11" s="4" t="n">
        <v>34</v>
      </c>
      <c r="FI11" s="4" t="n">
        <v>7</v>
      </c>
      <c r="FJ11" s="4" t="n">
        <v>124</v>
      </c>
      <c r="FK11" s="15" t="n">
        <v>0.274193548387097</v>
      </c>
      <c r="FL11" s="15" t="n">
        <v>0.0564516129032258</v>
      </c>
      <c r="FM11" s="4" t="n">
        <v>17</v>
      </c>
      <c r="FN11" s="4" t="n">
        <v>126</v>
      </c>
      <c r="FO11" s="342" t="n">
        <v>15</v>
      </c>
      <c r="FP11" s="343" t="n">
        <v>141</v>
      </c>
      <c r="FR11" s="0" t="n">
        <v>66</v>
      </c>
      <c r="FS11" s="0" t="n">
        <v>24</v>
      </c>
      <c r="FT11" s="0" t="n">
        <v>0.266666666666667</v>
      </c>
      <c r="FU11" s="0" t="n">
        <v>50</v>
      </c>
      <c r="FV11" s="0" t="n">
        <v>19</v>
      </c>
      <c r="FW11" s="0" t="n">
        <v>11</v>
      </c>
      <c r="FX11" s="0" t="n">
        <v>80</v>
      </c>
      <c r="FY11" s="0" t="n">
        <v>0.2375</v>
      </c>
      <c r="FZ11" s="0" t="n">
        <v>0.1375</v>
      </c>
      <c r="GA11" s="0" t="n">
        <v>10</v>
      </c>
      <c r="GB11" s="0" t="n">
        <v>79</v>
      </c>
      <c r="GC11" s="0" t="n">
        <v>11</v>
      </c>
      <c r="GD11" s="0" t="n">
        <v>90</v>
      </c>
      <c r="GF11" s="347" t="n">
        <f aca="false">(FD11/FR11) - 1</f>
        <v>0.606060606060606</v>
      </c>
      <c r="GG11" s="15" t="n">
        <f aca="false">(FE11/FS11) - 1</f>
        <v>0.458333333333333</v>
      </c>
      <c r="GH11" s="15" t="n">
        <f aca="false">(FF11/FT11) - 1</f>
        <v>-0.0691489361702136</v>
      </c>
      <c r="GI11" s="15" t="n">
        <f aca="false">(FG11/FU11) - 1</f>
        <v>0.66</v>
      </c>
      <c r="GJ11" s="15" t="n">
        <f aca="false">(FH11/FV11) - 1</f>
        <v>0.789473684210526</v>
      </c>
      <c r="GK11" s="15" t="n">
        <f aca="false">(FI11/FW11) - 1</f>
        <v>-0.363636363636364</v>
      </c>
      <c r="GL11" s="15" t="n">
        <f aca="false">(FJ11/FX11) - 1</f>
        <v>0.55</v>
      </c>
      <c r="GM11" s="15" t="n">
        <f aca="false">(FK11/FY11) - 1</f>
        <v>0.154499151103566</v>
      </c>
      <c r="GN11" s="15" t="n">
        <f aca="false">(FL11/FZ11) - 1</f>
        <v>-0.589442815249267</v>
      </c>
      <c r="GO11" s="15" t="n">
        <f aca="false">(FM11/GA11) - 1</f>
        <v>0.7</v>
      </c>
      <c r="GP11" s="15" t="n">
        <f aca="false">(FN11/GB11) - 1</f>
        <v>0.59493670886076</v>
      </c>
      <c r="GQ11" s="15" t="n">
        <f aca="false">(FO11/GC11) - 1</f>
        <v>0.363636363636364</v>
      </c>
      <c r="GR11" s="348" t="n">
        <f aca="false">(FP11/GD11) - 1</f>
        <v>0.566666666666667</v>
      </c>
    </row>
    <row r="12" customFormat="false" ht="21" hidden="false" customHeight="true" outlineLevel="0" collapsed="false">
      <c r="A12" s="349" t="n">
        <v>0.364583333333333</v>
      </c>
      <c r="B12" s="345" t="n">
        <f aca="false">'Ferney-&gt;Genève'!B12+'StGenis total'!B12+'Mategnin Total'!B12+'PdG Nord Total'!B12+'PdG Sud Total'!B12</f>
        <v>91</v>
      </c>
      <c r="C12" s="345" t="n">
        <f aca="false">'Ferney-&gt;Genève'!C12+'StGenis total'!C12+'Mategnin Total'!C12+'PdG Nord Total'!C12+'PdG Sud Total'!C12</f>
        <v>34</v>
      </c>
      <c r="D12" s="345" t="n">
        <f aca="false">'Ferney-&gt;Genève'!D12+'StGenis total'!D12+'Mategnin Total'!D12+'PdG Nord Total'!D12+'PdG Sud Total'!D12</f>
        <v>40</v>
      </c>
      <c r="E12" s="345" t="n">
        <f aca="false">'Ferney-&gt;Genève'!E12+'StGenis total'!E12+'Mategnin Total'!E12+'PdG Nord Total'!E12+'PdG Sud Total'!E12</f>
        <v>31</v>
      </c>
      <c r="F12" s="345" t="n">
        <f aca="false">'Ferney-&gt;Genève'!F12+'StGenis total'!F12+'Mategnin Total'!F12+'PdG Nord Total'!F12+'PdG Sud Total'!F12</f>
        <v>10</v>
      </c>
      <c r="G12" s="345" t="n">
        <f aca="false">'Ferney-&gt;Genève'!G12+'StGenis total'!G12+'Mategnin Total'!G12+'PdG Nord Total'!G12+'PdG Sud Total'!G12</f>
        <v>2</v>
      </c>
      <c r="H12" s="345" t="n">
        <f aca="false">'Ferney-&gt;Genève'!H12+'StGenis total'!H12+'Mategnin Total'!H12+'PdG Nord Total'!H12+'PdG Sud Total'!H12</f>
        <v>21</v>
      </c>
      <c r="I12" s="345" t="n">
        <f aca="false">'Ferney-&gt;Genève'!I12+'StGenis total'!I12+'Mategnin Total'!I12+'PdG Nord Total'!I12+'PdG Sud Total'!I12</f>
        <v>17</v>
      </c>
      <c r="J12" s="345" t="n">
        <f aca="false">'Ferney-&gt;Genève'!J12+'StGenis total'!J12+'Mategnin Total'!J12+'PdG Nord Total'!J12+'PdG Sud Total'!J12</f>
        <v>9</v>
      </c>
      <c r="K12" s="345" t="n">
        <f aca="false">'Ferney-&gt;Genève'!K12+'StGenis total'!K12+'Mategnin Total'!K12+'PdG Nord Total'!K12+'PdG Sud Total'!K12</f>
        <v>0</v>
      </c>
      <c r="L12" s="345" t="n">
        <f aca="false">'Ferney-&gt;Genève'!L12+'StGenis total'!L12+'Mategnin Total'!L12+'PdG Nord Total'!L12+'PdG Sud Total'!L12</f>
        <v>6</v>
      </c>
      <c r="M12" s="345" t="n">
        <f aca="false">'Ferney-&gt;Genève'!M12+'StGenis total'!M12+'Mategnin Total'!M12+'PdG Nord Total'!M12+'PdG Sud Total'!M12</f>
        <v>3</v>
      </c>
      <c r="N12" s="345" t="n">
        <f aca="false">'Ferney-&gt;Genève'!N12+'StGenis total'!N12+'Mategnin Total'!N12+'PdG Nord Total'!N12+'PdG Sud Total'!N12</f>
        <v>0</v>
      </c>
      <c r="O12" s="345" t="n">
        <f aca="false">'Ferney-&gt;Genève'!O12+'StGenis total'!O12+'Mategnin Total'!O12+'PdG Nord Total'!O12+'PdG Sud Total'!O12</f>
        <v>0</v>
      </c>
      <c r="P12" s="345" t="n">
        <f aca="false">'Ferney-&gt;Genève'!P12+'StGenis total'!P12+'Mategnin Total'!P12+'PdG Nord Total'!P12+'PdG Sud Total'!P12</f>
        <v>1</v>
      </c>
      <c r="Q12" s="345" t="n">
        <f aca="false">'Ferney-&gt;Genève'!Q12+'StGenis total'!Q12+'Mategnin Total'!Q12+'PdG Nord Total'!Q12+'PdG Sud Total'!Q12</f>
        <v>3</v>
      </c>
      <c r="S12" s="340" t="n">
        <f aca="false">B12+D12+F12+H12+J12+L12+N12+P12</f>
        <v>178</v>
      </c>
      <c r="T12" s="4" t="n">
        <f aca="false">C12+E12+G12+I12+K12+M12+O12+Q12</f>
        <v>90</v>
      </c>
      <c r="U12" s="341" t="n">
        <f aca="false">T12/(T12+S12)</f>
        <v>0.335820895522388</v>
      </c>
      <c r="V12" s="4" t="n">
        <f aca="false">B12+C12+J12+K12</f>
        <v>134</v>
      </c>
      <c r="W12" s="4" t="n">
        <f aca="false">D12+E12+L12+M12</f>
        <v>80</v>
      </c>
      <c r="X12" s="4" t="n">
        <f aca="false">F12+G12+N12+O12</f>
        <v>12</v>
      </c>
      <c r="Y12" s="4" t="n">
        <f aca="false">SUM(V12:X12)</f>
        <v>226</v>
      </c>
      <c r="Z12" s="15" t="n">
        <f aca="false">W12/Y12</f>
        <v>0.353982300884956</v>
      </c>
      <c r="AA12" s="15" t="n">
        <f aca="false">X12/Y12</f>
        <v>0.0530973451327434</v>
      </c>
      <c r="AB12" s="4" t="n">
        <f aca="false">H12+I12+P12+Q12</f>
        <v>42</v>
      </c>
      <c r="AC12" s="4" t="n">
        <f aca="false">SUM(B12:I12)</f>
        <v>246</v>
      </c>
      <c r="AD12" s="342" t="n">
        <f aca="false">SUM(J12:Q12)</f>
        <v>22</v>
      </c>
      <c r="AE12" s="343" t="n">
        <f aca="false">SUM(B12:Q12)</f>
        <v>268</v>
      </c>
      <c r="AH12" s="15" t="n">
        <f aca="false">(S12/BN12) - 1</f>
        <v>-0.0824742268041238</v>
      </c>
      <c r="AI12" s="15" t="n">
        <f aca="false">(T12/BO12) - 1</f>
        <v>-0.0526315789473685</v>
      </c>
      <c r="AJ12" s="15" t="n">
        <f aca="false">(U12/BP12) - 1</f>
        <v>0.0216025137470544</v>
      </c>
      <c r="AK12" s="15" t="n">
        <f aca="false">(V12/BQ12) - 1</f>
        <v>-0.0945945945945946</v>
      </c>
      <c r="AL12" s="15" t="n">
        <f aca="false">(W12/BR12) - 1</f>
        <v>-0.0804597701149425</v>
      </c>
      <c r="AM12" s="15" t="n">
        <f aca="false">(X12/BS12) - 1</f>
        <v>-0.25</v>
      </c>
      <c r="AN12" s="15" t="n">
        <f aca="false">(Y12/BT12) - 1</f>
        <v>-0.099601593625498</v>
      </c>
      <c r="AO12" s="15" t="n">
        <f aca="false">(Z12/BU12) - 1</f>
        <v>0.0212592818634933</v>
      </c>
      <c r="AP12" s="15" t="n">
        <f aca="false">(AA12/BV12) - 1</f>
        <v>-0.167035398230088</v>
      </c>
      <c r="AQ12" s="15" t="n">
        <f aca="false">(AB12/BW12) - 1</f>
        <v>0.105263157894737</v>
      </c>
      <c r="AR12" s="15" t="n">
        <f aca="false">(AC12/BX12) - 1</f>
        <v>0.00819672131147531</v>
      </c>
      <c r="AS12" s="15" t="n">
        <f aca="false">(AD12/BY12) - 1</f>
        <v>-0.511111111111111</v>
      </c>
      <c r="AT12" s="15" t="n">
        <f aca="false">(AE12/BZ12) - 1</f>
        <v>-0.0726643598615917</v>
      </c>
      <c r="AV12" s="349" t="n">
        <v>0.364583333333333</v>
      </c>
      <c r="AW12" s="345" t="n">
        <f aca="false">'Ferney-&gt;Genève'!AW12+'StGenis total'!AW12+'Mategnin Total'!AW12+'PdG Nord Total'!AW12+'PdG Sud Total'!AW12</f>
        <v>93</v>
      </c>
      <c r="AX12" s="345" t="n">
        <f aca="false">'Ferney-&gt;Genève'!AX12+'StGenis total'!AX12+'Mategnin Total'!AX12+'PdG Nord Total'!AX12+'PdG Sud Total'!AX12</f>
        <v>39</v>
      </c>
      <c r="AY12" s="345" t="n">
        <f aca="false">'Ferney-&gt;Genève'!AY12+'StGenis total'!AY12+'Mategnin Total'!AY12+'PdG Nord Total'!AY12+'PdG Sud Total'!AY12</f>
        <v>44</v>
      </c>
      <c r="AZ12" s="345" t="n">
        <f aca="false">'Ferney-&gt;Genève'!AZ12+'StGenis total'!AZ12+'Mategnin Total'!AZ12+'PdG Nord Total'!AZ12+'PdG Sud Total'!AZ12</f>
        <v>31</v>
      </c>
      <c r="BA12" s="345" t="n">
        <f aca="false">'Ferney-&gt;Genève'!BA12+'StGenis total'!BA12+'Mategnin Total'!BA12+'PdG Nord Total'!BA12+'PdG Sud Total'!BA12</f>
        <v>14</v>
      </c>
      <c r="BB12" s="345" t="n">
        <f aca="false">'Ferney-&gt;Genève'!BB12+'StGenis total'!BB12+'Mategnin Total'!BB12+'PdG Nord Total'!BB12+'PdG Sud Total'!BB12</f>
        <v>1</v>
      </c>
      <c r="BC12" s="345" t="n">
        <f aca="false">'Ferney-&gt;Genève'!BC12+'StGenis total'!BC12+'Mategnin Total'!BC12+'PdG Nord Total'!BC12+'PdG Sud Total'!BC12</f>
        <v>18</v>
      </c>
      <c r="BD12" s="345" t="n">
        <f aca="false">'Ferney-&gt;Genève'!BD12+'StGenis total'!BD12+'Mategnin Total'!BD12+'PdG Nord Total'!BD12+'PdG Sud Total'!BD12</f>
        <v>4</v>
      </c>
      <c r="BE12" s="345" t="n">
        <f aca="false">'Ferney-&gt;Genève'!BE12+'StGenis total'!BE12+'Mategnin Total'!BE12+'PdG Nord Total'!BE12+'PdG Sud Total'!BE12</f>
        <v>12</v>
      </c>
      <c r="BF12" s="345" t="n">
        <f aca="false">'Ferney-&gt;Genève'!BF12+'StGenis total'!BF12+'Mategnin Total'!BF12+'PdG Nord Total'!BF12+'PdG Sud Total'!BF12</f>
        <v>4</v>
      </c>
      <c r="BG12" s="345" t="n">
        <f aca="false">'Ferney-&gt;Genève'!BG12+'StGenis total'!BG12+'Mategnin Total'!BG12+'PdG Nord Total'!BG12+'PdG Sud Total'!BG12</f>
        <v>7</v>
      </c>
      <c r="BH12" s="345" t="n">
        <f aca="false">'Ferney-&gt;Genève'!BH12+'StGenis total'!BH12+'Mategnin Total'!BH12+'PdG Nord Total'!BH12+'PdG Sud Total'!BH12</f>
        <v>5</v>
      </c>
      <c r="BI12" s="345" t="n">
        <f aca="false">'Ferney-&gt;Genève'!BI12+'StGenis total'!BI12+'Mategnin Total'!BI12+'PdG Nord Total'!BI12+'PdG Sud Total'!BI12</f>
        <v>0</v>
      </c>
      <c r="BJ12" s="345" t="n">
        <f aca="false">'Ferney-&gt;Genève'!BJ12+'StGenis total'!BJ12+'Mategnin Total'!BJ12+'PdG Nord Total'!BJ12+'PdG Sud Total'!BJ12</f>
        <v>1</v>
      </c>
      <c r="BK12" s="345" t="n">
        <f aca="false">'Ferney-&gt;Genève'!BK12+'StGenis total'!BK12+'Mategnin Total'!BK12+'PdG Nord Total'!BK12+'PdG Sud Total'!BK12</f>
        <v>6</v>
      </c>
      <c r="BL12" s="345" t="n">
        <f aca="false">'Ferney-&gt;Genève'!BL12+'StGenis total'!BL12+'Mategnin Total'!BL12+'PdG Nord Total'!BL12+'PdG Sud Total'!BL12</f>
        <v>10</v>
      </c>
      <c r="BN12" s="340" t="n">
        <f aca="false">AW12+AY12+BA12+BC12+BE12+BG12+BI12+BK12</f>
        <v>194</v>
      </c>
      <c r="BO12" s="4" t="n">
        <f aca="false">AX12+AZ12+BB12+BD12+BF12+BH12+BJ12+BL12</f>
        <v>95</v>
      </c>
      <c r="BP12" s="341" t="n">
        <f aca="false">BO12/(BO12+BN12)</f>
        <v>0.328719723183391</v>
      </c>
      <c r="BQ12" s="4" t="n">
        <f aca="false">AW12+AX12+BE12+BF12</f>
        <v>148</v>
      </c>
      <c r="BR12" s="4" t="n">
        <f aca="false">AY12+AZ12+BG12+BH12</f>
        <v>87</v>
      </c>
      <c r="BS12" s="4" t="n">
        <f aca="false">BA12+BB12+BI12+BJ12</f>
        <v>16</v>
      </c>
      <c r="BT12" s="4" t="n">
        <f aca="false">SUM(BQ12:BS12)</f>
        <v>251</v>
      </c>
      <c r="BU12" s="15" t="n">
        <f aca="false">BR12/BT12</f>
        <v>0.346613545816733</v>
      </c>
      <c r="BV12" s="15" t="n">
        <f aca="false">BS12/BT12</f>
        <v>0.0637450199203187</v>
      </c>
      <c r="BW12" s="4" t="n">
        <f aca="false">BC12+BD12+BK12+BL12</f>
        <v>38</v>
      </c>
      <c r="BX12" s="4" t="n">
        <f aca="false">SUM(AW12:BD12)</f>
        <v>244</v>
      </c>
      <c r="BY12" s="342" t="n">
        <f aca="false">SUM(BE12:BL12)</f>
        <v>45</v>
      </c>
      <c r="BZ12" s="343" t="n">
        <f aca="false">SUM(AW12:BL12)</f>
        <v>289</v>
      </c>
      <c r="CC12" s="15" t="n">
        <f aca="false">(BN12/DI12) - 1</f>
        <v>0.447761194029851</v>
      </c>
      <c r="CD12" s="15" t="n">
        <f aca="false">(BO12/DJ12) - 1</f>
        <v>0.696428571428571</v>
      </c>
      <c r="CE12" s="15" t="n">
        <f aca="false">(BP12/DK12) - 1</f>
        <v>0.115299060800791</v>
      </c>
      <c r="CF12" s="15" t="n">
        <f aca="false">(BQ12/DL12) - 1</f>
        <v>0.494949494949495</v>
      </c>
      <c r="CG12" s="15" t="n">
        <f aca="false">(BR12/DM12) - 1</f>
        <v>1.07142857142857</v>
      </c>
      <c r="CH12" s="15" t="n">
        <f aca="false">(BS12/DN12) - 1</f>
        <v>1</v>
      </c>
      <c r="CI12" s="15" t="n">
        <f aca="false">(BT12/DO12) - 1</f>
        <v>0.684563758389262</v>
      </c>
      <c r="CJ12" s="15" t="n">
        <f aca="false">(BU12/DP12) - 1</f>
        <v>0.22965281730222</v>
      </c>
      <c r="CK12" s="15" t="n">
        <f aca="false">(BV12/DQ12) - 1</f>
        <v>0.187250996015936</v>
      </c>
      <c r="CL12" s="15" t="n">
        <f aca="false">(BW12/DR12) - 1</f>
        <v>-0.073170731707317</v>
      </c>
      <c r="CM12" s="15" t="n">
        <f aca="false">(BX12/DS12) - 1</f>
        <v>0.435294117647059</v>
      </c>
      <c r="CN12" s="15" t="n">
        <f aca="false">(BY12/DT12) - 1</f>
        <v>1.25</v>
      </c>
      <c r="CO12" s="15" t="n">
        <f aca="false">(BZ12/DU12) - 1</f>
        <v>0.521052631578947</v>
      </c>
      <c r="CQ12" s="349" t="n">
        <v>0.364583333333333</v>
      </c>
      <c r="CR12" s="345" t="n">
        <f aca="false">'Ferney-&gt;Genève'!CR12+'StGenis total'!CR12+'Mategnin Total'!CR12+'PdG Nord Total'!CR12+'PdG Sud Total'!CR12</f>
        <v>66</v>
      </c>
      <c r="CS12" s="345" t="n">
        <f aca="false">'Ferney-&gt;Genève'!CS12+'StGenis total'!CS12+'Mategnin Total'!CS12+'PdG Nord Total'!CS12+'PdG Sud Total'!CS12</f>
        <v>25</v>
      </c>
      <c r="CT12" s="345" t="n">
        <f aca="false">'Ferney-&gt;Genève'!CT12+'StGenis total'!CT12+'Mategnin Total'!CT12+'PdG Nord Total'!CT12+'PdG Sud Total'!CT12</f>
        <v>23</v>
      </c>
      <c r="CU12" s="345" t="n">
        <f aca="false">'Ferney-&gt;Genève'!CU12+'StGenis total'!CU12+'Mategnin Total'!CU12+'PdG Nord Total'!CU12+'PdG Sud Total'!CU12</f>
        <v>15</v>
      </c>
      <c r="CV12" s="345" t="n">
        <f aca="false">'Ferney-&gt;Genève'!CV12+'StGenis total'!CV12+'Mategnin Total'!CV12+'PdG Nord Total'!CV12+'PdG Sud Total'!CV12</f>
        <v>6</v>
      </c>
      <c r="CW12" s="345" t="n">
        <f aca="false">'Ferney-&gt;Genève'!CW12+'StGenis total'!CW12+'Mategnin Total'!CW12+'PdG Nord Total'!CW12+'PdG Sud Total'!CW12</f>
        <v>1</v>
      </c>
      <c r="CX12" s="345" t="n">
        <f aca="false">'Ferney-&gt;Genève'!CX12+'StGenis total'!CX12+'Mategnin Total'!CX12+'PdG Nord Total'!CX12+'PdG Sud Total'!CX12</f>
        <v>27</v>
      </c>
      <c r="CY12" s="345" t="n">
        <f aca="false">'Ferney-&gt;Genève'!CY12+'StGenis total'!CY12+'Mategnin Total'!CY12+'PdG Nord Total'!CY12+'PdG Sud Total'!CY12</f>
        <v>7</v>
      </c>
      <c r="CZ12" s="345" t="n">
        <f aca="false">'Ferney-&gt;Genève'!CZ12+'StGenis total'!CZ12+'Mategnin Total'!CZ12+'PdG Nord Total'!CZ12+'PdG Sud Total'!CZ12</f>
        <v>6</v>
      </c>
      <c r="DA12" s="345" t="n">
        <f aca="false">'Ferney-&gt;Genève'!DA12+'StGenis total'!DA12+'Mategnin Total'!DA12+'PdG Nord Total'!DA12+'PdG Sud Total'!DA12</f>
        <v>2</v>
      </c>
      <c r="DB12" s="345" t="n">
        <f aca="false">'Ferney-&gt;Genève'!DB12+'StGenis total'!DB12+'Mategnin Total'!DB12+'PdG Nord Total'!DB12+'PdG Sud Total'!DB12</f>
        <v>3</v>
      </c>
      <c r="DC12" s="345" t="n">
        <f aca="false">'Ferney-&gt;Genève'!DC12+'StGenis total'!DC12+'Mategnin Total'!DC12+'PdG Nord Total'!DC12+'PdG Sud Total'!DC12</f>
        <v>1</v>
      </c>
      <c r="DD12" s="345" t="n">
        <f aca="false">'Ferney-&gt;Genève'!DD12+'StGenis total'!DD12+'Mategnin Total'!DD12+'PdG Nord Total'!DD12+'PdG Sud Total'!DD12</f>
        <v>1</v>
      </c>
      <c r="DE12" s="345" t="n">
        <f aca="false">'Ferney-&gt;Genève'!DE12+'StGenis total'!DE12+'Mategnin Total'!DE12+'PdG Nord Total'!DE12+'PdG Sud Total'!DE12</f>
        <v>0</v>
      </c>
      <c r="DF12" s="345" t="n">
        <f aca="false">'Ferney-&gt;Genève'!DF12+'StGenis total'!DF12+'Mategnin Total'!DF12+'PdG Nord Total'!DF12+'PdG Sud Total'!DF12</f>
        <v>2</v>
      </c>
      <c r="DG12" s="345" t="n">
        <f aca="false">'Ferney-&gt;Genève'!DG12+'StGenis total'!DG12+'Mategnin Total'!DG12+'PdG Nord Total'!DG12+'PdG Sud Total'!DG12</f>
        <v>5</v>
      </c>
      <c r="DI12" s="340" t="n">
        <f aca="false">CR12+CT12+CV12+CX12+CZ12+DB12+DD12+DF12</f>
        <v>134</v>
      </c>
      <c r="DJ12" s="4" t="n">
        <f aca="false">CS12+CU12+CW12+CY12+DA12+DC12+DE12+DG12</f>
        <v>56</v>
      </c>
      <c r="DK12" s="341" t="n">
        <f aca="false">DJ12/(DJ12+DI12)</f>
        <v>0.294736842105263</v>
      </c>
      <c r="DL12" s="4" t="n">
        <f aca="false">CR12+CS12+CZ12+DA12</f>
        <v>99</v>
      </c>
      <c r="DM12" s="4" t="n">
        <f aca="false">CT12+CU12+DB12+DC12</f>
        <v>42</v>
      </c>
      <c r="DN12" s="4" t="n">
        <f aca="false">CV12+CW12+DD12+DE12</f>
        <v>8</v>
      </c>
      <c r="DO12" s="4" t="n">
        <f aca="false">SUM(DL12:DN12)</f>
        <v>149</v>
      </c>
      <c r="DP12" s="15" t="n">
        <f aca="false">DM12/DO12</f>
        <v>0.281879194630872</v>
      </c>
      <c r="DQ12" s="15" t="n">
        <f aca="false">DN12/DO12</f>
        <v>0.0536912751677852</v>
      </c>
      <c r="DR12" s="4" t="n">
        <f aca="false">CX12+CY12+DF12+DG12</f>
        <v>41</v>
      </c>
      <c r="DS12" s="4" t="n">
        <f aca="false">SUM(CR12:CY12)</f>
        <v>170</v>
      </c>
      <c r="DT12" s="342" t="n">
        <f aca="false">SUM(CZ12:DG12)</f>
        <v>20</v>
      </c>
      <c r="DU12" s="343" t="n">
        <f aca="false">SUM(CR12:DG12)</f>
        <v>190</v>
      </c>
      <c r="DX12" s="15" t="n">
        <f aca="false">(DI12/FD12) - 1</f>
        <v>0.634146341463415</v>
      </c>
      <c r="DY12" s="15" t="n">
        <f aca="false">(DJ12/FE12) - 1</f>
        <v>0.191489361702128</v>
      </c>
      <c r="DZ12" s="15" t="n">
        <f aca="false">(DK12/FF12) - 1</f>
        <v>-0.191041433370661</v>
      </c>
      <c r="EA12" s="15" t="n">
        <f aca="false">(DL12/FG12) - 1</f>
        <v>0.222222222222222</v>
      </c>
      <c r="EB12" s="15" t="n">
        <f aca="false">(DM12/FH12) - 1</f>
        <v>0.272727272727273</v>
      </c>
      <c r="EC12" s="15" t="n">
        <f aca="false">(DN12/FI12) - 1</f>
        <v>1</v>
      </c>
      <c r="ED12" s="15" t="n">
        <f aca="false">(DO12/FJ12) - 1</f>
        <v>0.26271186440678</v>
      </c>
      <c r="EE12" s="15" t="n">
        <f aca="false">(DP12/FK12) - 1</f>
        <v>0.00793166564978831</v>
      </c>
      <c r="EF12" s="15" t="n">
        <f aca="false">(DQ12/FL12) - 1</f>
        <v>0.583892617449663</v>
      </c>
      <c r="EG12" s="15" t="n">
        <f aca="false">(DR12/FM12) - 1</f>
        <v>2.72727272727273</v>
      </c>
      <c r="EH12" s="15" t="n">
        <f aca="false">(DS12/FN12) - 1</f>
        <v>0.46551724137931</v>
      </c>
      <c r="EI12" s="15" t="n">
        <f aca="false">(DT12/FO12) - 1</f>
        <v>0.538461538461539</v>
      </c>
      <c r="EJ12" s="15" t="n">
        <f aca="false">(DU12/FP12) - 1</f>
        <v>0.472868217054264</v>
      </c>
      <c r="EL12" s="350" t="n">
        <v>0.364583333333333</v>
      </c>
      <c r="EM12" s="345" t="e">
        <f aca="false">#REF!+'StGenis total'!EM12+'Mategnin Total'!EM12+'PdG Nord Total'!EM12</f>
        <v>#REF!</v>
      </c>
      <c r="EN12" s="345" t="e">
        <f aca="false">#REF!+'StGenis total'!EN12+'Mategnin Total'!EN12+'PdG Nord Total'!EN12</f>
        <v>#REF!</v>
      </c>
      <c r="EO12" s="345" t="e">
        <f aca="false">#REF!+'StGenis total'!EO12+'Mategnin Total'!EO12+'PdG Nord Total'!EO12</f>
        <v>#REF!</v>
      </c>
      <c r="EP12" s="345" t="e">
        <f aca="false">#REF!+'StGenis total'!EP12+'Mategnin Total'!EP12+'PdG Nord Total'!EP12</f>
        <v>#REF!</v>
      </c>
      <c r="EQ12" s="345" t="e">
        <f aca="false">#REF!+'StGenis total'!EQ12+'Mategnin Total'!EQ12+'PdG Nord Total'!EQ12</f>
        <v>#REF!</v>
      </c>
      <c r="ER12" s="345" t="e">
        <f aca="false">#REF!+'StGenis total'!ER12+'Mategnin Total'!ER12+'PdG Nord Total'!ER12</f>
        <v>#REF!</v>
      </c>
      <c r="ES12" s="345" t="e">
        <f aca="false">#REF!+'StGenis total'!ES12+'Mategnin Total'!ES12+'PdG Nord Total'!ES12</f>
        <v>#REF!</v>
      </c>
      <c r="ET12" s="345" t="e">
        <f aca="false">#REF!+'StGenis total'!ET12+'Mategnin Total'!ET12+'PdG Nord Total'!ET12</f>
        <v>#REF!</v>
      </c>
      <c r="EU12" s="345" t="e">
        <f aca="false">#REF!+'StGenis total'!EU12+'Mategnin Total'!EU12+'PdG Nord Total'!EU12</f>
        <v>#REF!</v>
      </c>
      <c r="EV12" s="345" t="e">
        <f aca="false">#REF!+'StGenis total'!EV12+'Mategnin Total'!EV12+'PdG Nord Total'!EV12</f>
        <v>#REF!</v>
      </c>
      <c r="EW12" s="345" t="e">
        <f aca="false">#REF!+'StGenis total'!EW12+'Mategnin Total'!EW12+'PdG Nord Total'!EW12</f>
        <v>#REF!</v>
      </c>
      <c r="EX12" s="345" t="e">
        <f aca="false">#REF!+'StGenis total'!EX12+'Mategnin Total'!EX12+'PdG Nord Total'!EX12</f>
        <v>#REF!</v>
      </c>
      <c r="EY12" s="345" t="e">
        <f aca="false">#REF!+'StGenis total'!EY12+'Mategnin Total'!EY12+'PdG Nord Total'!EY12</f>
        <v>#REF!</v>
      </c>
      <c r="EZ12" s="345" t="e">
        <f aca="false">#REF!+'StGenis total'!EZ12+'Mategnin Total'!EZ12+'PdG Nord Total'!EZ12</f>
        <v>#REF!</v>
      </c>
      <c r="FA12" s="345" t="e">
        <f aca="false">#REF!+'StGenis total'!FA12+'Mategnin Total'!FA12+'PdG Nord Total'!FA12</f>
        <v>#REF!</v>
      </c>
      <c r="FB12" s="345" t="e">
        <f aca="false">#REF!+'StGenis total'!FB12+'Mategnin Total'!FB12+'PdG Nord Total'!FB12</f>
        <v>#REF!</v>
      </c>
      <c r="FD12" s="340" t="n">
        <v>82</v>
      </c>
      <c r="FE12" s="4" t="n">
        <v>47</v>
      </c>
      <c r="FF12" s="341" t="n">
        <v>0.364341085271318</v>
      </c>
      <c r="FG12" s="4" t="n">
        <v>81</v>
      </c>
      <c r="FH12" s="4" t="n">
        <v>33</v>
      </c>
      <c r="FI12" s="4" t="n">
        <v>4</v>
      </c>
      <c r="FJ12" s="4" t="n">
        <v>118</v>
      </c>
      <c r="FK12" s="15" t="n">
        <v>0.279661016949152</v>
      </c>
      <c r="FL12" s="15" t="n">
        <v>0.0338983050847458</v>
      </c>
      <c r="FM12" s="4" t="n">
        <v>11</v>
      </c>
      <c r="FN12" s="4" t="n">
        <v>116</v>
      </c>
      <c r="FO12" s="342" t="n">
        <v>13</v>
      </c>
      <c r="FP12" s="343" t="n">
        <v>129</v>
      </c>
      <c r="FR12" s="0" t="n">
        <v>43</v>
      </c>
      <c r="FS12" s="0" t="n">
        <v>28</v>
      </c>
      <c r="FT12" s="0" t="n">
        <v>0.394366197183099</v>
      </c>
      <c r="FU12" s="0" t="n">
        <v>35</v>
      </c>
      <c r="FV12" s="0" t="n">
        <v>12</v>
      </c>
      <c r="FW12" s="0" t="n">
        <v>7</v>
      </c>
      <c r="FX12" s="0" t="n">
        <v>54</v>
      </c>
      <c r="FY12" s="0" t="n">
        <v>0.222222222222222</v>
      </c>
      <c r="FZ12" s="0" t="n">
        <v>0.12962962962963</v>
      </c>
      <c r="GA12" s="0" t="n">
        <v>17</v>
      </c>
      <c r="GB12" s="0" t="n">
        <v>55</v>
      </c>
      <c r="GC12" s="0" t="n">
        <v>16</v>
      </c>
      <c r="GD12" s="0" t="n">
        <v>71</v>
      </c>
      <c r="GF12" s="347" t="n">
        <f aca="false">(FD12/FR12) - 1</f>
        <v>0.906976744186047</v>
      </c>
      <c r="GG12" s="15" t="n">
        <f aca="false">(FE12/FS12) - 1</f>
        <v>0.678571428571429</v>
      </c>
      <c r="GH12" s="15" t="n">
        <f aca="false">(FF12/FT12) - 1</f>
        <v>-0.0761351052048732</v>
      </c>
      <c r="GI12" s="15" t="n">
        <f aca="false">(FG12/FU12) - 1</f>
        <v>1.31428571428571</v>
      </c>
      <c r="GJ12" s="15" t="n">
        <f aca="false">(FH12/FV12) - 1</f>
        <v>1.75</v>
      </c>
      <c r="GK12" s="15" t="n">
        <f aca="false">(FI12/FW12) - 1</f>
        <v>-0.428571428571429</v>
      </c>
      <c r="GL12" s="15" t="n">
        <f aca="false">(FJ12/FX12) - 1</f>
        <v>1.18518518518519</v>
      </c>
      <c r="GM12" s="15" t="n">
        <f aca="false">(FK12/FY12) - 1</f>
        <v>0.258474576271185</v>
      </c>
      <c r="GN12" s="15" t="n">
        <f aca="false">(FL12/FZ12) - 1</f>
        <v>-0.738498789346247</v>
      </c>
      <c r="GO12" s="15" t="n">
        <f aca="false">(FM12/GA12) - 1</f>
        <v>-0.352941176470588</v>
      </c>
      <c r="GP12" s="15" t="n">
        <f aca="false">(FN12/GB12) - 1</f>
        <v>1.10909090909091</v>
      </c>
      <c r="GQ12" s="15" t="n">
        <f aca="false">(FO12/GC12) - 1</f>
        <v>-0.1875</v>
      </c>
      <c r="GR12" s="348" t="n">
        <f aca="false">(FP12/GD12) - 1</f>
        <v>0.816901408450704</v>
      </c>
    </row>
    <row r="13" customFormat="false" ht="21" hidden="false" customHeight="true" outlineLevel="0" collapsed="false">
      <c r="A13" s="349" t="n">
        <v>0.375</v>
      </c>
      <c r="B13" s="345" t="n">
        <f aca="false">'Ferney-&gt;Genève'!B13+'StGenis total'!B13+'Mategnin Total'!B13+'PdG Nord Total'!B13+'PdG Sud Total'!B13</f>
        <v>52</v>
      </c>
      <c r="C13" s="345" t="n">
        <f aca="false">'Ferney-&gt;Genève'!C13+'StGenis total'!C13+'Mategnin Total'!C13+'PdG Nord Total'!C13+'PdG Sud Total'!C13</f>
        <v>10</v>
      </c>
      <c r="D13" s="345" t="n">
        <f aca="false">'Ferney-&gt;Genève'!D13+'StGenis total'!D13+'Mategnin Total'!D13+'PdG Nord Total'!D13+'PdG Sud Total'!D13</f>
        <v>17</v>
      </c>
      <c r="E13" s="345" t="n">
        <f aca="false">'Ferney-&gt;Genève'!E13+'StGenis total'!E13+'Mategnin Total'!E13+'PdG Nord Total'!E13+'PdG Sud Total'!E13</f>
        <v>19</v>
      </c>
      <c r="F13" s="345" t="n">
        <f aca="false">'Ferney-&gt;Genève'!F13+'StGenis total'!F13+'Mategnin Total'!F13+'PdG Nord Total'!F13+'PdG Sud Total'!F13</f>
        <v>5</v>
      </c>
      <c r="G13" s="345" t="n">
        <f aca="false">'Ferney-&gt;Genève'!G13+'StGenis total'!G13+'Mategnin Total'!G13+'PdG Nord Total'!G13+'PdG Sud Total'!G13</f>
        <v>2</v>
      </c>
      <c r="H13" s="345" t="n">
        <f aca="false">'Ferney-&gt;Genève'!H13+'StGenis total'!H13+'Mategnin Total'!H13+'PdG Nord Total'!H13+'PdG Sud Total'!H13</f>
        <v>10</v>
      </c>
      <c r="I13" s="345" t="n">
        <f aca="false">'Ferney-&gt;Genève'!I13+'StGenis total'!I13+'Mategnin Total'!I13+'PdG Nord Total'!I13+'PdG Sud Total'!I13</f>
        <v>2</v>
      </c>
      <c r="J13" s="345" t="n">
        <f aca="false">'Ferney-&gt;Genève'!J13+'StGenis total'!J13+'Mategnin Total'!J13+'PdG Nord Total'!J13+'PdG Sud Total'!J13</f>
        <v>6</v>
      </c>
      <c r="K13" s="345" t="n">
        <f aca="false">'Ferney-&gt;Genève'!K13+'StGenis total'!K13+'Mategnin Total'!K13+'PdG Nord Total'!K13+'PdG Sud Total'!K13</f>
        <v>2</v>
      </c>
      <c r="L13" s="345" t="n">
        <f aca="false">'Ferney-&gt;Genève'!L13+'StGenis total'!L13+'Mategnin Total'!L13+'PdG Nord Total'!L13+'PdG Sud Total'!L13</f>
        <v>0</v>
      </c>
      <c r="M13" s="345" t="n">
        <f aca="false">'Ferney-&gt;Genève'!M13+'StGenis total'!M13+'Mategnin Total'!M13+'PdG Nord Total'!M13+'PdG Sud Total'!M13</f>
        <v>0</v>
      </c>
      <c r="N13" s="345" t="n">
        <f aca="false">'Ferney-&gt;Genève'!N13+'StGenis total'!N13+'Mategnin Total'!N13+'PdG Nord Total'!N13+'PdG Sud Total'!N13</f>
        <v>0</v>
      </c>
      <c r="O13" s="345" t="n">
        <f aca="false">'Ferney-&gt;Genève'!O13+'StGenis total'!O13+'Mategnin Total'!O13+'PdG Nord Total'!O13+'PdG Sud Total'!O13</f>
        <v>0</v>
      </c>
      <c r="P13" s="345" t="n">
        <f aca="false">'Ferney-&gt;Genève'!P13+'StGenis total'!P13+'Mategnin Total'!P13+'PdG Nord Total'!P13+'PdG Sud Total'!P13</f>
        <v>1</v>
      </c>
      <c r="Q13" s="345" t="n">
        <f aca="false">'Ferney-&gt;Genève'!Q13+'StGenis total'!Q13+'Mategnin Total'!Q13+'PdG Nord Total'!Q13+'PdG Sud Total'!Q13</f>
        <v>1</v>
      </c>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45" t="n">
        <f aca="false">'Ferney-&gt;Genève'!AW13+'StGenis total'!AW13+'Mategnin Total'!AW13+'PdG Nord Total'!AW13+'PdG Sud Total'!AW13</f>
        <v>0</v>
      </c>
      <c r="AX13" s="345" t="n">
        <f aca="false">'Ferney-&gt;Genève'!AX13+'StGenis total'!AX13+'Mategnin Total'!AX13+'PdG Nord Total'!AX13+'PdG Sud Total'!AX13</f>
        <v>0</v>
      </c>
      <c r="AY13" s="345" t="n">
        <f aca="false">'Ferney-&gt;Genève'!AY13+'StGenis total'!AY13+'Mategnin Total'!AY13+'PdG Nord Total'!AY13+'PdG Sud Total'!AY13</f>
        <v>0</v>
      </c>
      <c r="AZ13" s="345" t="n">
        <f aca="false">'Ferney-&gt;Genève'!AZ13+'StGenis total'!AZ13+'Mategnin Total'!AZ13+'PdG Nord Total'!AZ13+'PdG Sud Total'!AZ13</f>
        <v>0</v>
      </c>
      <c r="BA13" s="345" t="n">
        <f aca="false">'Ferney-&gt;Genève'!BA13+'StGenis total'!BA13+'Mategnin Total'!BA13+'PdG Nord Total'!BA13+'PdG Sud Total'!BA13</f>
        <v>0</v>
      </c>
      <c r="BB13" s="345" t="n">
        <f aca="false">'Ferney-&gt;Genève'!BB13+'StGenis total'!BB13+'Mategnin Total'!BB13+'PdG Nord Total'!BB13+'PdG Sud Total'!BB13</f>
        <v>0</v>
      </c>
      <c r="BC13" s="345" t="n">
        <f aca="false">'Ferney-&gt;Genève'!BC13+'StGenis total'!BC13+'Mategnin Total'!BC13+'PdG Nord Total'!BC13+'PdG Sud Total'!BC13</f>
        <v>0</v>
      </c>
      <c r="BD13" s="345" t="n">
        <f aca="false">'Ferney-&gt;Genève'!BD13+'StGenis total'!BD13+'Mategnin Total'!BD13+'PdG Nord Total'!BD13+'PdG Sud Total'!BD13</f>
        <v>0</v>
      </c>
      <c r="BE13" s="345" t="n">
        <f aca="false">'Ferney-&gt;Genève'!BE13+'StGenis total'!BE13+'Mategnin Total'!BE13+'PdG Nord Total'!BE13+'PdG Sud Total'!BE13</f>
        <v>0</v>
      </c>
      <c r="BF13" s="345" t="n">
        <f aca="false">'Ferney-&gt;Genève'!BF13+'StGenis total'!BF13+'Mategnin Total'!BF13+'PdG Nord Total'!BF13+'PdG Sud Total'!BF13</f>
        <v>0</v>
      </c>
      <c r="BG13" s="345" t="n">
        <f aca="false">'Ferney-&gt;Genève'!BG13+'StGenis total'!BG13+'Mategnin Total'!BG13+'PdG Nord Total'!BG13+'PdG Sud Total'!BG13</f>
        <v>0</v>
      </c>
      <c r="BH13" s="345" t="n">
        <f aca="false">'Ferney-&gt;Genève'!BH13+'StGenis total'!BH13+'Mategnin Total'!BH13+'PdG Nord Total'!BH13+'PdG Sud Total'!BH13</f>
        <v>0</v>
      </c>
      <c r="BI13" s="345" t="n">
        <f aca="false">'Ferney-&gt;Genève'!BI13+'StGenis total'!BI13+'Mategnin Total'!BI13+'PdG Nord Total'!BI13+'PdG Sud Total'!BI13</f>
        <v>0</v>
      </c>
      <c r="BJ13" s="345" t="n">
        <f aca="false">'Ferney-&gt;Genève'!BJ13+'StGenis total'!BJ13+'Mategnin Total'!BJ13+'PdG Nord Total'!BJ13+'PdG Sud Total'!BJ13</f>
        <v>0</v>
      </c>
      <c r="BK13" s="345" t="n">
        <f aca="false">'Ferney-&gt;Genève'!BK13+'StGenis total'!BK13+'Mategnin Total'!BK13+'PdG Nord Total'!BK13+'PdG Sud Total'!BK13</f>
        <v>0</v>
      </c>
      <c r="BL13" s="345" t="n">
        <f aca="false">'Ferney-&gt;Genève'!BL13+'StGenis total'!BL13+'Mategnin Total'!BL13+'PdG Nord Total'!BL13+'PdG Sud Total'!BL13</f>
        <v>0</v>
      </c>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45" t="n">
        <f aca="false">'Ferney-&gt;Genève'!CR13+'StGenis total'!CR13+'Mategnin Total'!CR13+'PdG Nord Total'!CR13+'PdG Sud Total'!CR13</f>
        <v>0</v>
      </c>
      <c r="CS13" s="345" t="n">
        <f aca="false">'Ferney-&gt;Genève'!CS13+'StGenis total'!CS13+'Mategnin Total'!CS13+'PdG Nord Total'!CS13+'PdG Sud Total'!CS13</f>
        <v>0</v>
      </c>
      <c r="CT13" s="345" t="n">
        <f aca="false">'Ferney-&gt;Genève'!CT13+'StGenis total'!CT13+'Mategnin Total'!CT13+'PdG Nord Total'!CT13+'PdG Sud Total'!CT13</f>
        <v>0</v>
      </c>
      <c r="CU13" s="345" t="n">
        <f aca="false">'Ferney-&gt;Genève'!CU13+'StGenis total'!CU13+'Mategnin Total'!CU13+'PdG Nord Total'!CU13+'PdG Sud Total'!CU13</f>
        <v>0</v>
      </c>
      <c r="CV13" s="345" t="n">
        <f aca="false">'Ferney-&gt;Genève'!CV13+'StGenis total'!CV13+'Mategnin Total'!CV13+'PdG Nord Total'!CV13+'PdG Sud Total'!CV13</f>
        <v>0</v>
      </c>
      <c r="CW13" s="345" t="n">
        <f aca="false">'Ferney-&gt;Genève'!CW13+'StGenis total'!CW13+'Mategnin Total'!CW13+'PdG Nord Total'!CW13+'PdG Sud Total'!CW13</f>
        <v>0</v>
      </c>
      <c r="CX13" s="345" t="n">
        <f aca="false">'Ferney-&gt;Genève'!CX13+'StGenis total'!CX13+'Mategnin Total'!CX13+'PdG Nord Total'!CX13+'PdG Sud Total'!CX13</f>
        <v>0</v>
      </c>
      <c r="CY13" s="345" t="n">
        <f aca="false">'Ferney-&gt;Genève'!CY13+'StGenis total'!CY13+'Mategnin Total'!CY13+'PdG Nord Total'!CY13+'PdG Sud Total'!CY13</f>
        <v>0</v>
      </c>
      <c r="CZ13" s="345" t="n">
        <f aca="false">'Ferney-&gt;Genève'!CZ13+'StGenis total'!CZ13+'Mategnin Total'!CZ13+'PdG Nord Total'!CZ13+'PdG Sud Total'!CZ13</f>
        <v>0</v>
      </c>
      <c r="DA13" s="345" t="n">
        <f aca="false">'Ferney-&gt;Genève'!DA13+'StGenis total'!DA13+'Mategnin Total'!DA13+'PdG Nord Total'!DA13+'PdG Sud Total'!DA13</f>
        <v>0</v>
      </c>
      <c r="DB13" s="345" t="n">
        <f aca="false">'Ferney-&gt;Genève'!DB13+'StGenis total'!DB13+'Mategnin Total'!DB13+'PdG Nord Total'!DB13+'PdG Sud Total'!DB13</f>
        <v>0</v>
      </c>
      <c r="DC13" s="345" t="n">
        <f aca="false">'Ferney-&gt;Genève'!DC13+'StGenis total'!DC13+'Mategnin Total'!DC13+'PdG Nord Total'!DC13+'PdG Sud Total'!DC13</f>
        <v>0</v>
      </c>
      <c r="DD13" s="345" t="n">
        <f aca="false">'Ferney-&gt;Genève'!DD13+'StGenis total'!DD13+'Mategnin Total'!DD13+'PdG Nord Total'!DD13+'PdG Sud Total'!DD13</f>
        <v>0</v>
      </c>
      <c r="DE13" s="345" t="n">
        <f aca="false">'Ferney-&gt;Genève'!DE13+'StGenis total'!DE13+'Mategnin Total'!DE13+'PdG Nord Total'!DE13+'PdG Sud Total'!DE13</f>
        <v>0</v>
      </c>
      <c r="DF13" s="345" t="n">
        <f aca="false">'Ferney-&gt;Genève'!DF13+'StGenis total'!DF13+'Mategnin Total'!DF13+'PdG Nord Total'!DF13+'PdG Sud Total'!DF13</f>
        <v>0</v>
      </c>
      <c r="DG13" s="345" t="n">
        <f aca="false">'Ferney-&gt;Genève'!DG13+'StGenis total'!DG13+'Mategnin Total'!DG13+'PdG Nord Total'!DG13+'PdG Sud Total'!DG13</f>
        <v>0</v>
      </c>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50" t="n">
        <v>0.375</v>
      </c>
      <c r="EM13" s="345" t="e">
        <f aca="false">#REF!+'StGenis total'!EM13+'Mategnin Total'!EM13+'PdG Nord Total'!EM13</f>
        <v>#REF!</v>
      </c>
      <c r="EN13" s="345" t="e">
        <f aca="false">#REF!+'StGenis total'!EN13+'Mategnin Total'!EN13+'PdG Nord Total'!EN13</f>
        <v>#REF!</v>
      </c>
      <c r="EO13" s="345" t="e">
        <f aca="false">#REF!+'StGenis total'!EO13+'Mategnin Total'!EO13+'PdG Nord Total'!EO13</f>
        <v>#REF!</v>
      </c>
      <c r="EP13" s="345" t="e">
        <f aca="false">#REF!+'StGenis total'!EP13+'Mategnin Total'!EP13+'PdG Nord Total'!EP13</f>
        <v>#REF!</v>
      </c>
      <c r="EQ13" s="345" t="e">
        <f aca="false">#REF!+'StGenis total'!EQ13+'Mategnin Total'!EQ13+'PdG Nord Total'!EQ13</f>
        <v>#REF!</v>
      </c>
      <c r="ER13" s="345" t="e">
        <f aca="false">#REF!+'StGenis total'!ER13+'Mategnin Total'!ER13+'PdG Nord Total'!ER13</f>
        <v>#REF!</v>
      </c>
      <c r="ES13" s="345" t="e">
        <f aca="false">#REF!+'StGenis total'!ES13+'Mategnin Total'!ES13+'PdG Nord Total'!ES13</f>
        <v>#REF!</v>
      </c>
      <c r="ET13" s="345" t="e">
        <f aca="false">#REF!+'StGenis total'!ET13+'Mategnin Total'!ET13+'PdG Nord Total'!ET13</f>
        <v>#REF!</v>
      </c>
      <c r="EU13" s="345" t="e">
        <f aca="false">#REF!+'StGenis total'!EU13+'Mategnin Total'!EU13+'PdG Nord Total'!EU13</f>
        <v>#REF!</v>
      </c>
      <c r="EV13" s="345" t="e">
        <f aca="false">#REF!+'StGenis total'!EV13+'Mategnin Total'!EV13+'PdG Nord Total'!EV13</f>
        <v>#REF!</v>
      </c>
      <c r="EW13" s="345" t="e">
        <f aca="false">#REF!+'StGenis total'!EW13+'Mategnin Total'!EW13+'PdG Nord Total'!EW13</f>
        <v>#REF!</v>
      </c>
      <c r="EX13" s="345" t="e">
        <f aca="false">#REF!+'StGenis total'!EX13+'Mategnin Total'!EX13+'PdG Nord Total'!EX13</f>
        <v>#REF!</v>
      </c>
      <c r="EY13" s="345" t="e">
        <f aca="false">#REF!+'StGenis total'!EY13+'Mategnin Total'!EY13+'PdG Nord Total'!EY13</f>
        <v>#REF!</v>
      </c>
      <c r="EZ13" s="345" t="e">
        <f aca="false">#REF!+'StGenis total'!EZ13+'Mategnin Total'!EZ13+'PdG Nord Total'!EZ13</f>
        <v>#REF!</v>
      </c>
      <c r="FA13" s="345" t="e">
        <f aca="false">#REF!+'StGenis total'!FA13+'Mategnin Total'!FA13+'PdG Nord Total'!FA13</f>
        <v>#REF!</v>
      </c>
      <c r="FB13" s="345" t="e">
        <f aca="false">#REF!+'StGenis total'!FB13+'Mategnin Total'!FB13+'PdG Nord Total'!FB13</f>
        <v>#REF!</v>
      </c>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633</v>
      </c>
      <c r="C14" s="357" t="n">
        <f aca="false">SUM(C5:C12)</f>
        <v>208</v>
      </c>
      <c r="D14" s="357" t="n">
        <f aca="false">SUM(D5:D12)</f>
        <v>393</v>
      </c>
      <c r="E14" s="357" t="n">
        <f aca="false">SUM(E5:E12)</f>
        <v>358</v>
      </c>
      <c r="F14" s="357" t="n">
        <f aca="false">SUM(F5:F12)</f>
        <v>97</v>
      </c>
      <c r="G14" s="357" t="n">
        <f aca="false">SUM(G5:G12)</f>
        <v>26</v>
      </c>
      <c r="H14" s="357" t="n">
        <f aca="false">SUM(H5:H12)</f>
        <v>107</v>
      </c>
      <c r="I14" s="357" t="n">
        <f aca="false">SUM(I5:I12)</f>
        <v>67</v>
      </c>
      <c r="J14" s="357" t="n">
        <f aca="false">SUM(J5:J12)</f>
        <v>80</v>
      </c>
      <c r="K14" s="357" t="n">
        <f aca="false">SUM(K5:K12)</f>
        <v>24</v>
      </c>
      <c r="L14" s="357" t="n">
        <f aca="false">SUM(L5:L12)</f>
        <v>38</v>
      </c>
      <c r="M14" s="357" t="n">
        <f aca="false">SUM(M5:M12)</f>
        <v>20</v>
      </c>
      <c r="N14" s="357" t="n">
        <f aca="false">SUM(N5:N12)</f>
        <v>8</v>
      </c>
      <c r="O14" s="357" t="n">
        <f aca="false">SUM(O5:O12)</f>
        <v>1</v>
      </c>
      <c r="P14" s="357" t="n">
        <f aca="false">SUM(P5:P12)</f>
        <v>28</v>
      </c>
      <c r="Q14" s="357" t="n">
        <f aca="false">SUM(Q5:Q12)</f>
        <v>21</v>
      </c>
      <c r="S14" s="358" t="n">
        <f aca="false">B14+D14+F14+H14+J14+L14+N14+P14</f>
        <v>1384</v>
      </c>
      <c r="T14" s="359" t="n">
        <f aca="false">C14+E14+G14+I14+K14+M14+O14+Q14</f>
        <v>725</v>
      </c>
      <c r="U14" s="360" t="n">
        <f aca="false">T14/(T14+S14)</f>
        <v>0.343764817449028</v>
      </c>
      <c r="V14" s="359" t="n">
        <f aca="false">B14+C14+J14+K14</f>
        <v>945</v>
      </c>
      <c r="W14" s="359" t="n">
        <f aca="false">D14+E14+L14+M14</f>
        <v>809</v>
      </c>
      <c r="X14" s="359" t="n">
        <f aca="false">F14+G14+N14+O14</f>
        <v>132</v>
      </c>
      <c r="Y14" s="359" t="n">
        <f aca="false">SUM(V14:X14)</f>
        <v>1886</v>
      </c>
      <c r="Z14" s="15" t="n">
        <f aca="false">W14/Y14</f>
        <v>0.428950159066808</v>
      </c>
      <c r="AA14" s="15" t="n">
        <f aca="false">X14/Y14</f>
        <v>0.0699893955461294</v>
      </c>
      <c r="AB14" s="359" t="n">
        <f aca="false">H14+I14+P14+Q14</f>
        <v>223</v>
      </c>
      <c r="AC14" s="359" t="n">
        <f aca="false">SUM(B14:I14)</f>
        <v>1889</v>
      </c>
      <c r="AD14" s="361" t="n">
        <f aca="false">SUM(J14:Q14)</f>
        <v>220</v>
      </c>
      <c r="AE14" s="362" t="n">
        <f aca="false">SUM(B14:Q14)</f>
        <v>2109</v>
      </c>
      <c r="AH14" s="15" t="n">
        <f aca="false">(S14/BN14) - 1</f>
        <v>0.00217233888486601</v>
      </c>
      <c r="AI14" s="15" t="n">
        <f aca="false">(T14/BO14) - 1</f>
        <v>0.0522496371552976</v>
      </c>
      <c r="AJ14" s="15" t="n">
        <f aca="false">(U14/BP14) - 1</f>
        <v>0.0327912512619555</v>
      </c>
      <c r="AK14" s="15" t="n">
        <f aca="false">(V14/BQ14) - 1</f>
        <v>-0.0707964601769911</v>
      </c>
      <c r="AL14" s="15" t="n">
        <f aca="false">(W14/BR14) - 1</f>
        <v>0.0757978723404256</v>
      </c>
      <c r="AM14" s="15" t="n">
        <f aca="false">(X14/BS14) - 1</f>
        <v>0.147826086956522</v>
      </c>
      <c r="AN14" s="15" t="n">
        <f aca="false">(Y14/BT14) - 1</f>
        <v>0.0010615711252655</v>
      </c>
      <c r="AO14" s="15" t="n">
        <f aca="false">(Z14/BU14) - 1</f>
        <v>0.0746570474492896</v>
      </c>
      <c r="AP14" s="15" t="n">
        <f aca="false">(AA14/BV14) - 1</f>
        <v>0.146608880077458</v>
      </c>
      <c r="AQ14" s="15" t="n">
        <f aca="false">(AB14/BW14) - 1</f>
        <v>0.198924731182796</v>
      </c>
      <c r="AR14" s="15" t="n">
        <f aca="false">(AC14/BX14) - 1</f>
        <v>0.0161377084454009</v>
      </c>
      <c r="AS14" s="15" t="n">
        <f aca="false">(AD14/BY14) - 1</f>
        <v>0.0426540284360191</v>
      </c>
      <c r="AT14" s="15" t="n">
        <f aca="false">(AE14/BZ14) - 1</f>
        <v>0.018840579710145</v>
      </c>
      <c r="AV14" s="356" t="s">
        <v>17</v>
      </c>
      <c r="AW14" s="357" t="n">
        <f aca="false">SUM(AW5:AW12)</f>
        <v>705</v>
      </c>
      <c r="AX14" s="357" t="n">
        <f aca="false">SUM(AX5:AX12)</f>
        <v>214</v>
      </c>
      <c r="AY14" s="357" t="n">
        <f aca="false">SUM(AY5:AY12)</f>
        <v>356</v>
      </c>
      <c r="AZ14" s="357" t="n">
        <f aca="false">SUM(AZ5:AZ12)</f>
        <v>337</v>
      </c>
      <c r="BA14" s="357" t="n">
        <f aca="false">SUM(BA5:BA12)</f>
        <v>86</v>
      </c>
      <c r="BB14" s="357" t="n">
        <f aca="false">SUM(BB5:BB12)</f>
        <v>18</v>
      </c>
      <c r="BC14" s="357" t="n">
        <f aca="false">SUM(BC5:BC12)</f>
        <v>93</v>
      </c>
      <c r="BD14" s="357" t="n">
        <f aca="false">SUM(BD5:BD12)</f>
        <v>50</v>
      </c>
      <c r="BE14" s="357" t="n">
        <f aca="false">SUM(BE5:BE12)</f>
        <v>77</v>
      </c>
      <c r="BF14" s="357" t="n">
        <f aca="false">SUM(BF5:BF12)</f>
        <v>21</v>
      </c>
      <c r="BG14" s="357" t="n">
        <f aca="false">SUM(BG5:BG12)</f>
        <v>35</v>
      </c>
      <c r="BH14" s="357" t="n">
        <f aca="false">SUM(BH5:BH12)</f>
        <v>24</v>
      </c>
      <c r="BI14" s="357" t="n">
        <f aca="false">SUM(BI5:BI12)</f>
        <v>7</v>
      </c>
      <c r="BJ14" s="357" t="n">
        <f aca="false">SUM(BJ5:BJ12)</f>
        <v>4</v>
      </c>
      <c r="BK14" s="357" t="n">
        <f aca="false">SUM(BK5:BK12)</f>
        <v>22</v>
      </c>
      <c r="BL14" s="357" t="n">
        <f aca="false">SUM(BL5:BL12)</f>
        <v>21</v>
      </c>
      <c r="BN14" s="358" t="n">
        <f aca="false">AW14+AY14+BA14+BC14+BE14+BG14+BI14+BK14</f>
        <v>1381</v>
      </c>
      <c r="BO14" s="359" t="n">
        <f aca="false">AX14+AZ14+BB14+BD14+BF14+BH14+BJ14+BL14</f>
        <v>689</v>
      </c>
      <c r="BP14" s="360" t="n">
        <f aca="false">BO14/(BO14+BN14)</f>
        <v>0.332850241545894</v>
      </c>
      <c r="BQ14" s="359" t="n">
        <f aca="false">AW14+AX14+BE14+BF14</f>
        <v>1017</v>
      </c>
      <c r="BR14" s="359" t="n">
        <f aca="false">AY14+AZ14+BG14+BH14</f>
        <v>752</v>
      </c>
      <c r="BS14" s="359" t="n">
        <f aca="false">BA14+BB14+BI14+BJ14</f>
        <v>115</v>
      </c>
      <c r="BT14" s="359" t="n">
        <f aca="false">SUM(BQ14:BS14)</f>
        <v>1884</v>
      </c>
      <c r="BU14" s="15" t="n">
        <f aca="false">BR14/BT14</f>
        <v>0.399150743099788</v>
      </c>
      <c r="BV14" s="15" t="n">
        <f aca="false">BS14/BT14</f>
        <v>0.0610403397027601</v>
      </c>
      <c r="BW14" s="359" t="n">
        <f aca="false">BC14+BD14+BK14+BL14</f>
        <v>186</v>
      </c>
      <c r="BX14" s="359" t="n">
        <f aca="false">SUM(AW14:BD14)</f>
        <v>1859</v>
      </c>
      <c r="BY14" s="361" t="n">
        <f aca="false">SUM(BE14:BL14)</f>
        <v>211</v>
      </c>
      <c r="BZ14" s="362" t="n">
        <f aca="false">SUM(AW14:BL14)</f>
        <v>2070</v>
      </c>
      <c r="CC14" s="15" t="n">
        <f aca="false">(BN14/DI14) - 1</f>
        <v>0.368681863230922</v>
      </c>
      <c r="CD14" s="15" t="n">
        <f aca="false">(BO14/DJ14) - 1</f>
        <v>0.429460580912863</v>
      </c>
      <c r="CE14" s="15" t="n">
        <f aca="false">(BP14/DK14) - 1</f>
        <v>0.0296259546575259</v>
      </c>
      <c r="CF14" s="15" t="n">
        <f aca="false">(BQ14/DL14) - 1</f>
        <v>0.352393617021277</v>
      </c>
      <c r="CG14" s="15" t="n">
        <f aca="false">(BR14/DM14) - 1</f>
        <v>0.51004016064257</v>
      </c>
      <c r="CH14" s="15" t="n">
        <f aca="false">(BS14/DN14) - 1</f>
        <v>0.691176470588235</v>
      </c>
      <c r="CI14" s="15" t="n">
        <f aca="false">(BT14/DO14) - 1</f>
        <v>0.429438543247344</v>
      </c>
      <c r="CJ14" s="15" t="n">
        <f aca="false">(BU14/DP14) - 1</f>
        <v>0.0563869064367875</v>
      </c>
      <c r="CK14" s="15" t="n">
        <f aca="false">(BV14/DQ14) - 1</f>
        <v>0.183105407768203</v>
      </c>
      <c r="CL14" s="15" t="n">
        <f aca="false">(BW14/DR14) - 1</f>
        <v>0.0751445086705203</v>
      </c>
      <c r="CM14" s="15" t="n">
        <f aca="false">(BX14/DS14) - 1</f>
        <v>0.38112927191679</v>
      </c>
      <c r="CN14" s="15" t="n">
        <f aca="false">(BY14/DT14) - 1</f>
        <v>0.455172413793104</v>
      </c>
      <c r="CO14" s="15" t="n">
        <f aca="false">(BZ14/DU14) - 1</f>
        <v>0.388329979879276</v>
      </c>
      <c r="CQ14" s="356" t="s">
        <v>17</v>
      </c>
      <c r="CR14" s="357" t="n">
        <f aca="false">SUM(CR5:CR12)</f>
        <v>495</v>
      </c>
      <c r="CS14" s="357" t="n">
        <f aca="false">SUM(CS5:CS12)</f>
        <v>194</v>
      </c>
      <c r="CT14" s="357" t="n">
        <f aca="false">SUM(CT5:CT12)</f>
        <v>271</v>
      </c>
      <c r="CU14" s="357" t="n">
        <f aca="false">SUM(CU5:CU12)</f>
        <v>189</v>
      </c>
      <c r="CV14" s="357" t="n">
        <f aca="false">SUM(CV5:CV12)</f>
        <v>49</v>
      </c>
      <c r="CW14" s="357" t="n">
        <f aca="false">SUM(CW5:CW12)</f>
        <v>12</v>
      </c>
      <c r="CX14" s="357" t="n">
        <f aca="false">SUM(CX5:CX12)</f>
        <v>91</v>
      </c>
      <c r="CY14" s="357" t="n">
        <f aca="false">SUM(CY5:CY12)</f>
        <v>45</v>
      </c>
      <c r="CZ14" s="357" t="n">
        <f aca="false">SUM(CZ5:CZ12)</f>
        <v>52</v>
      </c>
      <c r="DA14" s="357" t="n">
        <f aca="false">SUM(DA5:DA12)</f>
        <v>11</v>
      </c>
      <c r="DB14" s="357" t="n">
        <f aca="false">SUM(DB5:DB12)</f>
        <v>24</v>
      </c>
      <c r="DC14" s="357" t="n">
        <f aca="false">SUM(DC5:DC12)</f>
        <v>14</v>
      </c>
      <c r="DD14" s="357" t="n">
        <f aca="false">SUM(DD5:DD12)</f>
        <v>6</v>
      </c>
      <c r="DE14" s="357" t="n">
        <f aca="false">SUM(DE5:DE12)</f>
        <v>1</v>
      </c>
      <c r="DF14" s="357" t="n">
        <f aca="false">SUM(DF5:DF12)</f>
        <v>21</v>
      </c>
      <c r="DG14" s="357" t="n">
        <f aca="false">SUM(DG5:DG12)</f>
        <v>16</v>
      </c>
      <c r="DI14" s="358" t="n">
        <f aca="false">CR14+CT14+CV14+CX14+CZ14+DB14+DD14+DF14</f>
        <v>1009</v>
      </c>
      <c r="DJ14" s="359" t="n">
        <f aca="false">CS14+CU14+CW14+CY14+DA14+DC14+DE14+DG14</f>
        <v>482</v>
      </c>
      <c r="DK14" s="360" t="n">
        <f aca="false">DJ14/(DJ14+DI14)</f>
        <v>0.323272971160295</v>
      </c>
      <c r="DL14" s="359" t="n">
        <f aca="false">CR14+CS14+CZ14+DA14</f>
        <v>752</v>
      </c>
      <c r="DM14" s="359" t="n">
        <f aca="false">CT14+CU14+DB14+DC14</f>
        <v>498</v>
      </c>
      <c r="DN14" s="359" t="n">
        <f aca="false">CV14+CW14+DD14+DE14</f>
        <v>68</v>
      </c>
      <c r="DO14" s="359" t="n">
        <f aca="false">SUM(DL14:DN14)</f>
        <v>1318</v>
      </c>
      <c r="DP14" s="15" t="n">
        <f aca="false">DM14/DO14</f>
        <v>0.377845220030349</v>
      </c>
      <c r="DQ14" s="15" t="n">
        <f aca="false">DN14/DO14</f>
        <v>0.0515933232169954</v>
      </c>
      <c r="DR14" s="359" t="n">
        <f aca="false">CX14+CY14+DF14+DG14</f>
        <v>173</v>
      </c>
      <c r="DS14" s="359" t="n">
        <f aca="false">SUM(CR14:CY14)</f>
        <v>1346</v>
      </c>
      <c r="DT14" s="361" t="n">
        <f aca="false">SUM(CZ14:DG14)</f>
        <v>145</v>
      </c>
      <c r="DU14" s="362" t="n">
        <f aca="false">SUM(CR14:DG14)</f>
        <v>1491</v>
      </c>
      <c r="DX14" s="15" t="n">
        <f aca="false">(DI14/FD14) - 1</f>
        <v>0.327631578947368</v>
      </c>
      <c r="DY14" s="15" t="n">
        <f aca="false">(DJ14/FE14) - 1</f>
        <v>0.525316455696202</v>
      </c>
      <c r="DZ14" s="15" t="n">
        <f aca="false">(DK14/FF14) - 1</f>
        <v>0.100764927115433</v>
      </c>
      <c r="EA14" s="15" t="n">
        <f aca="false">(DL14/FG14) - 1</f>
        <v>0.292096219931272</v>
      </c>
      <c r="EB14" s="15" t="n">
        <f aca="false">(DM14/FH14) - 1</f>
        <v>0.477744807121662</v>
      </c>
      <c r="EC14" s="15" t="n">
        <f aca="false">(DN14/FI14) - 1</f>
        <v>0.478260869565217</v>
      </c>
      <c r="ED14" s="15" t="n">
        <f aca="false">(DO14/FJ14) - 1</f>
        <v>0.36580310880829</v>
      </c>
      <c r="EE14" s="15" t="n">
        <f aca="false">(DP14/FK14) - 1</f>
        <v>0.0819603481581215</v>
      </c>
      <c r="EF14" s="15" t="n">
        <f aca="false">(DQ14/FL14) - 1</f>
        <v>0.0823381935739267</v>
      </c>
      <c r="EG14" s="15" t="n">
        <f aca="false">(DR14/FM14) - 1</f>
        <v>0.558558558558559</v>
      </c>
      <c r="EH14" s="15" t="n">
        <f aca="false">(DS14/FN14) - 1</f>
        <v>0.403545359749739</v>
      </c>
      <c r="EI14" s="15" t="n">
        <f aca="false">(DT14/FO14) - 1</f>
        <v>0.239316239316239</v>
      </c>
      <c r="EJ14" s="15" t="n">
        <f aca="false">(DU14/FP14) - 1</f>
        <v>0.385687732342007</v>
      </c>
      <c r="EL14" s="356" t="s">
        <v>17</v>
      </c>
      <c r="EM14" s="363" t="e">
        <f aca="false">SUM(EM5:EM13)</f>
        <v>#REF!</v>
      </c>
      <c r="EN14" s="363" t="e">
        <f aca="false">SUM(EN5:EN13)</f>
        <v>#REF!</v>
      </c>
      <c r="EO14" s="363" t="e">
        <f aca="false">SUM(EO5:EO13)</f>
        <v>#REF!</v>
      </c>
      <c r="EP14" s="363" t="e">
        <f aca="false">SUM(EP5:EP13)</f>
        <v>#REF!</v>
      </c>
      <c r="EQ14" s="363" t="e">
        <f aca="false">SUM(EQ5:EQ13)</f>
        <v>#REF!</v>
      </c>
      <c r="ER14" s="363" t="e">
        <f aca="false">SUM(ER5:ER13)</f>
        <v>#REF!</v>
      </c>
      <c r="ES14" s="363" t="e">
        <f aca="false">SUM(ES5:ES13)</f>
        <v>#REF!</v>
      </c>
      <c r="ET14" s="363" t="e">
        <f aca="false">SUM(ET5:ET13)</f>
        <v>#REF!</v>
      </c>
      <c r="EU14" s="363" t="e">
        <f aca="false">SUM(EU5:EU13)</f>
        <v>#REF!</v>
      </c>
      <c r="EV14" s="363" t="e">
        <f aca="false">SUM(EV5:EV13)</f>
        <v>#REF!</v>
      </c>
      <c r="EW14" s="363" t="e">
        <f aca="false">SUM(EW5:EW13)</f>
        <v>#REF!</v>
      </c>
      <c r="EX14" s="363" t="e">
        <f aca="false">SUM(EX5:EX13)</f>
        <v>#REF!</v>
      </c>
      <c r="EY14" s="363" t="e">
        <f aca="false">SUM(EY5:EY13)</f>
        <v>#REF!</v>
      </c>
      <c r="EZ14" s="363" t="e">
        <f aca="false">SUM(EZ5:EZ13)</f>
        <v>#REF!</v>
      </c>
      <c r="FA14" s="363" t="e">
        <f aca="false">SUM(FA5:FA13)</f>
        <v>#REF!</v>
      </c>
      <c r="FB14" s="363" t="e">
        <f aca="false">SUM(FB5:FB13)</f>
        <v>#REF!</v>
      </c>
      <c r="FD14" s="358" t="n">
        <v>760</v>
      </c>
      <c r="FE14" s="359" t="n">
        <v>316</v>
      </c>
      <c r="FF14" s="360" t="n">
        <v>0.29368029739777</v>
      </c>
      <c r="FG14" s="359" t="n">
        <v>582</v>
      </c>
      <c r="FH14" s="359" t="n">
        <v>337</v>
      </c>
      <c r="FI14" s="359" t="n">
        <v>46</v>
      </c>
      <c r="FJ14" s="359" t="n">
        <v>965</v>
      </c>
      <c r="FK14" s="15" t="n">
        <v>0.349222797927461</v>
      </c>
      <c r="FL14" s="15" t="n">
        <v>0.0476683937823834</v>
      </c>
      <c r="FM14" s="359" t="n">
        <v>111</v>
      </c>
      <c r="FN14" s="359" t="n">
        <v>959</v>
      </c>
      <c r="FO14" s="361" t="n">
        <v>117</v>
      </c>
      <c r="FP14" s="362" t="n">
        <v>1076</v>
      </c>
      <c r="FR14" s="0" t="n">
        <v>414</v>
      </c>
      <c r="FS14" s="0" t="n">
        <v>224</v>
      </c>
      <c r="FT14" s="0" t="n">
        <v>0.351097178683386</v>
      </c>
      <c r="FU14" s="0" t="n">
        <v>344</v>
      </c>
      <c r="FV14" s="0" t="n">
        <v>175</v>
      </c>
      <c r="FW14" s="0" t="n">
        <v>42</v>
      </c>
      <c r="FX14" s="0" t="n">
        <v>561</v>
      </c>
      <c r="FY14" s="0" t="n">
        <v>0.311942959001782</v>
      </c>
      <c r="FZ14" s="0" t="n">
        <v>0.0748663101604278</v>
      </c>
      <c r="GA14" s="0" t="n">
        <v>77</v>
      </c>
      <c r="GB14" s="0" t="n">
        <v>559</v>
      </c>
      <c r="GC14" s="0" t="n">
        <v>79</v>
      </c>
      <c r="GD14" s="0" t="n">
        <v>638</v>
      </c>
      <c r="GF14" s="347" t="n">
        <f aca="false">(FD14/FR14) - 1</f>
        <v>0.835748792270531</v>
      </c>
      <c r="GG14" s="15" t="n">
        <f aca="false">(FE14/FS14) - 1</f>
        <v>0.410714285714286</v>
      </c>
      <c r="GH14" s="15" t="n">
        <f aca="false">(FF14/FT14) - 1</f>
        <v>-0.163535581518853</v>
      </c>
      <c r="GI14" s="15" t="n">
        <f aca="false">(FG14/FU14) - 1</f>
        <v>0.691860465116279</v>
      </c>
      <c r="GJ14" s="15" t="n">
        <f aca="false">(FH14/FV14) - 1</f>
        <v>0.925714285714286</v>
      </c>
      <c r="GK14" s="15" t="n">
        <f aca="false">(FI14/FW14) - 1</f>
        <v>0.0952380952380953</v>
      </c>
      <c r="GL14" s="15" t="n">
        <f aca="false">(FJ14/FX14) - 1</f>
        <v>0.720142602495544</v>
      </c>
      <c r="GM14" s="15" t="n">
        <f aca="false">(FK14/FY14) - 1</f>
        <v>0.119508512213177</v>
      </c>
      <c r="GN14" s="15" t="n">
        <f aca="false">(FL14/FZ14) - 1</f>
        <v>-0.363286454478165</v>
      </c>
      <c r="GO14" s="15" t="n">
        <f aca="false">(FM14/GA14) - 1</f>
        <v>0.441558441558442</v>
      </c>
      <c r="GP14" s="15" t="n">
        <f aca="false">(FN14/GB14) - 1</f>
        <v>0.715563506261181</v>
      </c>
      <c r="GQ14" s="15" t="n">
        <f aca="false">(FO14/GC14) - 1</f>
        <v>0.481012658227848</v>
      </c>
      <c r="GR14" s="348" t="n">
        <f aca="false">(FP14/GD14) - 1</f>
        <v>0.686520376175548</v>
      </c>
    </row>
    <row r="15" customFormat="false" ht="14.25" hidden="false" customHeight="false" outlineLevel="0" collapsed="false">
      <c r="A15" s="356" t="s">
        <v>204</v>
      </c>
      <c r="B15" s="356" t="n">
        <f aca="false">SUM(B7:B10)</f>
        <v>328</v>
      </c>
      <c r="C15" s="356" t="n">
        <f aca="false">SUM(C7:C10)</f>
        <v>104</v>
      </c>
      <c r="D15" s="356" t="n">
        <f aca="false">SUM(D7:D10)</f>
        <v>210</v>
      </c>
      <c r="E15" s="356" t="n">
        <f aca="false">SUM(E7:E10)</f>
        <v>204</v>
      </c>
      <c r="F15" s="356" t="n">
        <f aca="false">SUM(F7:F10)</f>
        <v>51</v>
      </c>
      <c r="G15" s="356" t="n">
        <f aca="false">SUM(G7:G10)</f>
        <v>14</v>
      </c>
      <c r="H15" s="356" t="n">
        <f aca="false">SUM(H7:H10)</f>
        <v>50</v>
      </c>
      <c r="I15" s="356" t="n">
        <f aca="false">SUM(I7:I10)</f>
        <v>28</v>
      </c>
      <c r="J15" s="356" t="n">
        <f aca="false">SUM(J7:J10)</f>
        <v>44</v>
      </c>
      <c r="K15" s="356" t="n">
        <f aca="false">SUM(K7:K10)</f>
        <v>18</v>
      </c>
      <c r="L15" s="356" t="n">
        <f aca="false">SUM(L7:L10)</f>
        <v>22</v>
      </c>
      <c r="M15" s="356" t="n">
        <f aca="false">SUM(M7:M10)</f>
        <v>13</v>
      </c>
      <c r="N15" s="356" t="n">
        <f aca="false">SUM(N7:N10)</f>
        <v>5</v>
      </c>
      <c r="O15" s="356" t="n">
        <f aca="false">SUM(O7:O10)</f>
        <v>1</v>
      </c>
      <c r="P15" s="356" t="n">
        <f aca="false">SUM(P7:P10)</f>
        <v>18</v>
      </c>
      <c r="Q15" s="356" t="n">
        <f aca="false">SUM(Q7:Q10)</f>
        <v>14</v>
      </c>
      <c r="S15" s="364" t="n">
        <f aca="false">B15+D15+F15+H15+J15+L15+N15+P15</f>
        <v>728</v>
      </c>
      <c r="T15" s="363" t="n">
        <f aca="false">C15+E15+G15+I15+K15+M15+O15+Q15</f>
        <v>396</v>
      </c>
      <c r="U15" s="365" t="n">
        <f aca="false">T15/(T15+S15)</f>
        <v>0.352313167259786</v>
      </c>
      <c r="V15" s="363" t="n">
        <f aca="false">B15+C15+J15+K15</f>
        <v>494</v>
      </c>
      <c r="W15" s="363" t="n">
        <f aca="false">D15+E15+L15+M15</f>
        <v>449</v>
      </c>
      <c r="X15" s="363" t="n">
        <f aca="false">F15+G15+N15+O15</f>
        <v>71</v>
      </c>
      <c r="Y15" s="363" t="n">
        <f aca="false">SUM(V15:X15)</f>
        <v>1014</v>
      </c>
      <c r="Z15" s="366" t="n">
        <f aca="false">W15/Y15</f>
        <v>0.442800788954635</v>
      </c>
      <c r="AA15" s="366" t="n">
        <f aca="false">X15/Y15</f>
        <v>0.0700197238658777</v>
      </c>
      <c r="AB15" s="363" t="n">
        <f aca="false">H15+I15+P15+Q15</f>
        <v>110</v>
      </c>
      <c r="AC15" s="363" t="n">
        <f aca="false">SUM(B15:I15)</f>
        <v>989</v>
      </c>
      <c r="AD15" s="367" t="n">
        <f aca="false">SUM(J15:Q15)</f>
        <v>135</v>
      </c>
      <c r="AE15" s="35" t="n">
        <f aca="false">SUM(B15:Q15)</f>
        <v>1124</v>
      </c>
      <c r="AH15" s="15" t="n">
        <f aca="false">(S15/BN15) - 1</f>
        <v>0.0267983074753173</v>
      </c>
      <c r="AI15" s="15" t="n">
        <f aca="false">(T15/BO15) - 1</f>
        <v>0.03125</v>
      </c>
      <c r="AJ15" s="15" t="n">
        <f aca="false">(U15/BP15) - 1</f>
        <v>0.00280805160142283</v>
      </c>
      <c r="AK15" s="15" t="n">
        <f aca="false">(V15/BQ15) - 1</f>
        <v>-0.0696798493408662</v>
      </c>
      <c r="AL15" s="15" t="n">
        <f aca="false">(W15/BR15) - 1</f>
        <v>0.0871670702179177</v>
      </c>
      <c r="AM15" s="15" t="n">
        <f aca="false">(X15/BS15) - 1</f>
        <v>0.126984126984127</v>
      </c>
      <c r="AN15" s="15" t="n">
        <f aca="false">(Y15/BT15) - 1</f>
        <v>0.00695134061569025</v>
      </c>
      <c r="AO15" s="15" t="n">
        <f aca="false">(Z15/BU15) - 1</f>
        <v>0.0796619721000424</v>
      </c>
      <c r="AP15" s="15" t="n">
        <f aca="false">(AA15/BV15) - 1</f>
        <v>0.119204157665696</v>
      </c>
      <c r="AQ15" s="15" t="n">
        <f aca="false">(AB15/BW15) - 1</f>
        <v>0.279069767441861</v>
      </c>
      <c r="AR15" s="15" t="n">
        <f aca="false">(AC15/BX15) - 1</f>
        <v>-0.00101010101010102</v>
      </c>
      <c r="AS15" s="15" t="n">
        <f aca="false">(AD15/BY15) - 1</f>
        <v>0.310679611650486</v>
      </c>
      <c r="AT15" s="15" t="n">
        <f aca="false">(AE15/BZ15) - 1</f>
        <v>0.0283623055809699</v>
      </c>
      <c r="AV15" s="356" t="s">
        <v>204</v>
      </c>
      <c r="AW15" s="356" t="n">
        <f aca="false">SUM(AW7:AW10)</f>
        <v>366</v>
      </c>
      <c r="AX15" s="356" t="n">
        <f aca="false">SUM(AX7:AX10)</f>
        <v>114</v>
      </c>
      <c r="AY15" s="356" t="n">
        <f aca="false">SUM(AY7:AY10)</f>
        <v>187</v>
      </c>
      <c r="AZ15" s="356" t="n">
        <f aca="false">SUM(AZ7:AZ10)</f>
        <v>194</v>
      </c>
      <c r="BA15" s="356" t="n">
        <f aca="false">SUM(BA7:BA10)</f>
        <v>45</v>
      </c>
      <c r="BB15" s="356" t="n">
        <f aca="false">SUM(BB7:BB10)</f>
        <v>13</v>
      </c>
      <c r="BC15" s="356" t="n">
        <f aca="false">SUM(BC7:BC10)</f>
        <v>42</v>
      </c>
      <c r="BD15" s="356" t="n">
        <f aca="false">SUM(BD7:BD10)</f>
        <v>29</v>
      </c>
      <c r="BE15" s="356" t="n">
        <f aca="false">SUM(BE7:BE10)</f>
        <v>40</v>
      </c>
      <c r="BF15" s="356" t="n">
        <f aca="false">SUM(BF7:BF10)</f>
        <v>11</v>
      </c>
      <c r="BG15" s="356" t="n">
        <f aca="false">SUM(BG7:BG10)</f>
        <v>16</v>
      </c>
      <c r="BH15" s="356" t="n">
        <f aca="false">SUM(BH7:BH10)</f>
        <v>16</v>
      </c>
      <c r="BI15" s="356" t="n">
        <f aca="false">SUM(BI7:BI10)</f>
        <v>5</v>
      </c>
      <c r="BJ15" s="356" t="n">
        <f aca="false">SUM(BJ7:BJ10)</f>
        <v>0</v>
      </c>
      <c r="BK15" s="356" t="n">
        <f aca="false">SUM(BK7:BK10)</f>
        <v>8</v>
      </c>
      <c r="BL15" s="356" t="n">
        <f aca="false">SUM(BL7:BL10)</f>
        <v>7</v>
      </c>
      <c r="BN15" s="364" t="n">
        <f aca="false">AW15+AY15+BA15+BC15+BE15+BG15+BI15+BK15</f>
        <v>709</v>
      </c>
      <c r="BO15" s="363" t="n">
        <f aca="false">AX15+AZ15+BB15+BD15+BF15+BH15+BJ15+BL15</f>
        <v>384</v>
      </c>
      <c r="BP15" s="365" t="n">
        <f aca="false">BO15/(BO15+BN15)</f>
        <v>0.351326623970723</v>
      </c>
      <c r="BQ15" s="363" t="n">
        <f aca="false">AW15+AX15+BE15+BF15</f>
        <v>531</v>
      </c>
      <c r="BR15" s="363" t="n">
        <f aca="false">AY15+AZ15+BG15+BH15</f>
        <v>413</v>
      </c>
      <c r="BS15" s="363" t="n">
        <f aca="false">BA15+BB15+BI15+BJ15</f>
        <v>63</v>
      </c>
      <c r="BT15" s="363" t="n">
        <f aca="false">SUM(BQ15:BS15)</f>
        <v>1007</v>
      </c>
      <c r="BU15" s="366" t="n">
        <f aca="false">BR15/BT15</f>
        <v>0.41012909632572</v>
      </c>
      <c r="BV15" s="366" t="n">
        <f aca="false">BS15/BT15</f>
        <v>0.0625620655412115</v>
      </c>
      <c r="BW15" s="363" t="n">
        <f aca="false">BC15+BD15+BK15+BL15</f>
        <v>86</v>
      </c>
      <c r="BX15" s="363" t="n">
        <f aca="false">SUM(AW15:BD15)</f>
        <v>990</v>
      </c>
      <c r="BY15" s="367" t="n">
        <f aca="false">SUM(BE15:BL15)</f>
        <v>103</v>
      </c>
      <c r="BZ15" s="35" t="n">
        <f aca="false">SUM(AW15:BL15)</f>
        <v>1093</v>
      </c>
      <c r="CC15" s="15" t="n">
        <f aca="false">(BN15/DI15) - 1</f>
        <v>0.345351043643264</v>
      </c>
      <c r="CD15" s="15" t="n">
        <f aca="false">(BO15/DJ15) - 1</f>
        <v>0.443609022556391</v>
      </c>
      <c r="CE15" s="15" t="n">
        <f aca="false">(BP15/DK15) - 1</f>
        <v>0.0473759880029441</v>
      </c>
      <c r="CF15" s="15" t="n">
        <f aca="false">(BQ15/DL15) - 1</f>
        <v>0.375647668393782</v>
      </c>
      <c r="CG15" s="15" t="n">
        <f aca="false">(BR15/DM15) - 1</f>
        <v>0.409556313993174</v>
      </c>
      <c r="CH15" s="15" t="n">
        <f aca="false">(BS15/DN15) - 1</f>
        <v>0.75</v>
      </c>
      <c r="CI15" s="15" t="n">
        <f aca="false">(BT15/DO15) - 1</f>
        <v>0.408391608391608</v>
      </c>
      <c r="CJ15" s="15" t="n">
        <f aca="false">(BU15/DP15) - 1</f>
        <v>0.000826975675391806</v>
      </c>
      <c r="CK15" s="15" t="n">
        <f aca="false">(BV15/DQ15) - 1</f>
        <v>0.242552135054618</v>
      </c>
      <c r="CL15" s="15" t="n">
        <f aca="false">(BW15/DR15) - 1</f>
        <v>0.102564102564103</v>
      </c>
      <c r="CM15" s="15" t="n">
        <f aca="false">(BX15/DS15) - 1</f>
        <v>0.392405063291139</v>
      </c>
      <c r="CN15" s="15" t="n">
        <f aca="false">(BY15/DT15) - 1</f>
        <v>0.25609756097561</v>
      </c>
      <c r="CO15" s="15" t="n">
        <f aca="false">(BZ15/DU15) - 1</f>
        <v>0.378310214375788</v>
      </c>
      <c r="CQ15" s="356" t="s">
        <v>204</v>
      </c>
      <c r="CR15" s="356" t="n">
        <f aca="false">SUM(CR7:CR10)</f>
        <v>259</v>
      </c>
      <c r="CS15" s="356" t="n">
        <f aca="false">SUM(CS7:CS10)</f>
        <v>93</v>
      </c>
      <c r="CT15" s="356" t="n">
        <f aca="false">SUM(CT7:CT10)</f>
        <v>157</v>
      </c>
      <c r="CU15" s="356" t="n">
        <f aca="false">SUM(CU7:CU10)</f>
        <v>113</v>
      </c>
      <c r="CV15" s="356" t="n">
        <f aca="false">SUM(CV7:CV10)</f>
        <v>24</v>
      </c>
      <c r="CW15" s="356" t="n">
        <f aca="false">SUM(CW7:CW10)</f>
        <v>9</v>
      </c>
      <c r="CX15" s="356" t="n">
        <f aca="false">SUM(CX7:CX10)</f>
        <v>32</v>
      </c>
      <c r="CY15" s="356" t="n">
        <f aca="false">SUM(CY7:CY10)</f>
        <v>24</v>
      </c>
      <c r="CZ15" s="356" t="n">
        <f aca="false">SUM(CZ7:CZ10)</f>
        <v>28</v>
      </c>
      <c r="DA15" s="356" t="n">
        <f aca="false">SUM(DA7:DA10)</f>
        <v>6</v>
      </c>
      <c r="DB15" s="356" t="n">
        <f aca="false">SUM(DB7:DB10)</f>
        <v>13</v>
      </c>
      <c r="DC15" s="356" t="n">
        <f aca="false">SUM(DC7:DC10)</f>
        <v>10</v>
      </c>
      <c r="DD15" s="356" t="n">
        <f aca="false">SUM(DD7:DD10)</f>
        <v>2</v>
      </c>
      <c r="DE15" s="356" t="n">
        <f aca="false">SUM(DE7:DE10)</f>
        <v>1</v>
      </c>
      <c r="DF15" s="356" t="n">
        <f aca="false">SUM(DF7:DF10)</f>
        <v>12</v>
      </c>
      <c r="DG15" s="356" t="n">
        <f aca="false">SUM(DG7:DG10)</f>
        <v>10</v>
      </c>
      <c r="DI15" s="364" t="n">
        <f aca="false">CR15+CT15+CV15+CX15+CZ15+DB15+DD15+DF15</f>
        <v>527</v>
      </c>
      <c r="DJ15" s="363" t="n">
        <f aca="false">CS15+CU15+CW15+CY15+DA15+DC15+DE15+DG15</f>
        <v>266</v>
      </c>
      <c r="DK15" s="365" t="n">
        <f aca="false">DJ15/(DJ15+DI15)</f>
        <v>0.335435056746532</v>
      </c>
      <c r="DL15" s="363" t="n">
        <f aca="false">CR15+CS15+CZ15+DA15</f>
        <v>386</v>
      </c>
      <c r="DM15" s="363" t="n">
        <f aca="false">CT15+CU15+DB15+DC15</f>
        <v>293</v>
      </c>
      <c r="DN15" s="363" t="n">
        <f aca="false">CV15+CW15+DD15+DE15</f>
        <v>36</v>
      </c>
      <c r="DO15" s="363" t="n">
        <f aca="false">SUM(DL15:DN15)</f>
        <v>715</v>
      </c>
      <c r="DP15" s="366" t="n">
        <f aca="false">DM15/DO15</f>
        <v>0.40979020979021</v>
      </c>
      <c r="DQ15" s="366" t="n">
        <f aca="false">DN15/DO15</f>
        <v>0.0503496503496504</v>
      </c>
      <c r="DR15" s="363" t="n">
        <f aca="false">CX15+CY15+DF15+DG15</f>
        <v>78</v>
      </c>
      <c r="DS15" s="363" t="n">
        <f aca="false">SUM(CR15:CY15)</f>
        <v>711</v>
      </c>
      <c r="DT15" s="367" t="n">
        <f aca="false">SUM(CZ15:DG15)</f>
        <v>82</v>
      </c>
      <c r="DU15" s="35" t="n">
        <f aca="false">SUM(CR15:DG15)</f>
        <v>793</v>
      </c>
      <c r="DX15" s="15" t="n">
        <f aca="false">(DI15/FD15) - 1</f>
        <v>0.298029556650246</v>
      </c>
      <c r="DY15" s="15" t="n">
        <f aca="false">(DJ15/FE15) - 1</f>
        <v>0.602409638554217</v>
      </c>
      <c r="DZ15" s="15" t="n">
        <f aca="false">(DK15/FF15) - 1</f>
        <v>0.155836460596485</v>
      </c>
      <c r="EA15" s="15" t="n">
        <f aca="false">(DL15/FG15) - 1</f>
        <v>0.34965034965035</v>
      </c>
      <c r="EB15" s="15" t="n">
        <f aca="false">(DM15/FH15) - 1</f>
        <v>0.542105263157895</v>
      </c>
      <c r="EC15" s="15" t="n">
        <f aca="false">(DN15/FI15) - 1</f>
        <v>0.636363636363636</v>
      </c>
      <c r="ED15" s="15" t="n">
        <f aca="false">(DO15/FJ15) - 1</f>
        <v>0.43574297188755</v>
      </c>
      <c r="EE15" s="15" t="n">
        <f aca="false">(DP15/FK15) - 1</f>
        <v>0.0740817077659175</v>
      </c>
      <c r="EF15" s="15" t="n">
        <f aca="false">(DQ15/FL15) - 1</f>
        <v>0.13973299427845</v>
      </c>
      <c r="EG15" s="15" t="n">
        <f aca="false">(DR15/FM15) - 1</f>
        <v>0.0540540540540539</v>
      </c>
      <c r="EH15" s="15" t="n">
        <f aca="false">(DS15/FN15) - 1</f>
        <v>0.407920792079208</v>
      </c>
      <c r="EI15" s="15" t="n">
        <f aca="false">(DT15/FO15) - 1</f>
        <v>0.223880597014925</v>
      </c>
      <c r="EJ15" s="15" t="n">
        <f aca="false">(DU15/FP15) - 1</f>
        <v>0.386363636363636</v>
      </c>
      <c r="EL15" s="356" t="s">
        <v>204</v>
      </c>
      <c r="EM15" s="356" t="e">
        <f aca="false">SUM(EM7:EM10)</f>
        <v>#REF!</v>
      </c>
      <c r="EN15" s="356" t="e">
        <f aca="false">SUM(EN7:EN10)</f>
        <v>#REF!</v>
      </c>
      <c r="EO15" s="356" t="e">
        <f aca="false">SUM(EO7:EO10)</f>
        <v>#REF!</v>
      </c>
      <c r="EP15" s="356" t="e">
        <f aca="false">SUM(EP7:EP10)</f>
        <v>#REF!</v>
      </c>
      <c r="EQ15" s="356" t="e">
        <f aca="false">SUM(EQ7:EQ10)</f>
        <v>#REF!</v>
      </c>
      <c r="ER15" s="356" t="e">
        <f aca="false">SUM(ER7:ER10)</f>
        <v>#REF!</v>
      </c>
      <c r="ES15" s="356" t="e">
        <f aca="false">SUM(ES7:ES10)</f>
        <v>#REF!</v>
      </c>
      <c r="ET15" s="356" t="e">
        <f aca="false">SUM(ET7:ET10)</f>
        <v>#REF!</v>
      </c>
      <c r="EU15" s="356" t="e">
        <f aca="false">SUM(EU7:EU10)</f>
        <v>#REF!</v>
      </c>
      <c r="EV15" s="356" t="e">
        <f aca="false">SUM(EV7:EV10)</f>
        <v>#REF!</v>
      </c>
      <c r="EW15" s="356" t="e">
        <f aca="false">SUM(EW7:EW10)</f>
        <v>#REF!</v>
      </c>
      <c r="EX15" s="356" t="e">
        <f aca="false">SUM(EX7:EX10)</f>
        <v>#REF!</v>
      </c>
      <c r="EY15" s="356" t="e">
        <f aca="false">SUM(EY7:EY10)</f>
        <v>#REF!</v>
      </c>
      <c r="EZ15" s="356" t="e">
        <f aca="false">SUM(EZ7:EZ10)</f>
        <v>#REF!</v>
      </c>
      <c r="FA15" s="356" t="e">
        <f aca="false">SUM(FA7:FA10)</f>
        <v>#REF!</v>
      </c>
      <c r="FB15" s="356" t="e">
        <f aca="false">SUM(FB7:FB10)</f>
        <v>#REF!</v>
      </c>
      <c r="FD15" s="364" t="n">
        <v>406</v>
      </c>
      <c r="FE15" s="363" t="n">
        <v>166</v>
      </c>
      <c r="FF15" s="365" t="n">
        <v>0.29020979020979</v>
      </c>
      <c r="FG15" s="363" t="n">
        <v>286</v>
      </c>
      <c r="FH15" s="363" t="n">
        <v>190</v>
      </c>
      <c r="FI15" s="363" t="n">
        <v>22</v>
      </c>
      <c r="FJ15" s="363" t="n">
        <v>498</v>
      </c>
      <c r="FK15" s="366" t="n">
        <v>0.381526104417671</v>
      </c>
      <c r="FL15" s="366" t="n">
        <v>0.0441767068273092</v>
      </c>
      <c r="FM15" s="363" t="n">
        <v>74</v>
      </c>
      <c r="FN15" s="363" t="n">
        <v>505</v>
      </c>
      <c r="FO15" s="367" t="n">
        <v>67</v>
      </c>
      <c r="FP15" s="35" t="n">
        <v>572</v>
      </c>
      <c r="FR15" s="0" t="n">
        <v>195</v>
      </c>
      <c r="FS15" s="0" t="n">
        <v>116</v>
      </c>
      <c r="FT15" s="0" t="n">
        <v>0.372990353697749</v>
      </c>
      <c r="FU15" s="0" t="n">
        <v>170</v>
      </c>
      <c r="FV15" s="0" t="n">
        <v>91</v>
      </c>
      <c r="FW15" s="0" t="n">
        <v>16</v>
      </c>
      <c r="FX15" s="0" t="n">
        <v>277</v>
      </c>
      <c r="FY15" s="0" t="n">
        <v>0.328519855595668</v>
      </c>
      <c r="FZ15" s="0" t="n">
        <v>0.0577617328519856</v>
      </c>
      <c r="GA15" s="0" t="n">
        <v>34</v>
      </c>
      <c r="GB15" s="0" t="n">
        <v>275</v>
      </c>
      <c r="GC15" s="0" t="n">
        <v>36</v>
      </c>
      <c r="GD15" s="0" t="n">
        <v>311</v>
      </c>
      <c r="GF15" s="368" t="n">
        <f aca="false">(FD15/FR15) - 1</f>
        <v>1.08205128205128</v>
      </c>
      <c r="GG15" s="369" t="n">
        <f aca="false">(FE15/FS15) - 1</f>
        <v>0.431034482758621</v>
      </c>
      <c r="GH15" s="369" t="n">
        <f aca="false">(FF15/FT15) - 1</f>
        <v>-0.221937545213407</v>
      </c>
      <c r="GI15" s="369" t="n">
        <f aca="false">(FG15/FU15) - 1</f>
        <v>0.682352941176471</v>
      </c>
      <c r="GJ15" s="369" t="n">
        <f aca="false">(FH15/FV15) - 1</f>
        <v>1.08791208791209</v>
      </c>
      <c r="GK15" s="369" t="n">
        <f aca="false">(FI15/FW15) - 1</f>
        <v>0.375</v>
      </c>
      <c r="GL15" s="369" t="n">
        <f aca="false">(FJ15/FX15) - 1</f>
        <v>0.797833935018051</v>
      </c>
      <c r="GM15" s="369" t="n">
        <f aca="false">(FK15/FY15) - 1</f>
        <v>0.161348691469174</v>
      </c>
      <c r="GN15" s="369" t="n">
        <f aca="false">(FL15/FZ15) - 1</f>
        <v>-0.23519076305221</v>
      </c>
      <c r="GO15" s="369" t="n">
        <f aca="false">(FM15/GA15) - 1</f>
        <v>1.17647058823529</v>
      </c>
      <c r="GP15" s="369" t="n">
        <f aca="false">(FN15/GB15) - 1</f>
        <v>0.836363636363636</v>
      </c>
      <c r="GQ15" s="369" t="n">
        <f aca="false">(FO15/GC15) - 1</f>
        <v>0.861111111111111</v>
      </c>
      <c r="GR15" s="370" t="n">
        <f aca="false">(FP15/GD15) - 1</f>
        <v>0.839228295819936</v>
      </c>
    </row>
    <row r="17" customFormat="false" ht="14.25" hidden="false" customHeight="false" outlineLevel="0" collapsed="false">
      <c r="A17" s="0" t="s">
        <v>205</v>
      </c>
      <c r="B17" s="0" t="n">
        <f aca="false">SUM(B5:B8)</f>
        <v>258</v>
      </c>
      <c r="C17" s="0" t="n">
        <f aca="false">SUM(C5:C8)</f>
        <v>93</v>
      </c>
      <c r="D17" s="0" t="n">
        <f aca="false">SUM(D5:D8)</f>
        <v>179</v>
      </c>
      <c r="E17" s="0" t="n">
        <f aca="false">SUM(E5:E8)</f>
        <v>149</v>
      </c>
      <c r="F17" s="0" t="n">
        <f aca="false">SUM(F5:F8)</f>
        <v>50</v>
      </c>
      <c r="G17" s="0" t="n">
        <f aca="false">SUM(G5:G8)</f>
        <v>10</v>
      </c>
      <c r="H17" s="0" t="n">
        <f aca="false">SUM(H5:H8)</f>
        <v>41</v>
      </c>
      <c r="I17" s="0" t="n">
        <f aca="false">SUM(I5:I8)</f>
        <v>34</v>
      </c>
      <c r="J17" s="0" t="n">
        <f aca="false">SUM(J5:J8)</f>
        <v>36</v>
      </c>
      <c r="K17" s="0" t="n">
        <f aca="false">SUM(K5:K8)</f>
        <v>9</v>
      </c>
      <c r="L17" s="0" t="n">
        <f aca="false">SUM(L5:L8)</f>
        <v>10</v>
      </c>
      <c r="M17" s="0" t="n">
        <f aca="false">SUM(M5:M8)</f>
        <v>7</v>
      </c>
      <c r="N17" s="0" t="n">
        <f aca="false">SUM(N5:N8)</f>
        <v>2</v>
      </c>
      <c r="O17" s="0" t="n">
        <f aca="false">SUM(O5:O8)</f>
        <v>0</v>
      </c>
      <c r="P17" s="0" t="n">
        <f aca="false">SUM(P5:P8)</f>
        <v>19</v>
      </c>
      <c r="Q17" s="0" t="n">
        <f aca="false">SUM(Q5:Q8)</f>
        <v>13</v>
      </c>
      <c r="AV17" s="0" t="s">
        <v>205</v>
      </c>
      <c r="AW17" s="0" t="n">
        <f aca="false">SUM(AW5:AW8)</f>
        <v>290</v>
      </c>
      <c r="AX17" s="0" t="n">
        <f aca="false">SUM(AX5:AX8)</f>
        <v>82</v>
      </c>
      <c r="AY17" s="0" t="n">
        <f aca="false">SUM(AY5:AY8)</f>
        <v>157</v>
      </c>
      <c r="AZ17" s="0" t="n">
        <f aca="false">SUM(AZ5:AZ8)</f>
        <v>159</v>
      </c>
      <c r="BA17" s="0" t="n">
        <f aca="false">SUM(BA5:BA8)</f>
        <v>37</v>
      </c>
      <c r="BB17" s="0" t="n">
        <f aca="false">SUM(BB5:BB8)</f>
        <v>9</v>
      </c>
      <c r="BC17" s="0" t="n">
        <f aca="false">SUM(BC5:BC8)</f>
        <v>24</v>
      </c>
      <c r="BD17" s="0" t="n">
        <f aca="false">SUM(BD5:BD8)</f>
        <v>18</v>
      </c>
      <c r="BE17" s="0" t="n">
        <f aca="false">SUM(BE5:BE8)</f>
        <v>36</v>
      </c>
      <c r="BF17" s="0" t="n">
        <f aca="false">SUM(BF5:BF8)</f>
        <v>9</v>
      </c>
      <c r="BG17" s="0" t="n">
        <f aca="false">SUM(BG5:BG8)</f>
        <v>15</v>
      </c>
      <c r="BH17" s="0" t="n">
        <f aca="false">SUM(BH5:BH8)</f>
        <v>9</v>
      </c>
      <c r="BI17" s="0" t="n">
        <f aca="false">SUM(BI5:BI8)</f>
        <v>3</v>
      </c>
      <c r="BJ17" s="0" t="n">
        <f aca="false">SUM(BJ5:BJ8)</f>
        <v>3</v>
      </c>
      <c r="BK17" s="0" t="n">
        <f aca="false">SUM(BK5:BK8)</f>
        <v>8</v>
      </c>
      <c r="BL17" s="0" t="n">
        <f aca="false">SUM(BL5:BL8)</f>
        <v>2</v>
      </c>
      <c r="CQ17" s="0" t="s">
        <v>205</v>
      </c>
      <c r="CR17" s="0" t="n">
        <f aca="false">SUM(CR5:CR8)</f>
        <v>200</v>
      </c>
      <c r="CS17" s="0" t="n">
        <f aca="false">SUM(CS5:CS8)</f>
        <v>96</v>
      </c>
      <c r="CT17" s="0" t="n">
        <f aca="false">SUM(CT5:CT8)</f>
        <v>132</v>
      </c>
      <c r="CU17" s="0" t="n">
        <f aca="false">SUM(CU5:CU8)</f>
        <v>91</v>
      </c>
      <c r="CV17" s="0" t="n">
        <f aca="false">SUM(CV5:CV8)</f>
        <v>22</v>
      </c>
      <c r="CW17" s="0" t="n">
        <f aca="false">SUM(CW5:CW8)</f>
        <v>6</v>
      </c>
      <c r="CX17" s="0" t="n">
        <f aca="false">SUM(CX5:CX8)</f>
        <v>29</v>
      </c>
      <c r="CY17" s="0" t="n">
        <f aca="false">SUM(CY5:CY8)</f>
        <v>20</v>
      </c>
      <c r="CZ17" s="0" t="n">
        <f aca="false">SUM(CZ5:CZ8)</f>
        <v>22</v>
      </c>
      <c r="DA17" s="0" t="n">
        <f aca="false">SUM(DA5:DA8)</f>
        <v>4</v>
      </c>
      <c r="DB17" s="0" t="n">
        <f aca="false">SUM(DB5:DB8)</f>
        <v>11</v>
      </c>
      <c r="DC17" s="0" t="n">
        <f aca="false">SUM(DC5:DC8)</f>
        <v>5</v>
      </c>
      <c r="DD17" s="0" t="n">
        <f aca="false">SUM(DD5:DD8)</f>
        <v>5</v>
      </c>
      <c r="DE17" s="0" t="n">
        <f aca="false">SUM(DE5:DE8)</f>
        <v>1</v>
      </c>
      <c r="DF17" s="0" t="n">
        <f aca="false">SUM(DF5:DF8)</f>
        <v>11</v>
      </c>
      <c r="DG17" s="0" t="n">
        <f aca="false">SUM(DG5:DG8)</f>
        <v>1</v>
      </c>
      <c r="EL17" s="0" t="s">
        <v>205</v>
      </c>
      <c r="EM17" s="0" t="e">
        <f aca="false">SUM(EM5:EM8)</f>
        <v>#REF!</v>
      </c>
      <c r="EN17" s="0" t="e">
        <f aca="false">SUM(EN5:EN8)</f>
        <v>#REF!</v>
      </c>
      <c r="EO17" s="0" t="e">
        <f aca="false">SUM(EO5:EO8)</f>
        <v>#REF!</v>
      </c>
      <c r="EP17" s="0" t="e">
        <f aca="false">SUM(EP5:EP8)</f>
        <v>#REF!</v>
      </c>
      <c r="EQ17" s="0" t="e">
        <f aca="false">SUM(EQ5:EQ8)</f>
        <v>#REF!</v>
      </c>
      <c r="ER17" s="0" t="e">
        <f aca="false">SUM(ER5:ER8)</f>
        <v>#REF!</v>
      </c>
      <c r="ES17" s="0" t="e">
        <f aca="false">SUM(ES5:ES8)</f>
        <v>#REF!</v>
      </c>
      <c r="ET17" s="0" t="e">
        <f aca="false">SUM(ET5:ET8)</f>
        <v>#REF!</v>
      </c>
      <c r="EU17" s="0" t="e">
        <f aca="false">SUM(EU5:EU8)</f>
        <v>#REF!</v>
      </c>
      <c r="EV17" s="0" t="e">
        <f aca="false">SUM(EV5:EV8)</f>
        <v>#REF!</v>
      </c>
      <c r="EW17" s="0" t="e">
        <f aca="false">SUM(EW5:EW8)</f>
        <v>#REF!</v>
      </c>
      <c r="EX17" s="0" t="e">
        <f aca="false">SUM(EX5:EX8)</f>
        <v>#REF!</v>
      </c>
      <c r="EY17" s="0" t="e">
        <f aca="false">SUM(EY5:EY8)</f>
        <v>#REF!</v>
      </c>
      <c r="EZ17" s="0" t="e">
        <f aca="false">SUM(EZ5:EZ8)</f>
        <v>#REF!</v>
      </c>
      <c r="FA17" s="0" t="e">
        <f aca="false">SUM(FA5:FA8)</f>
        <v>#REF!</v>
      </c>
      <c r="FB17" s="0" t="e">
        <f aca="false">SUM(FB5:FB8)</f>
        <v>#REF!</v>
      </c>
    </row>
    <row r="18" customFormat="false" ht="14.25" hidden="false" customHeight="false" outlineLevel="0" collapsed="false">
      <c r="A18" s="0" t="s">
        <v>206</v>
      </c>
      <c r="B18" s="0" t="n">
        <f aca="false">SUM(B9:B12)</f>
        <v>375</v>
      </c>
      <c r="C18" s="0" t="n">
        <f aca="false">SUM(C9:C12)</f>
        <v>115</v>
      </c>
      <c r="D18" s="0" t="n">
        <f aca="false">SUM(D9:D12)</f>
        <v>214</v>
      </c>
      <c r="E18" s="0" t="n">
        <f aca="false">SUM(E9:E12)</f>
        <v>209</v>
      </c>
      <c r="F18" s="0" t="n">
        <f aca="false">SUM(F9:F12)</f>
        <v>47</v>
      </c>
      <c r="G18" s="0" t="n">
        <f aca="false">SUM(G9:G12)</f>
        <v>16</v>
      </c>
      <c r="H18" s="0" t="n">
        <f aca="false">SUM(H9:H12)</f>
        <v>66</v>
      </c>
      <c r="I18" s="0" t="n">
        <f aca="false">SUM(I9:I12)</f>
        <v>33</v>
      </c>
      <c r="J18" s="0" t="n">
        <f aca="false">SUM(J9:J12)</f>
        <v>44</v>
      </c>
      <c r="K18" s="0" t="n">
        <f aca="false">SUM(K9:K12)</f>
        <v>15</v>
      </c>
      <c r="L18" s="0" t="n">
        <f aca="false">SUM(L9:L12)</f>
        <v>28</v>
      </c>
      <c r="M18" s="0" t="n">
        <f aca="false">SUM(M9:M12)</f>
        <v>13</v>
      </c>
      <c r="N18" s="0" t="n">
        <f aca="false">SUM(N9:N12)</f>
        <v>6</v>
      </c>
      <c r="O18" s="0" t="n">
        <f aca="false">SUM(O9:O12)</f>
        <v>1</v>
      </c>
      <c r="P18" s="0" t="n">
        <f aca="false">SUM(P9:P12)</f>
        <v>9</v>
      </c>
      <c r="Q18" s="0" t="n">
        <f aca="false">SUM(Q9:Q12)</f>
        <v>8</v>
      </c>
      <c r="AV18" s="0" t="s">
        <v>206</v>
      </c>
      <c r="AW18" s="0" t="n">
        <f aca="false">SUM(AW9:AW12)</f>
        <v>415</v>
      </c>
      <c r="AX18" s="0" t="n">
        <f aca="false">SUM(AX9:AX12)</f>
        <v>132</v>
      </c>
      <c r="AY18" s="0" t="n">
        <f aca="false">SUM(AY9:AY12)</f>
        <v>199</v>
      </c>
      <c r="AZ18" s="0" t="n">
        <f aca="false">SUM(AZ9:AZ12)</f>
        <v>178</v>
      </c>
      <c r="BA18" s="0" t="n">
        <f aca="false">SUM(BA9:BA12)</f>
        <v>49</v>
      </c>
      <c r="BB18" s="0" t="n">
        <f aca="false">SUM(BB9:BB12)</f>
        <v>9</v>
      </c>
      <c r="BC18" s="0" t="n">
        <f aca="false">SUM(BC9:BC12)</f>
        <v>69</v>
      </c>
      <c r="BD18" s="0" t="n">
        <f aca="false">SUM(BD9:BD12)</f>
        <v>32</v>
      </c>
      <c r="BE18" s="0" t="n">
        <f aca="false">SUM(BE9:BE12)</f>
        <v>41</v>
      </c>
      <c r="BF18" s="0" t="n">
        <f aca="false">SUM(BF9:BF12)</f>
        <v>12</v>
      </c>
      <c r="BG18" s="0" t="n">
        <f aca="false">SUM(BG9:BG12)</f>
        <v>20</v>
      </c>
      <c r="BH18" s="0" t="n">
        <f aca="false">SUM(BH9:BH12)</f>
        <v>15</v>
      </c>
      <c r="BI18" s="0" t="n">
        <f aca="false">SUM(BI9:BI12)</f>
        <v>4</v>
      </c>
      <c r="BJ18" s="0" t="n">
        <f aca="false">SUM(BJ9:BJ12)</f>
        <v>1</v>
      </c>
      <c r="BK18" s="0" t="n">
        <f aca="false">SUM(BK9:BK12)</f>
        <v>14</v>
      </c>
      <c r="BL18" s="0" t="n">
        <f aca="false">SUM(BL9:BL12)</f>
        <v>19</v>
      </c>
      <c r="CQ18" s="0" t="s">
        <v>206</v>
      </c>
      <c r="CR18" s="0" t="n">
        <f aca="false">SUM(CR9:CR12)</f>
        <v>295</v>
      </c>
      <c r="CS18" s="0" t="n">
        <f aca="false">SUM(CS9:CS12)</f>
        <v>98</v>
      </c>
      <c r="CT18" s="0" t="n">
        <f aca="false">SUM(CT9:CT12)</f>
        <v>139</v>
      </c>
      <c r="CU18" s="0" t="n">
        <f aca="false">SUM(CU9:CU12)</f>
        <v>98</v>
      </c>
      <c r="CV18" s="0" t="n">
        <f aca="false">SUM(CV9:CV12)</f>
        <v>27</v>
      </c>
      <c r="CW18" s="0" t="n">
        <f aca="false">SUM(CW9:CW12)</f>
        <v>6</v>
      </c>
      <c r="CX18" s="0" t="n">
        <f aca="false">SUM(CX9:CX12)</f>
        <v>62</v>
      </c>
      <c r="CY18" s="0" t="n">
        <f aca="false">SUM(CY9:CY12)</f>
        <v>25</v>
      </c>
      <c r="CZ18" s="0" t="n">
        <f aca="false">SUM(CZ9:CZ12)</f>
        <v>30</v>
      </c>
      <c r="DA18" s="0" t="n">
        <f aca="false">SUM(DA9:DA12)</f>
        <v>7</v>
      </c>
      <c r="DB18" s="0" t="n">
        <f aca="false">SUM(DB9:DB12)</f>
        <v>13</v>
      </c>
      <c r="DC18" s="0" t="n">
        <f aca="false">SUM(DC9:DC12)</f>
        <v>9</v>
      </c>
      <c r="DD18" s="0" t="n">
        <f aca="false">SUM(DD9:DD12)</f>
        <v>1</v>
      </c>
      <c r="DE18" s="0" t="n">
        <f aca="false">SUM(DE9:DE12)</f>
        <v>0</v>
      </c>
      <c r="DF18" s="0" t="n">
        <f aca="false">SUM(DF9:DF12)</f>
        <v>10</v>
      </c>
      <c r="DG18" s="0" t="n">
        <f aca="false">SUM(DG9:DG12)</f>
        <v>15</v>
      </c>
      <c r="EL18" s="0" t="s">
        <v>206</v>
      </c>
      <c r="EM18" s="0" t="e">
        <f aca="false">SUM(EM9:EM12)</f>
        <v>#REF!</v>
      </c>
      <c r="EN18" s="0" t="e">
        <f aca="false">SUM(EN9:EN12)</f>
        <v>#REF!</v>
      </c>
      <c r="EO18" s="0" t="e">
        <f aca="false">SUM(EO9:EO12)</f>
        <v>#REF!</v>
      </c>
      <c r="EP18" s="0" t="e">
        <f aca="false">SUM(EP9:EP12)</f>
        <v>#REF!</v>
      </c>
      <c r="EQ18" s="0" t="e">
        <f aca="false">SUM(EQ9:EQ12)</f>
        <v>#REF!</v>
      </c>
      <c r="ER18" s="0" t="e">
        <f aca="false">SUM(ER9:ER12)</f>
        <v>#REF!</v>
      </c>
      <c r="ES18" s="0" t="e">
        <f aca="false">SUM(ES9:ES12)</f>
        <v>#REF!</v>
      </c>
      <c r="ET18" s="0" t="e">
        <f aca="false">SUM(ET9:ET12)</f>
        <v>#REF!</v>
      </c>
      <c r="EU18" s="0" t="e">
        <f aca="false">SUM(EU9:EU12)</f>
        <v>#REF!</v>
      </c>
      <c r="EV18" s="0" t="e">
        <f aca="false">SUM(EV9:EV12)</f>
        <v>#REF!</v>
      </c>
      <c r="EW18" s="0" t="e">
        <f aca="false">SUM(EW9:EW12)</f>
        <v>#REF!</v>
      </c>
      <c r="EX18" s="0" t="e">
        <f aca="false">SUM(EX9:EX12)</f>
        <v>#REF!</v>
      </c>
      <c r="EY18" s="0" t="e">
        <f aca="false">SUM(EY9:EY12)</f>
        <v>#REF!</v>
      </c>
      <c r="EZ18" s="0" t="e">
        <f aca="false">SUM(EZ9:EZ12)</f>
        <v>#REF!</v>
      </c>
      <c r="FA18" s="0" t="e">
        <f aca="false">SUM(FA9:FA12)</f>
        <v>#REF!</v>
      </c>
      <c r="FB18" s="0" t="e">
        <f aca="false">SUM(FB9:FB12)</f>
        <v>#REF!</v>
      </c>
      <c r="FP18" s="0" t="e">
        <f aca="false">FP14/#REF!</f>
        <v>#REF!</v>
      </c>
    </row>
    <row r="21" customFormat="false" ht="14.25" hidden="false" customHeight="false" outlineLevel="0" collapsed="false">
      <c r="FD21" s="0" t="e">
        <f aca="false">FD14/#REF!</f>
        <v>#REF!</v>
      </c>
      <c r="FE21" s="0" t="e">
        <f aca="false">FE14/#REF!</f>
        <v>#REF!</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1886</v>
      </c>
      <c r="T24" s="152" t="n">
        <f aca="false">Y15</f>
        <v>1014</v>
      </c>
      <c r="U24" s="153" t="n">
        <f aca="false">V24/S24</f>
        <v>0.428950159066808</v>
      </c>
      <c r="V24" s="154" t="n">
        <f aca="false">W14</f>
        <v>809</v>
      </c>
      <c r="W24" s="153" t="n">
        <f aca="false">X24/S24</f>
        <v>0.337751855779427</v>
      </c>
      <c r="X24" s="154" t="n">
        <f aca="false">C14+E14+G14+K14+M14+O14</f>
        <v>637</v>
      </c>
      <c r="Y24" s="153" t="n">
        <f aca="false">Z24/X24</f>
        <v>0.593406593406593</v>
      </c>
      <c r="Z24" s="154" t="n">
        <f aca="false">E14+M14</f>
        <v>378</v>
      </c>
      <c r="AA24" s="155" t="n">
        <f aca="false">X14</f>
        <v>132</v>
      </c>
      <c r="AB24" s="155" t="n">
        <f aca="false">X15</f>
        <v>71</v>
      </c>
      <c r="AC24" s="155" t="n">
        <f aca="false">AB14</f>
        <v>223</v>
      </c>
      <c r="AD24" s="155" t="n">
        <f aca="false">AB15</f>
        <v>110</v>
      </c>
      <c r="AE24" s="152" t="n">
        <f aca="false">AC14</f>
        <v>1889</v>
      </c>
      <c r="AF24" s="152" t="n">
        <f aca="false">AC15</f>
        <v>989</v>
      </c>
      <c r="AG24" s="152" t="n">
        <f aca="false">AD14</f>
        <v>220</v>
      </c>
      <c r="AH24" s="152" t="n">
        <f aca="false">AD15</f>
        <v>135</v>
      </c>
      <c r="BN24" s="152" t="n">
        <f aca="false">BT14</f>
        <v>1884</v>
      </c>
      <c r="BO24" s="152" t="n">
        <f aca="false">BT15</f>
        <v>1007</v>
      </c>
      <c r="BP24" s="153" t="n">
        <f aca="false">BQ24/BN24</f>
        <v>0.399150743099788</v>
      </c>
      <c r="BQ24" s="154" t="n">
        <f aca="false">BR14</f>
        <v>752</v>
      </c>
      <c r="BR24" s="153" t="n">
        <f aca="false">BS24/BN24</f>
        <v>0.328025477707006</v>
      </c>
      <c r="BS24" s="154" t="n">
        <f aca="false">AX14+AZ14+BB14+BF14+BH14+BJ14</f>
        <v>618</v>
      </c>
      <c r="BT24" s="153" t="n">
        <f aca="false">BU24/BS24</f>
        <v>0.584142394822006</v>
      </c>
      <c r="BU24" s="154" t="n">
        <f aca="false">AZ14+BH14</f>
        <v>361</v>
      </c>
      <c r="BV24" s="155" t="n">
        <f aca="false">BS14</f>
        <v>115</v>
      </c>
      <c r="BW24" s="155" t="n">
        <f aca="false">BS15</f>
        <v>63</v>
      </c>
      <c r="BX24" s="155" t="n">
        <f aca="false">BW14</f>
        <v>186</v>
      </c>
      <c r="BY24" s="155" t="n">
        <f aca="false">BW15</f>
        <v>86</v>
      </c>
      <c r="BZ24" s="152" t="n">
        <f aca="false">BX14</f>
        <v>1859</v>
      </c>
      <c r="CA24" s="152" t="n">
        <f aca="false">BX15</f>
        <v>990</v>
      </c>
      <c r="CB24" s="152" t="n">
        <f aca="false">BY14</f>
        <v>211</v>
      </c>
      <c r="CC24" s="152" t="n">
        <f aca="false">BY15</f>
        <v>103</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R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5" activeCellId="1" sqref="E31:G31 B5"/>
    </sheetView>
  </sheetViews>
  <sheetFormatPr defaultColWidth="8.945312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PdG Centre Total</v>
      </c>
      <c r="T2" s="325"/>
      <c r="U2" s="325"/>
      <c r="V2" s="325"/>
      <c r="W2" s="325"/>
      <c r="X2" s="325"/>
      <c r="Y2" s="325"/>
      <c r="Z2" s="325"/>
      <c r="AA2" s="325"/>
      <c r="AB2" s="325"/>
      <c r="AC2" s="325"/>
      <c r="AD2" s="325"/>
      <c r="AH2" s="326" t="str">
        <f aca="false">"Changement depuis 2022 " &amp; $AX1</f>
        <v>Changement depuis 2022 PdG Centre Total</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PdG Centre Total</v>
      </c>
      <c r="BO2" s="325"/>
      <c r="BP2" s="325"/>
      <c r="BQ2" s="325"/>
      <c r="BR2" s="325"/>
      <c r="BS2" s="325"/>
      <c r="BT2" s="325"/>
      <c r="BU2" s="325"/>
      <c r="BV2" s="325"/>
      <c r="BW2" s="325"/>
      <c r="BX2" s="325"/>
      <c r="BY2" s="325"/>
      <c r="CC2" s="326" t="str">
        <f aca="false">"Changement depuis 2022 " &amp; $AX1</f>
        <v>Changement depuis 2022 PdG Centre Total</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PdG Centre Total</v>
      </c>
      <c r="DJ2" s="325"/>
      <c r="DK2" s="325"/>
      <c r="DL2" s="325"/>
      <c r="DM2" s="325"/>
      <c r="DN2" s="325"/>
      <c r="DO2" s="325"/>
      <c r="DP2" s="325"/>
      <c r="DQ2" s="325"/>
      <c r="DR2" s="325"/>
      <c r="DS2" s="325"/>
      <c r="DT2" s="325"/>
      <c r="DX2" s="326" t="str">
        <f aca="false">"Changement depuis 2021 " &amp; $CS1</f>
        <v>Changement depuis 2021 PdG Centre Total</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v>
      </c>
      <c r="FE2" s="325"/>
      <c r="FF2" s="325"/>
      <c r="FG2" s="325"/>
      <c r="FH2" s="325"/>
      <c r="FI2" s="325"/>
      <c r="FJ2" s="325"/>
      <c r="FK2" s="325"/>
      <c r="FL2" s="325"/>
      <c r="FM2" s="325"/>
      <c r="FN2" s="325"/>
      <c r="FO2" s="325"/>
      <c r="FR2" s="325" t="str">
        <f aca="false">"Totaux 2020 " &amp; $EN1</f>
        <v>Totaux 2020</v>
      </c>
      <c r="FS2" s="325"/>
      <c r="FT2" s="325"/>
      <c r="FU2" s="325"/>
      <c r="FV2" s="325"/>
      <c r="FW2" s="325"/>
      <c r="FX2" s="325"/>
      <c r="FY2" s="325"/>
      <c r="FZ2" s="325"/>
      <c r="GA2" s="325"/>
      <c r="GB2" s="325"/>
      <c r="GC2" s="325"/>
      <c r="GF2" s="326" t="str">
        <f aca="false">"Changement depuis 2020 " &amp; $EN1</f>
        <v>Changement depuis 2020</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f aca="false">'Ferney-&gt;Genève'!B5+'StGenis total'!B5+'Mategnin Total'!B5</f>
        <v>42</v>
      </c>
      <c r="C5" s="345" t="n">
        <f aca="false">'Ferney-&gt;Genève'!C5+'StGenis total'!C5+'Mategnin Total'!C5</f>
        <v>12</v>
      </c>
      <c r="D5" s="345" t="n">
        <f aca="false">'Ferney-&gt;Genève'!D5+'StGenis total'!D5+'Mategnin Total'!D5</f>
        <v>30</v>
      </c>
      <c r="E5" s="345" t="n">
        <f aca="false">'Ferney-&gt;Genève'!E5+'StGenis total'!E5+'Mategnin Total'!E5</f>
        <v>24</v>
      </c>
      <c r="F5" s="345" t="n">
        <f aca="false">'Ferney-&gt;Genève'!F5+'StGenis total'!F5+'Mategnin Total'!F5</f>
        <v>13</v>
      </c>
      <c r="G5" s="345" t="n">
        <f aca="false">'Ferney-&gt;Genève'!G5+'StGenis total'!G5+'Mategnin Total'!G5</f>
        <v>5</v>
      </c>
      <c r="H5" s="345" t="n">
        <f aca="false">'Ferney-&gt;Genève'!H5+'StGenis total'!H5+'Mategnin Total'!H5</f>
        <v>2</v>
      </c>
      <c r="I5" s="345" t="n">
        <f aca="false">'Ferney-&gt;Genève'!I5+'StGenis total'!I5+'Mategnin Total'!I5</f>
        <v>2</v>
      </c>
      <c r="J5" s="345" t="n">
        <f aca="false">'Ferney-&gt;Genève'!J5+'StGenis total'!J5+'Mategnin Total'!J5</f>
        <v>2</v>
      </c>
      <c r="K5" s="345" t="n">
        <f aca="false">'Ferney-&gt;Genève'!K5+'StGenis total'!K5+'Mategnin Total'!K5</f>
        <v>0</v>
      </c>
      <c r="L5" s="345" t="n">
        <f aca="false">'Ferney-&gt;Genève'!L5+'StGenis total'!L5+'Mategnin Total'!L5</f>
        <v>1</v>
      </c>
      <c r="M5" s="345" t="n">
        <f aca="false">'Ferney-&gt;Genève'!M5+'StGenis total'!M5+'Mategnin Total'!M5</f>
        <v>0</v>
      </c>
      <c r="N5" s="345" t="n">
        <f aca="false">'Ferney-&gt;Genève'!N5+'StGenis total'!N5+'Mategnin Total'!N5</f>
        <v>0</v>
      </c>
      <c r="O5" s="345" t="n">
        <f aca="false">'Ferney-&gt;Genève'!O5+'StGenis total'!O5+'Mategnin Total'!O5</f>
        <v>0</v>
      </c>
      <c r="P5" s="345" t="n">
        <f aca="false">'Ferney-&gt;Genève'!P5+'StGenis total'!P5+'Mategnin Total'!P5</f>
        <v>1</v>
      </c>
      <c r="Q5" s="345" t="n">
        <f aca="false">'Ferney-&gt;Genève'!Q5+'StGenis total'!Q5+'Mategnin Total'!Q5</f>
        <v>0</v>
      </c>
      <c r="S5" s="340" t="n">
        <f aca="false">B5+D5+F5+H5+J5+L5+N5+P5</f>
        <v>91</v>
      </c>
      <c r="T5" s="4" t="n">
        <f aca="false">C5+E5+G5+I5+K5+M5+O5+Q5</f>
        <v>43</v>
      </c>
      <c r="U5" s="341" t="n">
        <f aca="false">T5/(T5+S5)</f>
        <v>0.32089552238806</v>
      </c>
      <c r="V5" s="4" t="n">
        <f aca="false">B5+C5+J5+K5</f>
        <v>56</v>
      </c>
      <c r="W5" s="4" t="n">
        <f aca="false">D5+E5+L5+M5</f>
        <v>55</v>
      </c>
      <c r="X5" s="4" t="n">
        <f aca="false">F5+G5+N5+O5</f>
        <v>18</v>
      </c>
      <c r="Y5" s="4" t="n">
        <f aca="false">SUM(V5:X5)</f>
        <v>129</v>
      </c>
      <c r="Z5" s="15" t="n">
        <f aca="false">W5/Y5</f>
        <v>0.426356589147287</v>
      </c>
      <c r="AA5" s="15" t="n">
        <f aca="false">X5/Y5</f>
        <v>0.13953488372093</v>
      </c>
      <c r="AB5" s="4" t="n">
        <f aca="false">H5+I5+P5+Q5</f>
        <v>5</v>
      </c>
      <c r="AC5" s="4" t="n">
        <f aca="false">SUM(B5:I5)</f>
        <v>130</v>
      </c>
      <c r="AD5" s="342" t="n">
        <f aca="false">SUM(J5:Q5)</f>
        <v>4</v>
      </c>
      <c r="AE5" s="343" t="n">
        <f aca="false">SUM(B5:Q5)</f>
        <v>134</v>
      </c>
      <c r="AH5" s="15" t="n">
        <f aca="false">(S5/BN5) - 1</f>
        <v>-0.107843137254902</v>
      </c>
      <c r="AI5" s="15" t="n">
        <f aca="false">(T5/BO5) - 1</f>
        <v>0.075</v>
      </c>
      <c r="AJ5" s="15" t="n">
        <f aca="false">(U5/BP5) - 1</f>
        <v>0.139179104477612</v>
      </c>
      <c r="AK5" s="15" t="n">
        <f aca="false">(V5/BQ5) - 1</f>
        <v>-0.0666666666666667</v>
      </c>
      <c r="AL5" s="15" t="n">
        <f aca="false">(W5/BR5) - 1</f>
        <v>-0.126984126984127</v>
      </c>
      <c r="AM5" s="15" t="n">
        <f aca="false">(X5/BS5) - 1</f>
        <v>0.5</v>
      </c>
      <c r="AN5" s="15" t="n">
        <f aca="false">(Y5/BT5) - 1</f>
        <v>-0.0444444444444444</v>
      </c>
      <c r="AO5" s="15" t="n">
        <f aca="false">(Z5/BU5) - 1</f>
        <v>-0.0863787375415282</v>
      </c>
      <c r="AP5" s="15" t="n">
        <f aca="false">(AA5/BV5) - 1</f>
        <v>0.569767441860465</v>
      </c>
      <c r="AQ5" s="15" t="n">
        <f aca="false">(AB5/BW5) - 1</f>
        <v>-0.285714285714286</v>
      </c>
      <c r="AR5" s="15" t="n">
        <f aca="false">(AC5/BX5) - 1</f>
        <v>0</v>
      </c>
      <c r="AS5" s="15" t="n">
        <f aca="false">(AD5/BY5) - 1</f>
        <v>-0.666666666666667</v>
      </c>
      <c r="AT5" s="15" t="n">
        <f aca="false">(AE5/BZ5) - 1</f>
        <v>-0.0563380281690141</v>
      </c>
      <c r="AV5" s="344" t="n">
        <v>0.291666666666667</v>
      </c>
      <c r="AW5" s="345" t="n">
        <f aca="false">'Ferney-&gt;Genève'!AW5+'StGenis total'!AW5+'Mategnin Total'!AW5</f>
        <v>50</v>
      </c>
      <c r="AX5" s="345" t="n">
        <f aca="false">'Ferney-&gt;Genève'!AX5+'StGenis total'!AX5+'Mategnin Total'!AX5</f>
        <v>7</v>
      </c>
      <c r="AY5" s="345" t="n">
        <f aca="false">'Ferney-&gt;Genève'!AY5+'StGenis total'!AY5+'Mategnin Total'!AY5</f>
        <v>34</v>
      </c>
      <c r="AZ5" s="345" t="n">
        <f aca="false">'Ferney-&gt;Genève'!AZ5+'StGenis total'!AZ5+'Mategnin Total'!AZ5</f>
        <v>26</v>
      </c>
      <c r="BA5" s="345" t="n">
        <f aca="false">'Ferney-&gt;Genève'!BA5+'StGenis total'!BA5+'Mategnin Total'!BA5</f>
        <v>7</v>
      </c>
      <c r="BB5" s="345" t="n">
        <f aca="false">'Ferney-&gt;Genève'!BB5+'StGenis total'!BB5+'Mategnin Total'!BB5</f>
        <v>1</v>
      </c>
      <c r="BC5" s="345" t="n">
        <f aca="false">'Ferney-&gt;Genève'!BC5+'StGenis total'!BC5+'Mategnin Total'!BC5</f>
        <v>3</v>
      </c>
      <c r="BD5" s="345" t="n">
        <f aca="false">'Ferney-&gt;Genève'!BD5+'StGenis total'!BD5+'Mategnin Total'!BD5</f>
        <v>2</v>
      </c>
      <c r="BE5" s="345" t="n">
        <f aca="false">'Ferney-&gt;Genève'!BE5+'StGenis total'!BE5+'Mategnin Total'!BE5</f>
        <v>3</v>
      </c>
      <c r="BF5" s="345" t="n">
        <f aca="false">'Ferney-&gt;Genève'!BF5+'StGenis total'!BF5+'Mategnin Total'!BF5</f>
        <v>0</v>
      </c>
      <c r="BG5" s="345" t="n">
        <f aca="false">'Ferney-&gt;Genève'!BG5+'StGenis total'!BG5+'Mategnin Total'!BG5</f>
        <v>3</v>
      </c>
      <c r="BH5" s="345" t="n">
        <f aca="false">'Ferney-&gt;Genève'!BH5+'StGenis total'!BH5+'Mategnin Total'!BH5</f>
        <v>0</v>
      </c>
      <c r="BI5" s="345" t="n">
        <f aca="false">'Ferney-&gt;Genève'!BI5+'StGenis total'!BI5+'Mategnin Total'!BI5</f>
        <v>1</v>
      </c>
      <c r="BJ5" s="345" t="n">
        <f aca="false">'Ferney-&gt;Genève'!BJ5+'StGenis total'!BJ5+'Mategnin Total'!BJ5</f>
        <v>3</v>
      </c>
      <c r="BK5" s="345" t="n">
        <f aca="false">'Ferney-&gt;Genève'!BK5+'StGenis total'!BK5+'Mategnin Total'!BK5</f>
        <v>1</v>
      </c>
      <c r="BL5" s="345" t="n">
        <f aca="false">'Ferney-&gt;Genève'!BL5+'StGenis total'!BL5+'Mategnin Total'!BL5</f>
        <v>1</v>
      </c>
      <c r="BN5" s="340" t="n">
        <f aca="false">AW5+AY5+BA5+BC5+BE5+BG5+BI5+BK5</f>
        <v>102</v>
      </c>
      <c r="BO5" s="4" t="n">
        <f aca="false">AX5+AZ5+BB5+BD5+BF5+BH5+BJ5+BL5</f>
        <v>40</v>
      </c>
      <c r="BP5" s="341" t="n">
        <f aca="false">BO5/(BO5+BN5)</f>
        <v>0.28169014084507</v>
      </c>
      <c r="BQ5" s="4" t="n">
        <f aca="false">AW5+AX5+BE5+BF5</f>
        <v>60</v>
      </c>
      <c r="BR5" s="4" t="n">
        <f aca="false">AY5+AZ5+BG5+BH5</f>
        <v>63</v>
      </c>
      <c r="BS5" s="4" t="n">
        <f aca="false">BA5+BB5+BI5+BJ5</f>
        <v>12</v>
      </c>
      <c r="BT5" s="4" t="n">
        <f aca="false">SUM(BQ5:BS5)</f>
        <v>135</v>
      </c>
      <c r="BU5" s="15" t="n">
        <f aca="false">BR5/BT5</f>
        <v>0.466666666666667</v>
      </c>
      <c r="BV5" s="15" t="n">
        <f aca="false">BS5/BT5</f>
        <v>0.0888888888888889</v>
      </c>
      <c r="BW5" s="4" t="n">
        <f aca="false">BC5+BD5+BK5+BL5</f>
        <v>7</v>
      </c>
      <c r="BX5" s="4" t="n">
        <f aca="false">SUM(AW5:BD5)</f>
        <v>130</v>
      </c>
      <c r="BY5" s="342" t="n">
        <f aca="false">SUM(BE5:BL5)</f>
        <v>12</v>
      </c>
      <c r="BZ5" s="343" t="n">
        <f aca="false">SUM(AW5:BL5)</f>
        <v>142</v>
      </c>
      <c r="CC5" s="15" t="n">
        <f aca="false">(BN5/DI5) - 1</f>
        <v>0.728813559322034</v>
      </c>
      <c r="CD5" s="15" t="n">
        <f aca="false">(BO5/DJ5) - 1</f>
        <v>0.379310344827586</v>
      </c>
      <c r="CE5" s="15" t="n">
        <f aca="false">(BP5/DK5) - 1</f>
        <v>-0.1452161243322</v>
      </c>
      <c r="CF5" s="15" t="n">
        <f aca="false">(BQ5/DL5) - 1</f>
        <v>0.276595744680851</v>
      </c>
      <c r="CG5" s="15" t="n">
        <f aca="false">(BR5/DM5) - 1</f>
        <v>1.52</v>
      </c>
      <c r="CH5" s="15" t="n">
        <f aca="false">(BS5/DN5) - 1</f>
        <v>0.714285714285714</v>
      </c>
      <c r="CI5" s="15" t="n">
        <f aca="false">(BT5/DO5) - 1</f>
        <v>0.708860759493671</v>
      </c>
      <c r="CJ5" s="15" t="n">
        <f aca="false">(BU5/DP5) - 1</f>
        <v>0.474666666666667</v>
      </c>
      <c r="CK5" s="15" t="n">
        <f aca="false">(BV5/DQ5) - 1</f>
        <v>0.00317460317460316</v>
      </c>
      <c r="CL5" s="15" t="n">
        <f aca="false">(BW5/DR5) - 1</f>
        <v>-0.222222222222222</v>
      </c>
      <c r="CM5" s="15" t="n">
        <f aca="false">(BX5/DS5) - 1</f>
        <v>0.547619047619048</v>
      </c>
      <c r="CN5" s="15" t="n">
        <f aca="false">(BY5/DT5) - 1</f>
        <v>2</v>
      </c>
      <c r="CO5" s="15" t="n">
        <f aca="false">(BZ5/DU5) - 1</f>
        <v>0.613636363636364</v>
      </c>
      <c r="CQ5" s="344" t="n">
        <v>0.291666666666667</v>
      </c>
      <c r="CR5" s="345" t="n">
        <f aca="false">'Ferney-&gt;Genève'!CR5+'StGenis total'!CR5+'Mategnin Total'!CR5</f>
        <v>30</v>
      </c>
      <c r="CS5" s="345" t="n">
        <f aca="false">'Ferney-&gt;Genève'!CS5+'StGenis total'!CS5+'Mategnin Total'!CS5</f>
        <v>17</v>
      </c>
      <c r="CT5" s="345" t="n">
        <f aca="false">'Ferney-&gt;Genève'!CT5+'StGenis total'!CT5+'Mategnin Total'!CT5</f>
        <v>14</v>
      </c>
      <c r="CU5" s="345" t="n">
        <f aca="false">'Ferney-&gt;Genève'!CU5+'StGenis total'!CU5+'Mategnin Total'!CU5</f>
        <v>10</v>
      </c>
      <c r="CV5" s="345" t="n">
        <f aca="false">'Ferney-&gt;Genève'!CV5+'StGenis total'!CV5+'Mategnin Total'!CV5</f>
        <v>5</v>
      </c>
      <c r="CW5" s="345" t="n">
        <f aca="false">'Ferney-&gt;Genève'!CW5+'StGenis total'!CW5+'Mategnin Total'!CW5</f>
        <v>0</v>
      </c>
      <c r="CX5" s="345" t="n">
        <f aca="false">'Ferney-&gt;Genève'!CX5+'StGenis total'!CX5+'Mategnin Total'!CX5</f>
        <v>6</v>
      </c>
      <c r="CY5" s="345" t="n">
        <f aca="false">'Ferney-&gt;Genève'!CY5+'StGenis total'!CY5+'Mategnin Total'!CY5</f>
        <v>2</v>
      </c>
      <c r="CZ5" s="345" t="n">
        <f aca="false">'Ferney-&gt;Genève'!CZ5+'StGenis total'!CZ5+'Mategnin Total'!CZ5</f>
        <v>0</v>
      </c>
      <c r="DA5" s="345" t="n">
        <f aca="false">'Ferney-&gt;Genève'!DA5+'StGenis total'!DA5+'Mategnin Total'!DA5</f>
        <v>0</v>
      </c>
      <c r="DB5" s="345" t="n">
        <f aca="false">'Ferney-&gt;Genève'!DB5+'StGenis total'!DB5+'Mategnin Total'!DB5</f>
        <v>1</v>
      </c>
      <c r="DC5" s="345" t="n">
        <f aca="false">'Ferney-&gt;Genève'!DC5+'StGenis total'!DC5+'Mategnin Total'!DC5</f>
        <v>0</v>
      </c>
      <c r="DD5" s="345" t="n">
        <f aca="false">'Ferney-&gt;Genève'!DD5+'StGenis total'!DD5+'Mategnin Total'!DD5</f>
        <v>2</v>
      </c>
      <c r="DE5" s="345" t="n">
        <f aca="false">'Ferney-&gt;Genève'!DE5+'StGenis total'!DE5+'Mategnin Total'!DE5</f>
        <v>0</v>
      </c>
      <c r="DF5" s="345" t="n">
        <f aca="false">'Ferney-&gt;Genève'!DF5+'StGenis total'!DF5+'Mategnin Total'!DF5</f>
        <v>1</v>
      </c>
      <c r="DG5" s="345" t="n">
        <f aca="false">'Ferney-&gt;Genève'!DG5+'StGenis total'!DG5+'Mategnin Total'!DG5</f>
        <v>0</v>
      </c>
      <c r="DI5" s="340" t="n">
        <f aca="false">CR5+CT5+CV5+CX5+CZ5+DB5+DD5+DF5</f>
        <v>59</v>
      </c>
      <c r="DJ5" s="4" t="n">
        <f aca="false">CS5+CU5+CW5+CY5+DA5+DC5+DE5+DG5</f>
        <v>29</v>
      </c>
      <c r="DK5" s="341" t="n">
        <f aca="false">DJ5/(DJ5+DI5)</f>
        <v>0.329545454545454</v>
      </c>
      <c r="DL5" s="4" t="n">
        <f aca="false">CR5+CS5+CZ5+DA5</f>
        <v>47</v>
      </c>
      <c r="DM5" s="4" t="n">
        <f aca="false">CT5+CU5+DB5+DC5</f>
        <v>25</v>
      </c>
      <c r="DN5" s="4" t="n">
        <f aca="false">CV5+CW5+DD5+DE5</f>
        <v>7</v>
      </c>
      <c r="DO5" s="4" t="n">
        <f aca="false">SUM(DL5:DN5)</f>
        <v>79</v>
      </c>
      <c r="DP5" s="15" t="n">
        <f aca="false">DM5/DO5</f>
        <v>0.316455696202532</v>
      </c>
      <c r="DQ5" s="15" t="n">
        <f aca="false">DN5/DO5</f>
        <v>0.0886075949367089</v>
      </c>
      <c r="DR5" s="4" t="n">
        <f aca="false">CX5+CY5+DF5+DG5</f>
        <v>9</v>
      </c>
      <c r="DS5" s="4" t="n">
        <f aca="false">SUM(CR5:CY5)</f>
        <v>84</v>
      </c>
      <c r="DT5" s="342" t="n">
        <f aca="false">SUM(CZ5:DG5)</f>
        <v>4</v>
      </c>
      <c r="DU5" s="343" t="n">
        <f aca="false">SUM(CR5:DG5)</f>
        <v>88</v>
      </c>
      <c r="DX5" s="15" t="n">
        <f aca="false">(DI5/FD5) - 1</f>
        <v>0.0350877192982457</v>
      </c>
      <c r="DY5" s="15" t="n">
        <f aca="false">(DJ5/FE5) - 1</f>
        <v>0.318181818181818</v>
      </c>
      <c r="DZ5" s="15" t="n">
        <f aca="false">(DK5/FF5) - 1</f>
        <v>0.183367768595041</v>
      </c>
      <c r="EA5" s="15" t="n">
        <f aca="false">(DL5/FG5) - 1</f>
        <v>0.0681818181818181</v>
      </c>
      <c r="EB5" s="15" t="n">
        <f aca="false">(DM5/FH5) - 1</f>
        <v>-0.0740740740740741</v>
      </c>
      <c r="EC5" s="15" t="n">
        <f aca="false">(DN5/FI5) - 1</f>
        <v>0.166666666666667</v>
      </c>
      <c r="ED5" s="15" t="n">
        <f aca="false">(DO5/FJ5) - 1</f>
        <v>0.025974025974026</v>
      </c>
      <c r="EE5" s="15" t="n">
        <f aca="false">(DP5/FK5) - 1</f>
        <v>-0.097515236755743</v>
      </c>
      <c r="EF5" s="15" t="n">
        <f aca="false">(DQ5/FL5) - 1</f>
        <v>0.137130801687764</v>
      </c>
      <c r="EG5" s="15" t="n">
        <f aca="false">(DR5/FM5) - 1</f>
        <v>3.5</v>
      </c>
      <c r="EH5" s="15" t="n">
        <f aca="false">(DS5/FN5) - 1</f>
        <v>0.135135135135135</v>
      </c>
      <c r="EI5" s="15" t="n">
        <f aca="false">(DT5/FO5) - 1</f>
        <v>-0.2</v>
      </c>
      <c r="EJ5" s="15" t="n">
        <f aca="false">(DU5/FP5) - 1</f>
        <v>0.113924050632911</v>
      </c>
      <c r="EL5" s="346" t="n">
        <v>0.291666666666667</v>
      </c>
      <c r="EM5" s="345" t="n">
        <f aca="false">'Ferney-&gt;Genève'!EM5+'StGenis total'!EM5+'Mategnin Total'!EM5</f>
        <v>31</v>
      </c>
      <c r="EN5" s="345" t="n">
        <f aca="false">'Ferney-&gt;Genève'!EN5+'StGenis total'!EN5+'Mategnin Total'!EN5</f>
        <v>10</v>
      </c>
      <c r="EO5" s="345" t="n">
        <f aca="false">'Ferney-&gt;Genève'!EO5+'StGenis total'!EO5+'Mategnin Total'!EO5</f>
        <v>15</v>
      </c>
      <c r="EP5" s="345" t="n">
        <f aca="false">'Ferney-&gt;Genève'!EP5+'StGenis total'!EP5+'Mategnin Total'!EP5</f>
        <v>10</v>
      </c>
      <c r="EQ5" s="345" t="n">
        <f aca="false">'Ferney-&gt;Genève'!EQ5+'StGenis total'!EQ5+'Mategnin Total'!EQ5</f>
        <v>6</v>
      </c>
      <c r="ER5" s="345" t="n">
        <f aca="false">'Ferney-&gt;Genève'!ER5+'StGenis total'!ER5+'Mategnin Total'!ER5</f>
        <v>0</v>
      </c>
      <c r="ES5" s="345" t="n">
        <f aca="false">'Ferney-&gt;Genève'!ES5+'StGenis total'!ES5+'Mategnin Total'!ES5</f>
        <v>2</v>
      </c>
      <c r="ET5" s="345" t="n">
        <f aca="false">'Ferney-&gt;Genève'!ET5+'StGenis total'!ET5+'Mategnin Total'!ET5</f>
        <v>0</v>
      </c>
      <c r="EU5" s="345" t="n">
        <f aca="false">'Ferney-&gt;Genève'!EU5+'StGenis total'!EU5+'Mategnin Total'!EU5</f>
        <v>2</v>
      </c>
      <c r="EV5" s="345" t="n">
        <f aca="false">'Ferney-&gt;Genève'!EV5+'StGenis total'!EV5+'Mategnin Total'!EV5</f>
        <v>1</v>
      </c>
      <c r="EW5" s="345" t="n">
        <f aca="false">'Ferney-&gt;Genève'!EW5+'StGenis total'!EW5+'Mategnin Total'!EW5</f>
        <v>1</v>
      </c>
      <c r="EX5" s="345" t="n">
        <f aca="false">'Ferney-&gt;Genève'!EX5+'StGenis total'!EX5+'Mategnin Total'!EX5</f>
        <v>1</v>
      </c>
      <c r="EY5" s="345" t="n">
        <f aca="false">'Ferney-&gt;Genève'!EY5+'StGenis total'!EY5+'Mategnin Total'!EY5</f>
        <v>0</v>
      </c>
      <c r="EZ5" s="345" t="n">
        <f aca="false">'Ferney-&gt;Genève'!EZ5+'StGenis total'!EZ5+'Mategnin Total'!EZ5</f>
        <v>0</v>
      </c>
      <c r="FA5" s="345" t="n">
        <f aca="false">'Ferney-&gt;Genève'!FA5+'StGenis total'!FA5+'Mategnin Total'!FA5</f>
        <v>0</v>
      </c>
      <c r="FB5" s="345" t="n">
        <f aca="false">'Ferney-&gt;Genève'!FB5+'StGenis total'!FB5+'Mategnin Total'!FB5</f>
        <v>0</v>
      </c>
      <c r="FD5" s="340" t="n">
        <f aca="false">EM5+EO5+EQ5+ES5+EU5+EW5+EY5+FA5</f>
        <v>57</v>
      </c>
      <c r="FE5" s="4" t="n">
        <f aca="false">EN5+EP5+ER5+ET5+EV5+EX5+EZ5+FB5</f>
        <v>22</v>
      </c>
      <c r="FF5" s="341" t="n">
        <f aca="false">FE5/(FE5+FD5)</f>
        <v>0.278481012658228</v>
      </c>
      <c r="FG5" s="4" t="n">
        <f aca="false">EM5+EN5+EU5+EV5</f>
        <v>44</v>
      </c>
      <c r="FH5" s="4" t="n">
        <f aca="false">EO5+EP5+EW5+EX5</f>
        <v>27</v>
      </c>
      <c r="FI5" s="4" t="n">
        <f aca="false">EQ5+ER5+EY5+EZ5</f>
        <v>6</v>
      </c>
      <c r="FJ5" s="4" t="n">
        <f aca="false">SUM(FG5:FI5)</f>
        <v>77</v>
      </c>
      <c r="FK5" s="15" t="n">
        <f aca="false">FH5/FJ5</f>
        <v>0.350649350649351</v>
      </c>
      <c r="FL5" s="15" t="n">
        <f aca="false">FI5/FJ5</f>
        <v>0.0779220779220779</v>
      </c>
      <c r="FM5" s="4" t="n">
        <f aca="false">ES5+ET5+FA5+FB5</f>
        <v>2</v>
      </c>
      <c r="FN5" s="4" t="n">
        <f aca="false">SUM(EM5:ET5)</f>
        <v>74</v>
      </c>
      <c r="FO5" s="342" t="n">
        <f aca="false">SUM(EU5:FB5)</f>
        <v>5</v>
      </c>
      <c r="FP5" s="343" t="n">
        <f aca="false">SUM(EM5:FB5)</f>
        <v>79</v>
      </c>
      <c r="GF5" s="347" t="e">
        <f aca="false">(FD5/FR5) - 1</f>
        <v>#DIV/0!</v>
      </c>
      <c r="GG5" s="15" t="e">
        <f aca="false">(FE5/FS5) - 1</f>
        <v>#DIV/0!</v>
      </c>
      <c r="GH5" s="15" t="e">
        <f aca="false">(FF5/FT5) - 1</f>
        <v>#DIV/0!</v>
      </c>
      <c r="GI5" s="15" t="e">
        <f aca="false">(FG5/FU5) - 1</f>
        <v>#DIV/0!</v>
      </c>
      <c r="GJ5" s="15" t="e">
        <f aca="false">(FH5/FV5) - 1</f>
        <v>#DIV/0!</v>
      </c>
      <c r="GK5" s="15" t="e">
        <f aca="false">(FI5/FW5) - 1</f>
        <v>#DIV/0!</v>
      </c>
      <c r="GL5" s="15" t="e">
        <f aca="false">(FJ5/FX5) - 1</f>
        <v>#DIV/0!</v>
      </c>
      <c r="GM5" s="15" t="e">
        <f aca="false">(FK5/FY5) - 1</f>
        <v>#DIV/0!</v>
      </c>
      <c r="GN5" s="15" t="e">
        <f aca="false">(FL5/FZ5) - 1</f>
        <v>#DIV/0!</v>
      </c>
      <c r="GO5" s="15" t="e">
        <f aca="false">(FM5/GA5) - 1</f>
        <v>#DIV/0!</v>
      </c>
      <c r="GP5" s="15" t="e">
        <f aca="false">(FN5/GB5) - 1</f>
        <v>#DIV/0!</v>
      </c>
      <c r="GQ5" s="15" t="e">
        <f aca="false">(FO5/GC5) - 1</f>
        <v>#DIV/0!</v>
      </c>
      <c r="GR5" s="348" t="e">
        <f aca="false">(FP5/GD5) - 1</f>
        <v>#DIV/0!</v>
      </c>
    </row>
    <row r="6" customFormat="false" ht="21" hidden="false" customHeight="true" outlineLevel="0" collapsed="false">
      <c r="A6" s="349" t="n">
        <v>0.302083333333333</v>
      </c>
      <c r="B6" s="345" t="n">
        <f aca="false">'Ferney-&gt;Genève'!B6+'StGenis total'!B6+'Mategnin Total'!B6</f>
        <v>45</v>
      </c>
      <c r="C6" s="345" t="n">
        <f aca="false">'Ferney-&gt;Genève'!C6+'StGenis total'!C6+'Mategnin Total'!C6</f>
        <v>19</v>
      </c>
      <c r="D6" s="345" t="n">
        <f aca="false">'Ferney-&gt;Genève'!D6+'StGenis total'!D6+'Mategnin Total'!D6</f>
        <v>31</v>
      </c>
      <c r="E6" s="345" t="n">
        <f aca="false">'Ferney-&gt;Genève'!E6+'StGenis total'!E6+'Mategnin Total'!E6</f>
        <v>27</v>
      </c>
      <c r="F6" s="345" t="n">
        <f aca="false">'Ferney-&gt;Genève'!F6+'StGenis total'!F6+'Mategnin Total'!F6</f>
        <v>12</v>
      </c>
      <c r="G6" s="345" t="n">
        <f aca="false">'Ferney-&gt;Genève'!G6+'StGenis total'!G6+'Mategnin Total'!G6</f>
        <v>1</v>
      </c>
      <c r="H6" s="345" t="n">
        <f aca="false">'Ferney-&gt;Genève'!H6+'StGenis total'!H6+'Mategnin Total'!H6</f>
        <v>11</v>
      </c>
      <c r="I6" s="345" t="n">
        <f aca="false">'Ferney-&gt;Genève'!I6+'StGenis total'!I6+'Mategnin Total'!I6</f>
        <v>5</v>
      </c>
      <c r="J6" s="345" t="n">
        <f aca="false">'Ferney-&gt;Genève'!J6+'StGenis total'!J6+'Mategnin Total'!J6</f>
        <v>4</v>
      </c>
      <c r="K6" s="345" t="n">
        <f aca="false">'Ferney-&gt;Genève'!K6+'StGenis total'!K6+'Mategnin Total'!K6</f>
        <v>0</v>
      </c>
      <c r="L6" s="345" t="n">
        <f aca="false">'Ferney-&gt;Genève'!L6+'StGenis total'!L6+'Mategnin Total'!L6</f>
        <v>0</v>
      </c>
      <c r="M6" s="345" t="n">
        <f aca="false">'Ferney-&gt;Genève'!M6+'StGenis total'!M6+'Mategnin Total'!M6</f>
        <v>0</v>
      </c>
      <c r="N6" s="345" t="n">
        <f aca="false">'Ferney-&gt;Genève'!N6+'StGenis total'!N6+'Mategnin Total'!N6</f>
        <v>0</v>
      </c>
      <c r="O6" s="345" t="n">
        <f aca="false">'Ferney-&gt;Genève'!O6+'StGenis total'!O6+'Mategnin Total'!O6</f>
        <v>0</v>
      </c>
      <c r="P6" s="345" t="n">
        <f aca="false">'Ferney-&gt;Genève'!P6+'StGenis total'!P6+'Mategnin Total'!P6</f>
        <v>0</v>
      </c>
      <c r="Q6" s="345" t="n">
        <f aca="false">'Ferney-&gt;Genève'!Q6+'StGenis total'!Q6+'Mategnin Total'!Q6</f>
        <v>0</v>
      </c>
      <c r="S6" s="340" t="n">
        <f aca="false">B6+D6+F6+H6+J6+L6+N6+P6</f>
        <v>103</v>
      </c>
      <c r="T6" s="4" t="n">
        <f aca="false">C6+E6+G6+I6+K6+M6+O6+Q6</f>
        <v>52</v>
      </c>
      <c r="U6" s="341" t="n">
        <f aca="false">T6/(T6+S6)</f>
        <v>0.335483870967742</v>
      </c>
      <c r="V6" s="4" t="n">
        <f aca="false">B6+C6+J6+K6</f>
        <v>68</v>
      </c>
      <c r="W6" s="4" t="n">
        <f aca="false">D6+E6+L6+M6</f>
        <v>58</v>
      </c>
      <c r="X6" s="4" t="n">
        <f aca="false">F6+G6+N6+O6</f>
        <v>13</v>
      </c>
      <c r="Y6" s="4" t="n">
        <f aca="false">SUM(V6:X6)</f>
        <v>139</v>
      </c>
      <c r="Z6" s="15" t="n">
        <f aca="false">W6/Y6</f>
        <v>0.41726618705036</v>
      </c>
      <c r="AA6" s="15" t="n">
        <f aca="false">X6/Y6</f>
        <v>0.0935251798561151</v>
      </c>
      <c r="AB6" s="4" t="n">
        <f aca="false">H6+I6+P6+Q6</f>
        <v>16</v>
      </c>
      <c r="AC6" s="4" t="n">
        <f aca="false">SUM(B6:I6)</f>
        <v>151</v>
      </c>
      <c r="AD6" s="342" t="n">
        <f aca="false">SUM(J6:Q6)</f>
        <v>4</v>
      </c>
      <c r="AE6" s="343" t="n">
        <f aca="false">SUM(B6:Q6)</f>
        <v>155</v>
      </c>
      <c r="AH6" s="15" t="n">
        <f aca="false">(S6/BN6) - 1</f>
        <v>0.0618556701030928</v>
      </c>
      <c r="AI6" s="15" t="n">
        <f aca="false">(T6/BO6) - 1</f>
        <v>0.209302325581395</v>
      </c>
      <c r="AJ6" s="15" t="n">
        <f aca="false">(U6/BP6) - 1</f>
        <v>0.0922730682670674</v>
      </c>
      <c r="AK6" s="15" t="n">
        <f aca="false">(V6/BQ6) - 1</f>
        <v>-0.0144927536231884</v>
      </c>
      <c r="AL6" s="15" t="n">
        <f aca="false">(W6/BR6) - 1</f>
        <v>0.0545454545454545</v>
      </c>
      <c r="AM6" s="15" t="n">
        <f aca="false">(X6/BS6) - 1</f>
        <v>0.444444444444444</v>
      </c>
      <c r="AN6" s="15" t="n">
        <f aca="false">(Y6/BT6) - 1</f>
        <v>0.0451127819548873</v>
      </c>
      <c r="AO6" s="15" t="n">
        <f aca="false">(Z6/BU6) - 1</f>
        <v>0.00902550686723402</v>
      </c>
      <c r="AP6" s="15" t="n">
        <f aca="false">(AA6/BV6) - 1</f>
        <v>0.382094324540368</v>
      </c>
      <c r="AQ6" s="15" t="n">
        <f aca="false">(AB6/BW6) - 1</f>
        <v>1.28571428571429</v>
      </c>
      <c r="AR6" s="15" t="n">
        <f aca="false">(AC6/BX6) - 1</f>
        <v>0.152671755725191</v>
      </c>
      <c r="AS6" s="15" t="n">
        <f aca="false">(AD6/BY6) - 1</f>
        <v>-0.555555555555556</v>
      </c>
      <c r="AT6" s="15" t="n">
        <f aca="false">(AE6/BZ6) - 1</f>
        <v>0.107142857142857</v>
      </c>
      <c r="AV6" s="349" t="n">
        <v>0.302083333333333</v>
      </c>
      <c r="AW6" s="345" t="n">
        <f aca="false">'Ferney-&gt;Genève'!AW6+'StGenis total'!AW6+'Mategnin Total'!AW6</f>
        <v>53</v>
      </c>
      <c r="AX6" s="345" t="n">
        <f aca="false">'Ferney-&gt;Genève'!AX6+'StGenis total'!AX6+'Mategnin Total'!AX6</f>
        <v>12</v>
      </c>
      <c r="AY6" s="345" t="n">
        <f aca="false">'Ferney-&gt;Genève'!AY6+'StGenis total'!AY6+'Mategnin Total'!AY6</f>
        <v>26</v>
      </c>
      <c r="AZ6" s="345" t="n">
        <f aca="false">'Ferney-&gt;Genève'!AZ6+'StGenis total'!AZ6+'Mategnin Total'!AZ6</f>
        <v>27</v>
      </c>
      <c r="BA6" s="345" t="n">
        <f aca="false">'Ferney-&gt;Genève'!BA6+'StGenis total'!BA6+'Mategnin Total'!BA6</f>
        <v>8</v>
      </c>
      <c r="BB6" s="345" t="n">
        <f aca="false">'Ferney-&gt;Genève'!BB6+'StGenis total'!BB6+'Mategnin Total'!BB6</f>
        <v>1</v>
      </c>
      <c r="BC6" s="345" t="n">
        <f aca="false">'Ferney-&gt;Genève'!BC6+'StGenis total'!BC6+'Mategnin Total'!BC6</f>
        <v>2</v>
      </c>
      <c r="BD6" s="345" t="n">
        <f aca="false">'Ferney-&gt;Genève'!BD6+'StGenis total'!BD6+'Mategnin Total'!BD6</f>
        <v>2</v>
      </c>
      <c r="BE6" s="345" t="n">
        <f aca="false">'Ferney-&gt;Genève'!BE6+'StGenis total'!BE6+'Mategnin Total'!BE6</f>
        <v>4</v>
      </c>
      <c r="BF6" s="345" t="n">
        <f aca="false">'Ferney-&gt;Genève'!BF6+'StGenis total'!BF6+'Mategnin Total'!BF6</f>
        <v>0</v>
      </c>
      <c r="BG6" s="345" t="n">
        <f aca="false">'Ferney-&gt;Genève'!BG6+'StGenis total'!BG6+'Mategnin Total'!BG6</f>
        <v>1</v>
      </c>
      <c r="BH6" s="345" t="n">
        <f aca="false">'Ferney-&gt;Genève'!BH6+'StGenis total'!BH6+'Mategnin Total'!BH6</f>
        <v>1</v>
      </c>
      <c r="BI6" s="345" t="n">
        <f aca="false">'Ferney-&gt;Genève'!BI6+'StGenis total'!BI6+'Mategnin Total'!BI6</f>
        <v>0</v>
      </c>
      <c r="BJ6" s="345" t="n">
        <f aca="false">'Ferney-&gt;Genève'!BJ6+'StGenis total'!BJ6+'Mategnin Total'!BJ6</f>
        <v>0</v>
      </c>
      <c r="BK6" s="345" t="n">
        <f aca="false">'Ferney-&gt;Genève'!BK6+'StGenis total'!BK6+'Mategnin Total'!BK6</f>
        <v>3</v>
      </c>
      <c r="BL6" s="345" t="n">
        <f aca="false">'Ferney-&gt;Genève'!BL6+'StGenis total'!BL6+'Mategnin Total'!BL6</f>
        <v>0</v>
      </c>
      <c r="BN6" s="340" t="n">
        <f aca="false">AW6+AY6+BA6+BC6+BE6+BG6+BI6+BK6</f>
        <v>97</v>
      </c>
      <c r="BO6" s="4" t="n">
        <f aca="false">AX6+AZ6+BB6+BD6+BF6+BH6+BJ6+BL6</f>
        <v>43</v>
      </c>
      <c r="BP6" s="341" t="n">
        <f aca="false">BO6/(BO6+BN6)</f>
        <v>0.307142857142857</v>
      </c>
      <c r="BQ6" s="4" t="n">
        <f aca="false">AW6+AX6+BE6+BF6</f>
        <v>69</v>
      </c>
      <c r="BR6" s="4" t="n">
        <f aca="false">AY6+AZ6+BG6+BH6</f>
        <v>55</v>
      </c>
      <c r="BS6" s="4" t="n">
        <f aca="false">BA6+BB6+BI6+BJ6</f>
        <v>9</v>
      </c>
      <c r="BT6" s="4" t="n">
        <f aca="false">SUM(BQ6:BS6)</f>
        <v>133</v>
      </c>
      <c r="BU6" s="15" t="n">
        <f aca="false">BR6/BT6</f>
        <v>0.413533834586466</v>
      </c>
      <c r="BV6" s="15" t="n">
        <f aca="false">BS6/BT6</f>
        <v>0.0676691729323308</v>
      </c>
      <c r="BW6" s="4" t="n">
        <f aca="false">BC6+BD6+BK6+BL6</f>
        <v>7</v>
      </c>
      <c r="BX6" s="4" t="n">
        <f aca="false">SUM(AW6:BD6)</f>
        <v>131</v>
      </c>
      <c r="BY6" s="342" t="n">
        <f aca="false">SUM(BE6:BL6)</f>
        <v>9</v>
      </c>
      <c r="BZ6" s="343" t="n">
        <f aca="false">SUM(AW6:BL6)</f>
        <v>140</v>
      </c>
      <c r="CC6" s="15" t="n">
        <f aca="false">(BN6/DI6) - 1</f>
        <v>0.276315789473684</v>
      </c>
      <c r="CD6" s="15" t="n">
        <f aca="false">(BO6/DJ6) - 1</f>
        <v>0.0487804878048781</v>
      </c>
      <c r="CE6" s="15" t="n">
        <f aca="false">(BP6/DK6) - 1</f>
        <v>-0.123519163763066</v>
      </c>
      <c r="CF6" s="15" t="n">
        <f aca="false">(BQ6/DL6) - 1</f>
        <v>0.169491525423729</v>
      </c>
      <c r="CG6" s="15" t="n">
        <f aca="false">(BR6/DM6) - 1</f>
        <v>0.341463414634146</v>
      </c>
      <c r="CH6" s="15" t="n">
        <f aca="false">(BS6/DN6) - 1</f>
        <v>0.125</v>
      </c>
      <c r="CI6" s="15" t="n">
        <f aca="false">(BT6/DO6) - 1</f>
        <v>0.231481481481481</v>
      </c>
      <c r="CJ6" s="15" t="n">
        <f aca="false">(BU6/DP6) - 1</f>
        <v>0.0893086374472767</v>
      </c>
      <c r="CK6" s="15" t="n">
        <f aca="false">(BV6/DQ6) - 1</f>
        <v>-0.0864661654135338</v>
      </c>
      <c r="CL6" s="15" t="n">
        <f aca="false">(BW6/DR6) - 1</f>
        <v>-0.222222222222222</v>
      </c>
      <c r="CM6" s="15" t="n">
        <f aca="false">(BX6/DS6) - 1</f>
        <v>0.201834862385321</v>
      </c>
      <c r="CN6" s="15" t="n">
        <f aca="false">(BY6/DT6) - 1</f>
        <v>0.125</v>
      </c>
      <c r="CO6" s="15" t="n">
        <f aca="false">(BZ6/DU6) - 1</f>
        <v>0.196581196581197</v>
      </c>
      <c r="CQ6" s="349" t="n">
        <v>0.302083333333333</v>
      </c>
      <c r="CR6" s="345" t="n">
        <f aca="false">'Ferney-&gt;Genève'!CR6+'StGenis total'!CR6+'Mategnin Total'!CR6</f>
        <v>34</v>
      </c>
      <c r="CS6" s="345" t="n">
        <f aca="false">'Ferney-&gt;Genève'!CS6+'StGenis total'!CS6+'Mategnin Total'!CS6</f>
        <v>21</v>
      </c>
      <c r="CT6" s="345" t="n">
        <f aca="false">'Ferney-&gt;Genève'!CT6+'StGenis total'!CT6+'Mategnin Total'!CT6</f>
        <v>22</v>
      </c>
      <c r="CU6" s="345" t="n">
        <f aca="false">'Ferney-&gt;Genève'!CU6+'StGenis total'!CU6+'Mategnin Total'!CU6</f>
        <v>18</v>
      </c>
      <c r="CV6" s="345" t="n">
        <f aca="false">'Ferney-&gt;Genève'!CV6+'StGenis total'!CV6+'Mategnin Total'!CV6</f>
        <v>6</v>
      </c>
      <c r="CW6" s="345" t="n">
        <f aca="false">'Ferney-&gt;Genève'!CW6+'StGenis total'!CW6+'Mategnin Total'!CW6</f>
        <v>1</v>
      </c>
      <c r="CX6" s="345" t="n">
        <f aca="false">'Ferney-&gt;Genève'!CX6+'StGenis total'!CX6+'Mategnin Total'!CX6</f>
        <v>6</v>
      </c>
      <c r="CY6" s="345" t="n">
        <f aca="false">'Ferney-&gt;Genève'!CY6+'StGenis total'!CY6+'Mategnin Total'!CY6</f>
        <v>1</v>
      </c>
      <c r="CZ6" s="345" t="n">
        <f aca="false">'Ferney-&gt;Genève'!CZ6+'StGenis total'!CZ6+'Mategnin Total'!CZ6</f>
        <v>4</v>
      </c>
      <c r="DA6" s="345" t="n">
        <f aca="false">'Ferney-&gt;Genève'!DA6+'StGenis total'!DA6+'Mategnin Total'!DA6</f>
        <v>0</v>
      </c>
      <c r="DB6" s="345" t="n">
        <f aca="false">'Ferney-&gt;Genève'!DB6+'StGenis total'!DB6+'Mategnin Total'!DB6</f>
        <v>1</v>
      </c>
      <c r="DC6" s="345" t="n">
        <f aca="false">'Ferney-&gt;Genève'!DC6+'StGenis total'!DC6+'Mategnin Total'!DC6</f>
        <v>0</v>
      </c>
      <c r="DD6" s="345" t="n">
        <f aca="false">'Ferney-&gt;Genève'!DD6+'StGenis total'!DD6+'Mategnin Total'!DD6</f>
        <v>1</v>
      </c>
      <c r="DE6" s="345" t="n">
        <f aca="false">'Ferney-&gt;Genève'!DE6+'StGenis total'!DE6+'Mategnin Total'!DE6</f>
        <v>0</v>
      </c>
      <c r="DF6" s="345" t="n">
        <f aca="false">'Ferney-&gt;Genève'!DF6+'StGenis total'!DF6+'Mategnin Total'!DF6</f>
        <v>2</v>
      </c>
      <c r="DG6" s="345" t="n">
        <f aca="false">'Ferney-&gt;Genève'!DG6+'StGenis total'!DG6+'Mategnin Total'!DG6</f>
        <v>0</v>
      </c>
      <c r="DI6" s="340" t="n">
        <f aca="false">CR6+CT6+CV6+CX6+CZ6+DB6+DD6+DF6</f>
        <v>76</v>
      </c>
      <c r="DJ6" s="4" t="n">
        <f aca="false">CS6+CU6+CW6+CY6+DA6+DC6+DE6+DG6</f>
        <v>41</v>
      </c>
      <c r="DK6" s="341" t="n">
        <f aca="false">DJ6/(DJ6+DI6)</f>
        <v>0.35042735042735</v>
      </c>
      <c r="DL6" s="4" t="n">
        <f aca="false">CR6+CS6+CZ6+DA6</f>
        <v>59</v>
      </c>
      <c r="DM6" s="4" t="n">
        <f aca="false">CT6+CU6+DB6+DC6</f>
        <v>41</v>
      </c>
      <c r="DN6" s="4" t="n">
        <f aca="false">CV6+CW6+DD6+DE6</f>
        <v>8</v>
      </c>
      <c r="DO6" s="4" t="n">
        <f aca="false">SUM(DL6:DN6)</f>
        <v>108</v>
      </c>
      <c r="DP6" s="15" t="n">
        <f aca="false">DM6/DO6</f>
        <v>0.37962962962963</v>
      </c>
      <c r="DQ6" s="15" t="n">
        <f aca="false">DN6/DO6</f>
        <v>0.0740740740740741</v>
      </c>
      <c r="DR6" s="4" t="n">
        <f aca="false">CX6+CY6+DF6+DG6</f>
        <v>9</v>
      </c>
      <c r="DS6" s="4" t="n">
        <f aca="false">SUM(CR6:CY6)</f>
        <v>109</v>
      </c>
      <c r="DT6" s="342" t="n">
        <f aca="false">SUM(CZ6:DG6)</f>
        <v>8</v>
      </c>
      <c r="DU6" s="343" t="n">
        <f aca="false">SUM(CR6:DG6)</f>
        <v>117</v>
      </c>
      <c r="DX6" s="15" t="n">
        <f aca="false">(DI6/FD6) - 1</f>
        <v>0.0857142857142856</v>
      </c>
      <c r="DY6" s="15" t="n">
        <f aca="false">(DJ6/FE6) - 1</f>
        <v>0.64</v>
      </c>
      <c r="DZ6" s="15" t="n">
        <f aca="false">(DK6/FF6) - 1</f>
        <v>0.331623931623932</v>
      </c>
      <c r="EA6" s="15" t="n">
        <f aca="false">(DL6/FG6) - 1</f>
        <v>0.18</v>
      </c>
      <c r="EB6" s="15" t="n">
        <f aca="false">(DM6/FH6) - 1</f>
        <v>0.108108108108108</v>
      </c>
      <c r="EC6" s="15" t="n">
        <f aca="false">(DN6/FI6) - 1</f>
        <v>0.6</v>
      </c>
      <c r="ED6" s="15" t="n">
        <f aca="false">(DO6/FJ6) - 1</f>
        <v>0.173913043478261</v>
      </c>
      <c r="EE6" s="15" t="n">
        <f aca="false">(DP6/FK6) - 1</f>
        <v>-0.056056056056056</v>
      </c>
      <c r="EF6" s="15" t="n">
        <f aca="false">(DQ6/FL6) - 1</f>
        <v>0.362962962962963</v>
      </c>
      <c r="EG6" s="15" t="n">
        <f aca="false">(DR6/FM6) - 1</f>
        <v>2</v>
      </c>
      <c r="EH6" s="15" t="n">
        <f aca="false">(DS6/FN6) - 1</f>
        <v>0.224719101123596</v>
      </c>
      <c r="EI6" s="15" t="n">
        <f aca="false">(DT6/FO6) - 1</f>
        <v>0.333333333333333</v>
      </c>
      <c r="EJ6" s="15" t="n">
        <f aca="false">(DU6/FP6) - 1</f>
        <v>0.231578947368421</v>
      </c>
      <c r="EL6" s="350" t="n">
        <v>0.302083333333333</v>
      </c>
      <c r="EM6" s="345" t="n">
        <f aca="false">'Ferney-&gt;Genève'!EM6+'StGenis total'!EM6+'Mategnin Total'!EM6</f>
        <v>39</v>
      </c>
      <c r="EN6" s="345" t="n">
        <f aca="false">'Ferney-&gt;Genève'!EN6+'StGenis total'!EN6+'Mategnin Total'!EN6</f>
        <v>8</v>
      </c>
      <c r="EO6" s="345" t="n">
        <f aca="false">'Ferney-&gt;Genève'!EO6+'StGenis total'!EO6+'Mategnin Total'!EO6</f>
        <v>21</v>
      </c>
      <c r="EP6" s="345" t="n">
        <f aca="false">'Ferney-&gt;Genève'!EP6+'StGenis total'!EP6+'Mategnin Total'!EP6</f>
        <v>14</v>
      </c>
      <c r="EQ6" s="345" t="n">
        <f aca="false">'Ferney-&gt;Genève'!EQ6+'StGenis total'!EQ6+'Mategnin Total'!EQ6</f>
        <v>2</v>
      </c>
      <c r="ER6" s="345" t="n">
        <f aca="false">'Ferney-&gt;Genève'!ER6+'StGenis total'!ER6+'Mategnin Total'!ER6</f>
        <v>3</v>
      </c>
      <c r="ES6" s="345" t="n">
        <f aca="false">'Ferney-&gt;Genève'!ES6+'StGenis total'!ES6+'Mategnin Total'!ES6</f>
        <v>2</v>
      </c>
      <c r="ET6" s="345" t="n">
        <f aca="false">'Ferney-&gt;Genève'!ET6+'StGenis total'!ET6+'Mategnin Total'!ET6</f>
        <v>0</v>
      </c>
      <c r="EU6" s="345" t="n">
        <f aca="false">'Ferney-&gt;Genève'!EU6+'StGenis total'!EU6+'Mategnin Total'!EU6</f>
        <v>3</v>
      </c>
      <c r="EV6" s="345" t="n">
        <f aca="false">'Ferney-&gt;Genève'!EV6+'StGenis total'!EV6+'Mategnin Total'!EV6</f>
        <v>0</v>
      </c>
      <c r="EW6" s="345" t="n">
        <f aca="false">'Ferney-&gt;Genève'!EW6+'StGenis total'!EW6+'Mategnin Total'!EW6</f>
        <v>2</v>
      </c>
      <c r="EX6" s="345" t="n">
        <f aca="false">'Ferney-&gt;Genève'!EX6+'StGenis total'!EX6+'Mategnin Total'!EX6</f>
        <v>0</v>
      </c>
      <c r="EY6" s="345" t="n">
        <f aca="false">'Ferney-&gt;Genève'!EY6+'StGenis total'!EY6+'Mategnin Total'!EY6</f>
        <v>0</v>
      </c>
      <c r="EZ6" s="345" t="n">
        <f aca="false">'Ferney-&gt;Genève'!EZ6+'StGenis total'!EZ6+'Mategnin Total'!EZ6</f>
        <v>0</v>
      </c>
      <c r="FA6" s="345" t="n">
        <f aca="false">'Ferney-&gt;Genève'!FA6+'StGenis total'!FA6+'Mategnin Total'!FA6</f>
        <v>1</v>
      </c>
      <c r="FB6" s="345" t="n">
        <f aca="false">'Ferney-&gt;Genève'!FB6+'StGenis total'!FB6+'Mategnin Total'!FB6</f>
        <v>0</v>
      </c>
      <c r="FD6" s="340" t="n">
        <f aca="false">EM6+EO6+EQ6+ES6+EU6+EW6+EY6+FA6</f>
        <v>70</v>
      </c>
      <c r="FE6" s="4" t="n">
        <f aca="false">EN6+EP6+ER6+ET6+EV6+EX6+EZ6+FB6</f>
        <v>25</v>
      </c>
      <c r="FF6" s="341" t="n">
        <f aca="false">FE6/(FE6+FD6)</f>
        <v>0.263157894736842</v>
      </c>
      <c r="FG6" s="4" t="n">
        <f aca="false">EM6+EN6+EU6+EV6</f>
        <v>50</v>
      </c>
      <c r="FH6" s="4" t="n">
        <f aca="false">EO6+EP6+EW6+EX6</f>
        <v>37</v>
      </c>
      <c r="FI6" s="4" t="n">
        <f aca="false">EQ6+ER6+EY6+EZ6</f>
        <v>5</v>
      </c>
      <c r="FJ6" s="4" t="n">
        <f aca="false">SUM(FG6:FI6)</f>
        <v>92</v>
      </c>
      <c r="FK6" s="15" t="n">
        <f aca="false">FH6/FJ6</f>
        <v>0.402173913043478</v>
      </c>
      <c r="FL6" s="15" t="n">
        <f aca="false">FI6/FJ6</f>
        <v>0.0543478260869565</v>
      </c>
      <c r="FM6" s="4" t="n">
        <f aca="false">ES6+ET6+FA6+FB6</f>
        <v>3</v>
      </c>
      <c r="FN6" s="4" t="n">
        <f aca="false">SUM(EM6:ET6)</f>
        <v>89</v>
      </c>
      <c r="FO6" s="342" t="n">
        <f aca="false">SUM(EU6:FB6)</f>
        <v>6</v>
      </c>
      <c r="FP6" s="343" t="n">
        <f aca="false">SUM(EM6:FB6)</f>
        <v>95</v>
      </c>
      <c r="GF6" s="347" t="e">
        <f aca="false">(FD6/FR6) - 1</f>
        <v>#DIV/0!</v>
      </c>
      <c r="GG6" s="15" t="e">
        <f aca="false">(FE6/FS6) - 1</f>
        <v>#DIV/0!</v>
      </c>
      <c r="GH6" s="15" t="e">
        <f aca="false">(FF6/FT6) - 1</f>
        <v>#DIV/0!</v>
      </c>
      <c r="GI6" s="15" t="e">
        <f aca="false">(FG6/FU6) - 1</f>
        <v>#DIV/0!</v>
      </c>
      <c r="GJ6" s="15" t="e">
        <f aca="false">(FH6/FV6) - 1</f>
        <v>#DIV/0!</v>
      </c>
      <c r="GK6" s="15" t="e">
        <f aca="false">(FI6/FW6) - 1</f>
        <v>#DIV/0!</v>
      </c>
      <c r="GL6" s="15" t="e">
        <f aca="false">(FJ6/FX6) - 1</f>
        <v>#DIV/0!</v>
      </c>
      <c r="GM6" s="15" t="e">
        <f aca="false">(FK6/FY6) - 1</f>
        <v>#DIV/0!</v>
      </c>
      <c r="GN6" s="15" t="e">
        <f aca="false">(FL6/FZ6) - 1</f>
        <v>#DIV/0!</v>
      </c>
      <c r="GO6" s="15" t="e">
        <f aca="false">(FM6/GA6) - 1</f>
        <v>#DIV/0!</v>
      </c>
      <c r="GP6" s="15" t="e">
        <f aca="false">(FN6/GB6) - 1</f>
        <v>#DIV/0!</v>
      </c>
      <c r="GQ6" s="15" t="e">
        <f aca="false">(FO6/GC6) - 1</f>
        <v>#DIV/0!</v>
      </c>
      <c r="GR6" s="348" t="e">
        <f aca="false">(FP6/GD6) - 1</f>
        <v>#DIV/0!</v>
      </c>
    </row>
    <row r="7" customFormat="false" ht="21" hidden="false" customHeight="true" outlineLevel="0" collapsed="false">
      <c r="A7" s="349" t="n">
        <v>0.3125</v>
      </c>
      <c r="B7" s="345" t="n">
        <f aca="false">'Ferney-&gt;Genève'!B7+'StGenis total'!B7+'Mategnin Total'!B7</f>
        <v>62</v>
      </c>
      <c r="C7" s="345" t="n">
        <f aca="false">'Ferney-&gt;Genève'!C7+'StGenis total'!C7+'Mategnin Total'!C7</f>
        <v>21</v>
      </c>
      <c r="D7" s="345" t="n">
        <f aca="false">'Ferney-&gt;Genève'!D7+'StGenis total'!D7+'Mategnin Total'!D7</f>
        <v>42</v>
      </c>
      <c r="E7" s="345" t="n">
        <f aca="false">'Ferney-&gt;Genève'!E7+'StGenis total'!E7+'Mategnin Total'!E7</f>
        <v>33</v>
      </c>
      <c r="F7" s="345" t="n">
        <f aca="false">'Ferney-&gt;Genève'!F7+'StGenis total'!F7+'Mategnin Total'!F7</f>
        <v>12</v>
      </c>
      <c r="G7" s="345" t="n">
        <f aca="false">'Ferney-&gt;Genève'!G7+'StGenis total'!G7+'Mategnin Total'!G7</f>
        <v>2</v>
      </c>
      <c r="H7" s="345" t="n">
        <f aca="false">'Ferney-&gt;Genève'!H7+'StGenis total'!H7+'Mategnin Total'!H7</f>
        <v>5</v>
      </c>
      <c r="I7" s="345" t="n">
        <f aca="false">'Ferney-&gt;Genève'!I7+'StGenis total'!I7+'Mategnin Total'!I7</f>
        <v>6</v>
      </c>
      <c r="J7" s="345" t="n">
        <f aca="false">'Ferney-&gt;Genève'!J7+'StGenis total'!J7+'Mategnin Total'!J7</f>
        <v>2</v>
      </c>
      <c r="K7" s="345" t="n">
        <f aca="false">'Ferney-&gt;Genève'!K7+'StGenis total'!K7+'Mategnin Total'!K7</f>
        <v>1</v>
      </c>
      <c r="L7" s="345" t="n">
        <f aca="false">'Ferney-&gt;Genève'!L7+'StGenis total'!L7+'Mategnin Total'!L7</f>
        <v>1</v>
      </c>
      <c r="M7" s="345" t="n">
        <f aca="false">'Ferney-&gt;Genève'!M7+'StGenis total'!M7+'Mategnin Total'!M7</f>
        <v>3</v>
      </c>
      <c r="N7" s="345" t="n">
        <f aca="false">'Ferney-&gt;Genève'!N7+'StGenis total'!N7+'Mategnin Total'!N7</f>
        <v>1</v>
      </c>
      <c r="O7" s="345" t="n">
        <f aca="false">'Ferney-&gt;Genève'!O7+'StGenis total'!O7+'Mategnin Total'!O7</f>
        <v>0</v>
      </c>
      <c r="P7" s="345" t="n">
        <f aca="false">'Ferney-&gt;Genève'!P7+'StGenis total'!P7+'Mategnin Total'!P7</f>
        <v>0</v>
      </c>
      <c r="Q7" s="345" t="n">
        <f aca="false">'Ferney-&gt;Genève'!Q7+'StGenis total'!Q7+'Mategnin Total'!Q7</f>
        <v>1</v>
      </c>
      <c r="S7" s="340" t="n">
        <f aca="false">B7+D7+F7+H7+J7+L7+N7+P7</f>
        <v>125</v>
      </c>
      <c r="T7" s="4" t="n">
        <f aca="false">C7+E7+G7+I7+K7+M7+O7+Q7</f>
        <v>67</v>
      </c>
      <c r="U7" s="341" t="n">
        <f aca="false">T7/(T7+S7)</f>
        <v>0.348958333333333</v>
      </c>
      <c r="V7" s="4" t="n">
        <f aca="false">B7+C7+J7+K7</f>
        <v>86</v>
      </c>
      <c r="W7" s="4" t="n">
        <f aca="false">D7+E7+L7+M7</f>
        <v>79</v>
      </c>
      <c r="X7" s="4" t="n">
        <f aca="false">F7+G7+N7+O7</f>
        <v>15</v>
      </c>
      <c r="Y7" s="4" t="n">
        <f aca="false">SUM(V7:X7)</f>
        <v>180</v>
      </c>
      <c r="Z7" s="15" t="n">
        <f aca="false">W7/Y7</f>
        <v>0.438888888888889</v>
      </c>
      <c r="AA7" s="15" t="n">
        <f aca="false">X7/Y7</f>
        <v>0.0833333333333333</v>
      </c>
      <c r="AB7" s="4" t="n">
        <f aca="false">H7+I7+P7+Q7</f>
        <v>12</v>
      </c>
      <c r="AC7" s="4" t="n">
        <f aca="false">SUM(B7:I7)</f>
        <v>183</v>
      </c>
      <c r="AD7" s="342" t="n">
        <f aca="false">SUM(J7:Q7)</f>
        <v>9</v>
      </c>
      <c r="AE7" s="343" t="n">
        <f aca="false">SUM(B7:Q7)</f>
        <v>192</v>
      </c>
      <c r="AH7" s="15" t="n">
        <f aca="false">(S7/BN7) - 1</f>
        <v>0.136363636363636</v>
      </c>
      <c r="AI7" s="15" t="n">
        <f aca="false">(T7/BO7) - 1</f>
        <v>0.0307692307692307</v>
      </c>
      <c r="AJ7" s="15" t="n">
        <f aca="false">(U7/BP7) - 1</f>
        <v>-0.0604967948717938</v>
      </c>
      <c r="AK7" s="15" t="n">
        <f aca="false">(V7/BQ7) - 1</f>
        <v>0.0238095238095237</v>
      </c>
      <c r="AL7" s="15" t="n">
        <f aca="false">(W7/BR7) - 1</f>
        <v>0.0972222222222223</v>
      </c>
      <c r="AM7" s="15" t="n">
        <f aca="false">(X7/BS7) - 1</f>
        <v>0.666666666666667</v>
      </c>
      <c r="AN7" s="15" t="n">
        <f aca="false">(Y7/BT7) - 1</f>
        <v>0.0909090909090908</v>
      </c>
      <c r="AO7" s="15" t="n">
        <f aca="false">(Z7/BU7) - 1</f>
        <v>0.00578703703703787</v>
      </c>
      <c r="AP7" s="15" t="n">
        <f aca="false">(AA7/BV7) - 1</f>
        <v>0.527777777777779</v>
      </c>
      <c r="AQ7" s="15" t="n">
        <f aca="false">(AB7/BW7) - 1</f>
        <v>0.2</v>
      </c>
      <c r="AR7" s="15" t="n">
        <f aca="false">(AC7/BX7) - 1</f>
        <v>0.12962962962963</v>
      </c>
      <c r="AS7" s="15" t="n">
        <f aca="false">(AD7/BY7) - 1</f>
        <v>-0.307692307692308</v>
      </c>
      <c r="AT7" s="15" t="n">
        <f aca="false">(AE7/BZ7) - 1</f>
        <v>0.0971428571428572</v>
      </c>
      <c r="AV7" s="349" t="n">
        <v>0.3125</v>
      </c>
      <c r="AW7" s="345" t="n">
        <f aca="false">'Ferney-&gt;Genève'!AW7+'StGenis total'!AW7+'Mategnin Total'!AW7</f>
        <v>58</v>
      </c>
      <c r="AX7" s="345" t="n">
        <f aca="false">'Ferney-&gt;Genève'!AX7+'StGenis total'!AX7+'Mategnin Total'!AX7</f>
        <v>18</v>
      </c>
      <c r="AY7" s="345" t="n">
        <f aca="false">'Ferney-&gt;Genève'!AY7+'StGenis total'!AY7+'Mategnin Total'!AY7</f>
        <v>30</v>
      </c>
      <c r="AZ7" s="345" t="n">
        <f aca="false">'Ferney-&gt;Genève'!AZ7+'StGenis total'!AZ7+'Mategnin Total'!AZ7</f>
        <v>40</v>
      </c>
      <c r="BA7" s="345" t="n">
        <f aca="false">'Ferney-&gt;Genève'!BA7+'StGenis total'!BA7+'Mategnin Total'!BA7</f>
        <v>8</v>
      </c>
      <c r="BB7" s="345" t="n">
        <f aca="false">'Ferney-&gt;Genève'!BB7+'StGenis total'!BB7+'Mategnin Total'!BB7</f>
        <v>1</v>
      </c>
      <c r="BC7" s="345" t="n">
        <f aca="false">'Ferney-&gt;Genève'!BC7+'StGenis total'!BC7+'Mategnin Total'!BC7</f>
        <v>4</v>
      </c>
      <c r="BD7" s="345" t="n">
        <f aca="false">'Ferney-&gt;Genève'!BD7+'StGenis total'!BD7+'Mategnin Total'!BD7</f>
        <v>3</v>
      </c>
      <c r="BE7" s="345" t="n">
        <f aca="false">'Ferney-&gt;Genève'!BE7+'StGenis total'!BE7+'Mategnin Total'!BE7</f>
        <v>7</v>
      </c>
      <c r="BF7" s="345" t="n">
        <f aca="false">'Ferney-&gt;Genève'!BF7+'StGenis total'!BF7+'Mategnin Total'!BF7</f>
        <v>1</v>
      </c>
      <c r="BG7" s="345" t="n">
        <f aca="false">'Ferney-&gt;Genève'!BG7+'StGenis total'!BG7+'Mategnin Total'!BG7</f>
        <v>1</v>
      </c>
      <c r="BH7" s="345" t="n">
        <f aca="false">'Ferney-&gt;Genève'!BH7+'StGenis total'!BH7+'Mategnin Total'!BH7</f>
        <v>1</v>
      </c>
      <c r="BI7" s="345" t="n">
        <f aca="false">'Ferney-&gt;Genève'!BI7+'StGenis total'!BI7+'Mategnin Total'!BI7</f>
        <v>0</v>
      </c>
      <c r="BJ7" s="345" t="n">
        <f aca="false">'Ferney-&gt;Genève'!BJ7+'StGenis total'!BJ7+'Mategnin Total'!BJ7</f>
        <v>0</v>
      </c>
      <c r="BK7" s="345" t="n">
        <f aca="false">'Ferney-&gt;Genève'!BK7+'StGenis total'!BK7+'Mategnin Total'!BK7</f>
        <v>2</v>
      </c>
      <c r="BL7" s="345" t="n">
        <f aca="false">'Ferney-&gt;Genève'!BL7+'StGenis total'!BL7+'Mategnin Total'!BL7</f>
        <v>1</v>
      </c>
      <c r="BN7" s="340" t="n">
        <f aca="false">AW7+AY7+BA7+BC7+BE7+BG7+BI7+BK7</f>
        <v>110</v>
      </c>
      <c r="BO7" s="4" t="n">
        <f aca="false">AX7+AZ7+BB7+BD7+BF7+BH7+BJ7+BL7</f>
        <v>65</v>
      </c>
      <c r="BP7" s="341" t="n">
        <f aca="false">BO7/(BO7+BN7)</f>
        <v>0.371428571428571</v>
      </c>
      <c r="BQ7" s="4" t="n">
        <f aca="false">AW7+AX7+BE7+BF7</f>
        <v>84</v>
      </c>
      <c r="BR7" s="4" t="n">
        <f aca="false">AY7+AZ7+BG7+BH7</f>
        <v>72</v>
      </c>
      <c r="BS7" s="4" t="n">
        <f aca="false">BA7+BB7+BI7+BJ7</f>
        <v>9</v>
      </c>
      <c r="BT7" s="4" t="n">
        <f aca="false">SUM(BQ7:BS7)</f>
        <v>165</v>
      </c>
      <c r="BU7" s="15" t="n">
        <f aca="false">BR7/BT7</f>
        <v>0.436363636363636</v>
      </c>
      <c r="BV7" s="15" t="n">
        <f aca="false">BS7/BT7</f>
        <v>0.0545454545454545</v>
      </c>
      <c r="BW7" s="4" t="n">
        <f aca="false">BC7+BD7+BK7+BL7</f>
        <v>10</v>
      </c>
      <c r="BX7" s="4" t="n">
        <f aca="false">SUM(AW7:BD7)</f>
        <v>162</v>
      </c>
      <c r="BY7" s="342" t="n">
        <f aca="false">SUM(BE7:BL7)</f>
        <v>13</v>
      </c>
      <c r="BZ7" s="343" t="n">
        <f aca="false">SUM(AW7:BL7)</f>
        <v>175</v>
      </c>
      <c r="CC7" s="15" t="n">
        <f aca="false">(BN7/DI7) - 1</f>
        <v>0.30952380952381</v>
      </c>
      <c r="CD7" s="15" t="n">
        <f aca="false">(BO7/DJ7) - 1</f>
        <v>0.585365853658537</v>
      </c>
      <c r="CE7" s="15" t="n">
        <f aca="false">(BP7/DK7) - 1</f>
        <v>0.132404181184669</v>
      </c>
      <c r="CF7" s="15" t="n">
        <f aca="false">(BQ7/DL7) - 1</f>
        <v>0.448275862068966</v>
      </c>
      <c r="CG7" s="15" t="n">
        <f aca="false">(BR7/DM7) - 1</f>
        <v>0.5</v>
      </c>
      <c r="CH7" s="15" t="n">
        <f aca="false">(BS7/DN7) - 1</f>
        <v>-0.1</v>
      </c>
      <c r="CI7" s="15" t="n">
        <f aca="false">(BT7/DO7) - 1</f>
        <v>0.422413793103448</v>
      </c>
      <c r="CJ7" s="15" t="n">
        <f aca="false">(BU7/DP7) - 1</f>
        <v>0.0545454545454545</v>
      </c>
      <c r="CK7" s="15" t="n">
        <f aca="false">(BV7/DQ7) - 1</f>
        <v>-0.367272727272727</v>
      </c>
      <c r="CL7" s="15" t="n">
        <f aca="false">(BW7/DR7) - 1</f>
        <v>0.111111111111111</v>
      </c>
      <c r="CM7" s="15" t="n">
        <f aca="false">(BX7/DS7) - 1</f>
        <v>0.372881355932203</v>
      </c>
      <c r="CN7" s="15" t="n">
        <f aca="false">(BY7/DT7) - 1</f>
        <v>0.857142857142857</v>
      </c>
      <c r="CO7" s="15" t="n">
        <f aca="false">(BZ7/DU7) - 1</f>
        <v>0.4</v>
      </c>
      <c r="CQ7" s="349" t="n">
        <v>0.3125</v>
      </c>
      <c r="CR7" s="345" t="n">
        <f aca="false">'Ferney-&gt;Genève'!CR7+'StGenis total'!CR7+'Mategnin Total'!CR7</f>
        <v>42</v>
      </c>
      <c r="CS7" s="345" t="n">
        <f aca="false">'Ferney-&gt;Genève'!CS7+'StGenis total'!CS7+'Mategnin Total'!CS7</f>
        <v>15</v>
      </c>
      <c r="CT7" s="345" t="n">
        <f aca="false">'Ferney-&gt;Genève'!CT7+'StGenis total'!CT7+'Mategnin Total'!CT7</f>
        <v>28</v>
      </c>
      <c r="CU7" s="345" t="n">
        <f aca="false">'Ferney-&gt;Genève'!CU7+'StGenis total'!CU7+'Mategnin Total'!CU7</f>
        <v>17</v>
      </c>
      <c r="CV7" s="345" t="n">
        <f aca="false">'Ferney-&gt;Genève'!CV7+'StGenis total'!CV7+'Mategnin Total'!CV7</f>
        <v>5</v>
      </c>
      <c r="CW7" s="345" t="n">
        <f aca="false">'Ferney-&gt;Genève'!CW7+'StGenis total'!CW7+'Mategnin Total'!CW7</f>
        <v>3</v>
      </c>
      <c r="CX7" s="345" t="n">
        <f aca="false">'Ferney-&gt;Genève'!CX7+'StGenis total'!CX7+'Mategnin Total'!CX7</f>
        <v>5</v>
      </c>
      <c r="CY7" s="345" t="n">
        <f aca="false">'Ferney-&gt;Genève'!CY7+'StGenis total'!CY7+'Mategnin Total'!CY7</f>
        <v>3</v>
      </c>
      <c r="CZ7" s="345" t="n">
        <f aca="false">'Ferney-&gt;Genève'!CZ7+'StGenis total'!CZ7+'Mategnin Total'!CZ7</f>
        <v>1</v>
      </c>
      <c r="DA7" s="345" t="n">
        <f aca="false">'Ferney-&gt;Genève'!DA7+'StGenis total'!DA7+'Mategnin Total'!DA7</f>
        <v>0</v>
      </c>
      <c r="DB7" s="345" t="n">
        <f aca="false">'Ferney-&gt;Genève'!DB7+'StGenis total'!DB7+'Mategnin Total'!DB7</f>
        <v>1</v>
      </c>
      <c r="DC7" s="345" t="n">
        <f aca="false">'Ferney-&gt;Genève'!DC7+'StGenis total'!DC7+'Mategnin Total'!DC7</f>
        <v>2</v>
      </c>
      <c r="DD7" s="345" t="n">
        <f aca="false">'Ferney-&gt;Genève'!DD7+'StGenis total'!DD7+'Mategnin Total'!DD7</f>
        <v>1</v>
      </c>
      <c r="DE7" s="345" t="n">
        <f aca="false">'Ferney-&gt;Genève'!DE7+'StGenis total'!DE7+'Mategnin Total'!DE7</f>
        <v>1</v>
      </c>
      <c r="DF7" s="345" t="n">
        <f aca="false">'Ferney-&gt;Genève'!DF7+'StGenis total'!DF7+'Mategnin Total'!DF7</f>
        <v>1</v>
      </c>
      <c r="DG7" s="345" t="n">
        <f aca="false">'Ferney-&gt;Genève'!DG7+'StGenis total'!DG7+'Mategnin Total'!DG7</f>
        <v>0</v>
      </c>
      <c r="DI7" s="340" t="n">
        <f aca="false">CR7+CT7+CV7+CX7+CZ7+DB7+DD7+DF7</f>
        <v>84</v>
      </c>
      <c r="DJ7" s="4" t="n">
        <f aca="false">CS7+CU7+CW7+CY7+DA7+DC7+DE7+DG7</f>
        <v>41</v>
      </c>
      <c r="DK7" s="341" t="n">
        <f aca="false">DJ7/(DJ7+DI7)</f>
        <v>0.328</v>
      </c>
      <c r="DL7" s="4" t="n">
        <f aca="false">CR7+CS7+CZ7+DA7</f>
        <v>58</v>
      </c>
      <c r="DM7" s="4" t="n">
        <f aca="false">CT7+CU7+DB7+DC7</f>
        <v>48</v>
      </c>
      <c r="DN7" s="4" t="n">
        <f aca="false">CV7+CW7+DD7+DE7</f>
        <v>10</v>
      </c>
      <c r="DO7" s="4" t="n">
        <f aca="false">SUM(DL7:DN7)</f>
        <v>116</v>
      </c>
      <c r="DP7" s="15" t="n">
        <f aca="false">DM7/DO7</f>
        <v>0.413793103448276</v>
      </c>
      <c r="DQ7" s="15" t="n">
        <f aca="false">DN7/DO7</f>
        <v>0.0862068965517241</v>
      </c>
      <c r="DR7" s="4" t="n">
        <f aca="false">CX7+CY7+DF7+DG7</f>
        <v>9</v>
      </c>
      <c r="DS7" s="4" t="n">
        <f aca="false">SUM(CR7:CY7)</f>
        <v>118</v>
      </c>
      <c r="DT7" s="342" t="n">
        <f aca="false">SUM(CZ7:DG7)</f>
        <v>7</v>
      </c>
      <c r="DU7" s="343" t="n">
        <f aca="false">SUM(CR7:DG7)</f>
        <v>125</v>
      </c>
      <c r="DX7" s="15" t="n">
        <f aca="false">(DI7/FD7) - 1</f>
        <v>0.217391304347826</v>
      </c>
      <c r="DY7" s="15" t="n">
        <f aca="false">(DJ7/FE7) - 1</f>
        <v>0.518518518518519</v>
      </c>
      <c r="DZ7" s="15" t="n">
        <f aca="false">(DK7/FF7) - 1</f>
        <v>0.166222222222222</v>
      </c>
      <c r="EA7" s="15" t="n">
        <f aca="false">(DL7/FG7) - 1</f>
        <v>0.208333333333333</v>
      </c>
      <c r="EB7" s="15" t="n">
        <f aca="false">(DM7/FH7) - 1</f>
        <v>0.333333333333333</v>
      </c>
      <c r="EC7" s="15" t="n">
        <f aca="false">(DN7/FI7) - 1</f>
        <v>1.5</v>
      </c>
      <c r="ED7" s="15" t="n">
        <f aca="false">(DO7/FJ7) - 1</f>
        <v>0.318181818181818</v>
      </c>
      <c r="EE7" s="15" t="n">
        <f aca="false">(DP7/FK7) - 1</f>
        <v>0.0114942528735631</v>
      </c>
      <c r="EF7" s="15" t="n">
        <f aca="false">(DQ7/FL7) - 1</f>
        <v>0.896551724137931</v>
      </c>
      <c r="EG7" s="15" t="n">
        <f aca="false">(DR7/FM7) - 1</f>
        <v>0.125</v>
      </c>
      <c r="EH7" s="15" t="n">
        <f aca="false">(DS7/FN7) - 1</f>
        <v>0.404761904761905</v>
      </c>
      <c r="EI7" s="15" t="n">
        <f aca="false">(DT7/FO7) - 1</f>
        <v>-0.416666666666667</v>
      </c>
      <c r="EJ7" s="15" t="n">
        <f aca="false">(DU7/FP7) - 1</f>
        <v>0.302083333333333</v>
      </c>
      <c r="EL7" s="350" t="n">
        <v>0.3125</v>
      </c>
      <c r="EM7" s="345" t="n">
        <f aca="false">'Ferney-&gt;Genève'!EM7+'StGenis total'!EM7+'Mategnin Total'!EM7</f>
        <v>29</v>
      </c>
      <c r="EN7" s="345" t="n">
        <f aca="false">'Ferney-&gt;Genève'!EN7+'StGenis total'!EN7+'Mategnin Total'!EN7</f>
        <v>11</v>
      </c>
      <c r="EO7" s="345" t="n">
        <f aca="false">'Ferney-&gt;Genève'!EO7+'StGenis total'!EO7+'Mategnin Total'!EO7</f>
        <v>19</v>
      </c>
      <c r="EP7" s="345" t="n">
        <f aca="false">'Ferney-&gt;Genève'!EP7+'StGenis total'!EP7+'Mategnin Total'!EP7</f>
        <v>14</v>
      </c>
      <c r="EQ7" s="345" t="n">
        <f aca="false">'Ferney-&gt;Genève'!EQ7+'StGenis total'!EQ7+'Mategnin Total'!EQ7</f>
        <v>4</v>
      </c>
      <c r="ER7" s="345" t="n">
        <f aca="false">'Ferney-&gt;Genève'!ER7+'StGenis total'!ER7+'Mategnin Total'!ER7</f>
        <v>0</v>
      </c>
      <c r="ES7" s="345" t="n">
        <f aca="false">'Ferney-&gt;Genève'!ES7+'StGenis total'!ES7+'Mategnin Total'!ES7</f>
        <v>6</v>
      </c>
      <c r="ET7" s="345" t="n">
        <f aca="false">'Ferney-&gt;Genève'!ET7+'StGenis total'!ET7+'Mategnin Total'!ET7</f>
        <v>1</v>
      </c>
      <c r="EU7" s="345" t="n">
        <f aca="false">'Ferney-&gt;Genève'!EU7+'StGenis total'!EU7+'Mategnin Total'!EU7</f>
        <v>8</v>
      </c>
      <c r="EV7" s="345" t="n">
        <f aca="false">'Ferney-&gt;Genève'!EV7+'StGenis total'!EV7+'Mategnin Total'!EV7</f>
        <v>0</v>
      </c>
      <c r="EW7" s="345" t="n">
        <f aca="false">'Ferney-&gt;Genève'!EW7+'StGenis total'!EW7+'Mategnin Total'!EW7</f>
        <v>2</v>
      </c>
      <c r="EX7" s="345" t="n">
        <f aca="false">'Ferney-&gt;Genève'!EX7+'StGenis total'!EX7+'Mategnin Total'!EX7</f>
        <v>1</v>
      </c>
      <c r="EY7" s="345" t="n">
        <f aca="false">'Ferney-&gt;Genève'!EY7+'StGenis total'!EY7+'Mategnin Total'!EY7</f>
        <v>0</v>
      </c>
      <c r="EZ7" s="345" t="n">
        <f aca="false">'Ferney-&gt;Genève'!EZ7+'StGenis total'!EZ7+'Mategnin Total'!EZ7</f>
        <v>0</v>
      </c>
      <c r="FA7" s="345" t="n">
        <f aca="false">'Ferney-&gt;Genève'!FA7+'StGenis total'!FA7+'Mategnin Total'!FA7</f>
        <v>1</v>
      </c>
      <c r="FB7" s="345" t="n">
        <f aca="false">'Ferney-&gt;Genève'!FB7+'StGenis total'!FB7+'Mategnin Total'!FB7</f>
        <v>0</v>
      </c>
      <c r="FD7" s="340" t="n">
        <f aca="false">EM7+EO7+EQ7+ES7+EU7+EW7+EY7+FA7</f>
        <v>69</v>
      </c>
      <c r="FE7" s="4" t="n">
        <f aca="false">EN7+EP7+ER7+ET7+EV7+EX7+EZ7+FB7</f>
        <v>27</v>
      </c>
      <c r="FF7" s="341" t="n">
        <f aca="false">FE7/(FE7+FD7)</f>
        <v>0.28125</v>
      </c>
      <c r="FG7" s="4" t="n">
        <f aca="false">EM7+EN7+EU7+EV7</f>
        <v>48</v>
      </c>
      <c r="FH7" s="4" t="n">
        <f aca="false">EO7+EP7+EW7+EX7</f>
        <v>36</v>
      </c>
      <c r="FI7" s="4" t="n">
        <f aca="false">EQ7+ER7+EY7+EZ7</f>
        <v>4</v>
      </c>
      <c r="FJ7" s="4" t="n">
        <f aca="false">SUM(FG7:FI7)</f>
        <v>88</v>
      </c>
      <c r="FK7" s="15" t="n">
        <f aca="false">FH7/FJ7</f>
        <v>0.409090909090909</v>
      </c>
      <c r="FL7" s="15" t="n">
        <f aca="false">FI7/FJ7</f>
        <v>0.0454545454545455</v>
      </c>
      <c r="FM7" s="4" t="n">
        <f aca="false">ES7+ET7+FA7+FB7</f>
        <v>8</v>
      </c>
      <c r="FN7" s="4" t="n">
        <f aca="false">SUM(EM7:ET7)</f>
        <v>84</v>
      </c>
      <c r="FO7" s="342" t="n">
        <f aca="false">SUM(EU7:FB7)</f>
        <v>12</v>
      </c>
      <c r="FP7" s="343" t="n">
        <f aca="false">SUM(EM7:FB7)</f>
        <v>96</v>
      </c>
      <c r="GF7" s="347" t="e">
        <f aca="false">(FD7/FR7) - 1</f>
        <v>#DIV/0!</v>
      </c>
      <c r="GG7" s="15" t="e">
        <f aca="false">(FE7/FS7) - 1</f>
        <v>#DIV/0!</v>
      </c>
      <c r="GH7" s="15" t="e">
        <f aca="false">(FF7/FT7) - 1</f>
        <v>#DIV/0!</v>
      </c>
      <c r="GI7" s="15" t="e">
        <f aca="false">(FG7/FU7) - 1</f>
        <v>#DIV/0!</v>
      </c>
      <c r="GJ7" s="15" t="e">
        <f aca="false">(FH7/FV7) - 1</f>
        <v>#DIV/0!</v>
      </c>
      <c r="GK7" s="15" t="e">
        <f aca="false">(FI7/FW7) - 1</f>
        <v>#DIV/0!</v>
      </c>
      <c r="GL7" s="15" t="e">
        <f aca="false">(FJ7/FX7) - 1</f>
        <v>#DIV/0!</v>
      </c>
      <c r="GM7" s="15" t="e">
        <f aca="false">(FK7/FY7) - 1</f>
        <v>#DIV/0!</v>
      </c>
      <c r="GN7" s="15" t="e">
        <f aca="false">(FL7/FZ7) - 1</f>
        <v>#DIV/0!</v>
      </c>
      <c r="GO7" s="15" t="e">
        <f aca="false">(FM7/GA7) - 1</f>
        <v>#DIV/0!</v>
      </c>
      <c r="GP7" s="15" t="e">
        <f aca="false">(FN7/GB7) - 1</f>
        <v>#DIV/0!</v>
      </c>
      <c r="GQ7" s="15" t="e">
        <f aca="false">(FO7/GC7) - 1</f>
        <v>#DIV/0!</v>
      </c>
      <c r="GR7" s="348" t="e">
        <f aca="false">(FP7/GD7) - 1</f>
        <v>#DIV/0!</v>
      </c>
    </row>
    <row r="8" customFormat="false" ht="21" hidden="false" customHeight="true" outlineLevel="0" collapsed="false">
      <c r="A8" s="349" t="n">
        <v>0.322916666666667</v>
      </c>
      <c r="B8" s="345" t="n">
        <f aca="false">'Ferney-&gt;Genève'!B8+'StGenis total'!B8+'Mategnin Total'!B8</f>
        <v>64</v>
      </c>
      <c r="C8" s="345" t="n">
        <f aca="false">'Ferney-&gt;Genève'!C8+'StGenis total'!C8+'Mategnin Total'!C8</f>
        <v>22</v>
      </c>
      <c r="D8" s="345" t="n">
        <f aca="false">'Ferney-&gt;Genève'!D8+'StGenis total'!D8+'Mategnin Total'!D8</f>
        <v>39</v>
      </c>
      <c r="E8" s="345" t="n">
        <f aca="false">'Ferney-&gt;Genève'!E8+'StGenis total'!E8+'Mategnin Total'!E8</f>
        <v>35</v>
      </c>
      <c r="F8" s="345" t="n">
        <f aca="false">'Ferney-&gt;Genève'!F8+'StGenis total'!F8+'Mategnin Total'!F8</f>
        <v>9</v>
      </c>
      <c r="G8" s="345" t="n">
        <f aca="false">'Ferney-&gt;Genève'!G8+'StGenis total'!G8+'Mategnin Total'!G8</f>
        <v>1</v>
      </c>
      <c r="H8" s="345" t="n">
        <f aca="false">'Ferney-&gt;Genève'!H8+'StGenis total'!H8+'Mategnin Total'!H8</f>
        <v>6</v>
      </c>
      <c r="I8" s="345" t="n">
        <f aca="false">'Ferney-&gt;Genève'!I8+'StGenis total'!I8+'Mategnin Total'!I8</f>
        <v>1</v>
      </c>
      <c r="J8" s="345" t="n">
        <f aca="false">'Ferney-&gt;Genève'!J8+'StGenis total'!J8+'Mategnin Total'!J8</f>
        <v>4</v>
      </c>
      <c r="K8" s="345" t="n">
        <f aca="false">'Ferney-&gt;Genève'!K8+'StGenis total'!K8+'Mategnin Total'!K8</f>
        <v>1</v>
      </c>
      <c r="L8" s="345" t="n">
        <f aca="false">'Ferney-&gt;Genève'!L8+'StGenis total'!L8+'Mategnin Total'!L8</f>
        <v>0</v>
      </c>
      <c r="M8" s="345" t="n">
        <f aca="false">'Ferney-&gt;Genève'!M8+'StGenis total'!M8+'Mategnin Total'!M8</f>
        <v>1</v>
      </c>
      <c r="N8" s="345" t="n">
        <f aca="false">'Ferney-&gt;Genève'!N8+'StGenis total'!N8+'Mategnin Total'!N8</f>
        <v>0</v>
      </c>
      <c r="O8" s="345" t="n">
        <f aca="false">'Ferney-&gt;Genève'!O8+'StGenis total'!O8+'Mategnin Total'!O8</f>
        <v>0</v>
      </c>
      <c r="P8" s="345" t="n">
        <f aca="false">'Ferney-&gt;Genève'!P8+'StGenis total'!P8+'Mategnin Total'!P8</f>
        <v>2</v>
      </c>
      <c r="Q8" s="345" t="n">
        <f aca="false">'Ferney-&gt;Genève'!Q8+'StGenis total'!Q8+'Mategnin Total'!Q8</f>
        <v>2</v>
      </c>
      <c r="S8" s="340" t="n">
        <f aca="false">B8+D8+F8+H8+J8+L8+N8+P8</f>
        <v>124</v>
      </c>
      <c r="T8" s="4" t="n">
        <f aca="false">C8+E8+G8+I8+K8+M8+O8+Q8</f>
        <v>63</v>
      </c>
      <c r="U8" s="341" t="n">
        <f aca="false">T8/(T8+S8)</f>
        <v>0.336898395721925</v>
      </c>
      <c r="V8" s="4" t="n">
        <f aca="false">B8+C8+J8+K8</f>
        <v>91</v>
      </c>
      <c r="W8" s="4" t="n">
        <f aca="false">D8+E8+L8+M8</f>
        <v>75</v>
      </c>
      <c r="X8" s="4" t="n">
        <f aca="false">F8+G8+N8+O8</f>
        <v>10</v>
      </c>
      <c r="Y8" s="4" t="n">
        <f aca="false">SUM(V8:X8)</f>
        <v>176</v>
      </c>
      <c r="Z8" s="15" t="n">
        <f aca="false">W8/Y8</f>
        <v>0.426136363636364</v>
      </c>
      <c r="AA8" s="15" t="n">
        <f aca="false">X8/Y8</f>
        <v>0.0568181818181818</v>
      </c>
      <c r="AB8" s="4" t="n">
        <f aca="false">H8+I8+P8+Q8</f>
        <v>11</v>
      </c>
      <c r="AC8" s="4" t="n">
        <f aca="false">SUM(B8:I8)</f>
        <v>177</v>
      </c>
      <c r="AD8" s="342" t="n">
        <f aca="false">SUM(J8:Q8)</f>
        <v>10</v>
      </c>
      <c r="AE8" s="343" t="n">
        <f aca="false">SUM(B8:Q8)</f>
        <v>187</v>
      </c>
      <c r="AH8" s="15" t="n">
        <f aca="false">(S8/BN8) - 1</f>
        <v>0.169811320754717</v>
      </c>
      <c r="AI8" s="15" t="n">
        <f aca="false">(T8/BO8) - 1</f>
        <v>0.0161290322580645</v>
      </c>
      <c r="AJ8" s="15" t="n">
        <f aca="false">(U8/BP8) - 1</f>
        <v>-0.0871140244954286</v>
      </c>
      <c r="AK8" s="15" t="n">
        <f aca="false">(V8/BQ8) - 1</f>
        <v>0.123456790123457</v>
      </c>
      <c r="AL8" s="15" t="n">
        <f aca="false">(W8/BR8) - 1</f>
        <v>0.056338028169014</v>
      </c>
      <c r="AM8" s="15" t="n">
        <f aca="false">(X8/BS8) - 1</f>
        <v>-0.0909090909090909</v>
      </c>
      <c r="AN8" s="15" t="n">
        <f aca="false">(Y8/BT8) - 1</f>
        <v>0.0797546012269939</v>
      </c>
      <c r="AO8" s="15" t="n">
        <f aca="false">(Z8/BU8) - 1</f>
        <v>-0.0216869398207435</v>
      </c>
      <c r="AP8" s="15" t="n">
        <f aca="false">(AA8/BV8) - 1</f>
        <v>-0.158057851239669</v>
      </c>
      <c r="AQ8" s="15" t="n">
        <f aca="false">(AB8/BW8) - 1</f>
        <v>1.2</v>
      </c>
      <c r="AR8" s="15" t="n">
        <f aca="false">(AC8/BX8) - 1</f>
        <v>0.0993788819875776</v>
      </c>
      <c r="AS8" s="15" t="n">
        <f aca="false">(AD8/BY8) - 1</f>
        <v>0.428571428571429</v>
      </c>
      <c r="AT8" s="15" t="n">
        <f aca="false">(AE8/BZ8) - 1</f>
        <v>0.113095238095238</v>
      </c>
      <c r="AV8" s="349" t="n">
        <v>0.322916666666667</v>
      </c>
      <c r="AW8" s="345" t="n">
        <f aca="false">'Ferney-&gt;Genève'!AW8+'StGenis total'!AW8+'Mategnin Total'!AW8</f>
        <v>65</v>
      </c>
      <c r="AX8" s="345" t="n">
        <f aca="false">'Ferney-&gt;Genève'!AX8+'StGenis total'!AX8+'Mategnin Total'!AX8</f>
        <v>15</v>
      </c>
      <c r="AY8" s="345" t="n">
        <f aca="false">'Ferney-&gt;Genève'!AY8+'StGenis total'!AY8+'Mategnin Total'!AY8</f>
        <v>29</v>
      </c>
      <c r="AZ8" s="345" t="n">
        <f aca="false">'Ferney-&gt;Genève'!AZ8+'StGenis total'!AZ8+'Mategnin Total'!AZ8</f>
        <v>36</v>
      </c>
      <c r="BA8" s="345" t="n">
        <f aca="false">'Ferney-&gt;Genève'!BA8+'StGenis total'!BA8+'Mategnin Total'!BA8</f>
        <v>7</v>
      </c>
      <c r="BB8" s="345" t="n">
        <f aca="false">'Ferney-&gt;Genève'!BB8+'StGenis total'!BB8+'Mategnin Total'!BB8</f>
        <v>4</v>
      </c>
      <c r="BC8" s="345" t="n">
        <f aca="false">'Ferney-&gt;Genève'!BC8+'StGenis total'!BC8+'Mategnin Total'!BC8</f>
        <v>1</v>
      </c>
      <c r="BD8" s="345" t="n">
        <f aca="false">'Ferney-&gt;Genève'!BD8+'StGenis total'!BD8+'Mategnin Total'!BD8</f>
        <v>4</v>
      </c>
      <c r="BE8" s="345" t="n">
        <f aca="false">'Ferney-&gt;Genève'!BE8+'StGenis total'!BE8+'Mategnin Total'!BE8</f>
        <v>1</v>
      </c>
      <c r="BF8" s="345" t="n">
        <f aca="false">'Ferney-&gt;Genève'!BF8+'StGenis total'!BF8+'Mategnin Total'!BF8</f>
        <v>0</v>
      </c>
      <c r="BG8" s="345" t="n">
        <f aca="false">'Ferney-&gt;Genève'!BG8+'StGenis total'!BG8+'Mategnin Total'!BG8</f>
        <v>3</v>
      </c>
      <c r="BH8" s="345" t="n">
        <f aca="false">'Ferney-&gt;Genève'!BH8+'StGenis total'!BH8+'Mategnin Total'!BH8</f>
        <v>3</v>
      </c>
      <c r="BI8" s="345" t="n">
        <f aca="false">'Ferney-&gt;Genève'!BI8+'StGenis total'!BI8+'Mategnin Total'!BI8</f>
        <v>0</v>
      </c>
      <c r="BJ8" s="345" t="n">
        <f aca="false">'Ferney-&gt;Genève'!BJ8+'StGenis total'!BJ8+'Mategnin Total'!BJ8</f>
        <v>0</v>
      </c>
      <c r="BK8" s="345" t="n">
        <f aca="false">'Ferney-&gt;Genève'!BK8+'StGenis total'!BK8+'Mategnin Total'!BK8</f>
        <v>0</v>
      </c>
      <c r="BL8" s="345" t="n">
        <f aca="false">'Ferney-&gt;Genève'!BL8+'StGenis total'!BL8+'Mategnin Total'!BL8</f>
        <v>0</v>
      </c>
      <c r="BN8" s="340" t="n">
        <f aca="false">AW8+AY8+BA8+BC8+BE8+BG8+BI8+BK8</f>
        <v>106</v>
      </c>
      <c r="BO8" s="4" t="n">
        <f aca="false">AX8+AZ8+BB8+BD8+BF8+BH8+BJ8+BL8</f>
        <v>62</v>
      </c>
      <c r="BP8" s="341" t="n">
        <f aca="false">BO8/(BO8+BN8)</f>
        <v>0.369047619047619</v>
      </c>
      <c r="BQ8" s="4" t="n">
        <f aca="false">AW8+AX8+BE8+BF8</f>
        <v>81</v>
      </c>
      <c r="BR8" s="4" t="n">
        <f aca="false">AY8+AZ8+BG8+BH8</f>
        <v>71</v>
      </c>
      <c r="BS8" s="4" t="n">
        <f aca="false">BA8+BB8+BI8+BJ8</f>
        <v>11</v>
      </c>
      <c r="BT8" s="4" t="n">
        <f aca="false">SUM(BQ8:BS8)</f>
        <v>163</v>
      </c>
      <c r="BU8" s="15" t="n">
        <f aca="false">BR8/BT8</f>
        <v>0.43558282208589</v>
      </c>
      <c r="BV8" s="15" t="n">
        <f aca="false">BS8/BT8</f>
        <v>0.0674846625766871</v>
      </c>
      <c r="BW8" s="4" t="n">
        <f aca="false">BC8+BD8+BK8+BL8</f>
        <v>5</v>
      </c>
      <c r="BX8" s="4" t="n">
        <f aca="false">SUM(AW8:BD8)</f>
        <v>161</v>
      </c>
      <c r="BY8" s="342" t="n">
        <f aca="false">SUM(BE8:BL8)</f>
        <v>7</v>
      </c>
      <c r="BZ8" s="343" t="n">
        <f aca="false">SUM(AW8:BL8)</f>
        <v>168</v>
      </c>
      <c r="CC8" s="15" t="n">
        <f aca="false">(BN8/DI8) - 1</f>
        <v>0.0816326530612246</v>
      </c>
      <c r="CD8" s="15" t="n">
        <f aca="false">(BO8/DJ8) - 1</f>
        <v>0.24</v>
      </c>
      <c r="CE8" s="15" t="n">
        <f aca="false">(BP8/DK8) - 1</f>
        <v>0.0923809523809524</v>
      </c>
      <c r="CF8" s="15" t="n">
        <f aca="false">(BQ8/DL8) - 1</f>
        <v>0.227272727272727</v>
      </c>
      <c r="CG8" s="15" t="n">
        <f aca="false">(BR8/DM8) - 1</f>
        <v>0.0757575757575757</v>
      </c>
      <c r="CH8" s="15" t="n">
        <f aca="false">(BS8/DN8) - 1</f>
        <v>2.66666666666667</v>
      </c>
      <c r="CI8" s="15" t="n">
        <f aca="false">(BT8/DO8) - 1</f>
        <v>0.207407407407407</v>
      </c>
      <c r="CJ8" s="15" t="n">
        <f aca="false">(BU8/DP8) - 1</f>
        <v>-0.109035136642499</v>
      </c>
      <c r="CK8" s="15" t="n">
        <f aca="false">(BV8/DQ8) - 1</f>
        <v>2.03680981595092</v>
      </c>
      <c r="CL8" s="15" t="n">
        <f aca="false">(BW8/DR8) - 1</f>
        <v>-0.615384615384615</v>
      </c>
      <c r="CM8" s="15" t="n">
        <f aca="false">(BX8/DS8) - 1</f>
        <v>0.175182481751825</v>
      </c>
      <c r="CN8" s="15" t="n">
        <f aca="false">(BY8/DT8) - 1</f>
        <v>-0.363636363636364</v>
      </c>
      <c r="CO8" s="15" t="n">
        <f aca="false">(BZ8/DU8) - 1</f>
        <v>0.135135135135135</v>
      </c>
      <c r="CQ8" s="349" t="n">
        <v>0.322916666666667</v>
      </c>
      <c r="CR8" s="345" t="n">
        <f aca="false">'Ferney-&gt;Genève'!CR8+'StGenis total'!CR8+'Mategnin Total'!CR8</f>
        <v>42</v>
      </c>
      <c r="CS8" s="345" t="n">
        <f aca="false">'Ferney-&gt;Genève'!CS8+'StGenis total'!CS8+'Mategnin Total'!CS8</f>
        <v>19</v>
      </c>
      <c r="CT8" s="345" t="n">
        <f aca="false">'Ferney-&gt;Genève'!CT8+'StGenis total'!CT8+'Mategnin Total'!CT8</f>
        <v>40</v>
      </c>
      <c r="CU8" s="345" t="n">
        <f aca="false">'Ferney-&gt;Genève'!CU8+'StGenis total'!CU8+'Mategnin Total'!CU8</f>
        <v>24</v>
      </c>
      <c r="CV8" s="345" t="n">
        <f aca="false">'Ferney-&gt;Genève'!CV8+'StGenis total'!CV8+'Mategnin Total'!CV8</f>
        <v>3</v>
      </c>
      <c r="CW8" s="345" t="n">
        <f aca="false">'Ferney-&gt;Genève'!CW8+'StGenis total'!CW8+'Mategnin Total'!CW8</f>
        <v>0</v>
      </c>
      <c r="CX8" s="345" t="n">
        <f aca="false">'Ferney-&gt;Genève'!CX8+'StGenis total'!CX8+'Mategnin Total'!CX8</f>
        <v>5</v>
      </c>
      <c r="CY8" s="345" t="n">
        <f aca="false">'Ferney-&gt;Genève'!CY8+'StGenis total'!CY8+'Mategnin Total'!CY8</f>
        <v>4</v>
      </c>
      <c r="CZ8" s="345" t="n">
        <f aca="false">'Ferney-&gt;Genève'!CZ8+'StGenis total'!CZ8+'Mategnin Total'!CZ8</f>
        <v>4</v>
      </c>
      <c r="DA8" s="345" t="n">
        <f aca="false">'Ferney-&gt;Genève'!DA8+'StGenis total'!DA8+'Mategnin Total'!DA8</f>
        <v>1</v>
      </c>
      <c r="DB8" s="345" t="n">
        <f aca="false">'Ferney-&gt;Genève'!DB8+'StGenis total'!DB8+'Mategnin Total'!DB8</f>
        <v>1</v>
      </c>
      <c r="DC8" s="345" t="n">
        <f aca="false">'Ferney-&gt;Genève'!DC8+'StGenis total'!DC8+'Mategnin Total'!DC8</f>
        <v>1</v>
      </c>
      <c r="DD8" s="345" t="n">
        <f aca="false">'Ferney-&gt;Genève'!DD8+'StGenis total'!DD8+'Mategnin Total'!DD8</f>
        <v>0</v>
      </c>
      <c r="DE8" s="345" t="n">
        <f aca="false">'Ferney-&gt;Genève'!DE8+'StGenis total'!DE8+'Mategnin Total'!DE8</f>
        <v>0</v>
      </c>
      <c r="DF8" s="345" t="n">
        <f aca="false">'Ferney-&gt;Genève'!DF8+'StGenis total'!DF8+'Mategnin Total'!DF8</f>
        <v>3</v>
      </c>
      <c r="DG8" s="345" t="n">
        <f aca="false">'Ferney-&gt;Genève'!DG8+'StGenis total'!DG8+'Mategnin Total'!DG8</f>
        <v>1</v>
      </c>
      <c r="DI8" s="340" t="n">
        <f aca="false">CR8+CT8+CV8+CX8+CZ8+DB8+DD8+DF8</f>
        <v>98</v>
      </c>
      <c r="DJ8" s="4" t="n">
        <f aca="false">CS8+CU8+CW8+CY8+DA8+DC8+DE8+DG8</f>
        <v>50</v>
      </c>
      <c r="DK8" s="341" t="n">
        <f aca="false">DJ8/(DJ8+DI8)</f>
        <v>0.337837837837838</v>
      </c>
      <c r="DL8" s="4" t="n">
        <f aca="false">CR8+CS8+CZ8+DA8</f>
        <v>66</v>
      </c>
      <c r="DM8" s="4" t="n">
        <f aca="false">CT8+CU8+DB8+DC8</f>
        <v>66</v>
      </c>
      <c r="DN8" s="4" t="n">
        <f aca="false">CV8+CW8+DD8+DE8</f>
        <v>3</v>
      </c>
      <c r="DO8" s="4" t="n">
        <f aca="false">SUM(DL8:DN8)</f>
        <v>135</v>
      </c>
      <c r="DP8" s="15" t="n">
        <f aca="false">DM8/DO8</f>
        <v>0.488888888888889</v>
      </c>
      <c r="DQ8" s="15" t="n">
        <f aca="false">DN8/DO8</f>
        <v>0.0222222222222222</v>
      </c>
      <c r="DR8" s="4" t="n">
        <f aca="false">CX8+CY8+DF8+DG8</f>
        <v>13</v>
      </c>
      <c r="DS8" s="4" t="n">
        <f aca="false">SUM(CR8:CY8)</f>
        <v>137</v>
      </c>
      <c r="DT8" s="342" t="n">
        <f aca="false">SUM(CZ8:DG8)</f>
        <v>11</v>
      </c>
      <c r="DU8" s="343" t="n">
        <f aca="false">SUM(CR8:DG8)</f>
        <v>148</v>
      </c>
      <c r="DX8" s="15" t="n">
        <f aca="false">(DI8/FD8) - 1</f>
        <v>0.256410256410256</v>
      </c>
      <c r="DY8" s="15" t="n">
        <f aca="false">(DJ8/FE8) - 1</f>
        <v>0.315789473684211</v>
      </c>
      <c r="DZ8" s="15" t="n">
        <f aca="false">(DK8/FF8) - 1</f>
        <v>0.0312944523470839</v>
      </c>
      <c r="EA8" s="15" t="n">
        <f aca="false">(DL8/FG8) - 1</f>
        <v>0.222222222222222</v>
      </c>
      <c r="EB8" s="15" t="n">
        <f aca="false">(DM8/FH8) - 1</f>
        <v>0.466666666666667</v>
      </c>
      <c r="EC8" s="15" t="n">
        <f aca="false">(DN8/FI8) - 1</f>
        <v>-0.5</v>
      </c>
      <c r="ED8" s="15" t="n">
        <f aca="false">(DO8/FJ8) - 1</f>
        <v>0.285714285714286</v>
      </c>
      <c r="EE8" s="15" t="n">
        <f aca="false">(DP8/FK8) - 1</f>
        <v>0.140740740740741</v>
      </c>
      <c r="EF8" s="15" t="n">
        <f aca="false">(DQ8/FL8) - 1</f>
        <v>-0.611111111111111</v>
      </c>
      <c r="EG8" s="15" t="n">
        <f aca="false">(DR8/FM8) - 1</f>
        <v>0.181818181818182</v>
      </c>
      <c r="EH8" s="15" t="n">
        <f aca="false">(DS8/FN8) - 1</f>
        <v>0.268518518518519</v>
      </c>
      <c r="EI8" s="15" t="n">
        <f aca="false">(DT8/FO8) - 1</f>
        <v>0.375</v>
      </c>
      <c r="EJ8" s="15" t="n">
        <f aca="false">(DU8/FP8) - 1</f>
        <v>0.275862068965517</v>
      </c>
      <c r="EL8" s="350" t="n">
        <v>0.322916666666667</v>
      </c>
      <c r="EM8" s="345" t="n">
        <f aca="false">'Ferney-&gt;Genève'!EM8+'StGenis total'!EM8+'Mategnin Total'!EM8</f>
        <v>39</v>
      </c>
      <c r="EN8" s="345" t="n">
        <f aca="false">'Ferney-&gt;Genève'!EN8+'StGenis total'!EN8+'Mategnin Total'!EN8</f>
        <v>11</v>
      </c>
      <c r="EO8" s="345" t="n">
        <f aca="false">'Ferney-&gt;Genève'!EO8+'StGenis total'!EO8+'Mategnin Total'!EO8</f>
        <v>22</v>
      </c>
      <c r="EP8" s="345" t="n">
        <f aca="false">'Ferney-&gt;Genève'!EP8+'StGenis total'!EP8+'Mategnin Total'!EP8</f>
        <v>21</v>
      </c>
      <c r="EQ8" s="345" t="n">
        <f aca="false">'Ferney-&gt;Genève'!EQ8+'StGenis total'!EQ8+'Mategnin Total'!EQ8</f>
        <v>6</v>
      </c>
      <c r="ER8" s="345" t="n">
        <f aca="false">'Ferney-&gt;Genève'!ER8+'StGenis total'!ER8+'Mategnin Total'!ER8</f>
        <v>0</v>
      </c>
      <c r="ES8" s="345" t="n">
        <f aca="false">'Ferney-&gt;Genève'!ES8+'StGenis total'!ES8+'Mategnin Total'!ES8</f>
        <v>6</v>
      </c>
      <c r="ET8" s="345" t="n">
        <f aca="false">'Ferney-&gt;Genève'!ET8+'StGenis total'!ET8+'Mategnin Total'!ET8</f>
        <v>3</v>
      </c>
      <c r="EU8" s="345" t="n">
        <f aca="false">'Ferney-&gt;Genève'!EU8+'StGenis total'!EU8+'Mategnin Total'!EU8</f>
        <v>3</v>
      </c>
      <c r="EV8" s="345" t="n">
        <f aca="false">'Ferney-&gt;Genève'!EV8+'StGenis total'!EV8+'Mategnin Total'!EV8</f>
        <v>1</v>
      </c>
      <c r="EW8" s="345" t="n">
        <f aca="false">'Ferney-&gt;Genève'!EW8+'StGenis total'!EW8+'Mategnin Total'!EW8</f>
        <v>1</v>
      </c>
      <c r="EX8" s="345" t="n">
        <f aca="false">'Ferney-&gt;Genève'!EX8+'StGenis total'!EX8+'Mategnin Total'!EX8</f>
        <v>1</v>
      </c>
      <c r="EY8" s="345" t="n">
        <f aca="false">'Ferney-&gt;Genève'!EY8+'StGenis total'!EY8+'Mategnin Total'!EY8</f>
        <v>0</v>
      </c>
      <c r="EZ8" s="345" t="n">
        <f aca="false">'Ferney-&gt;Genève'!EZ8+'StGenis total'!EZ8+'Mategnin Total'!EZ8</f>
        <v>0</v>
      </c>
      <c r="FA8" s="345" t="n">
        <f aca="false">'Ferney-&gt;Genève'!FA8+'StGenis total'!FA8+'Mategnin Total'!FA8</f>
        <v>1</v>
      </c>
      <c r="FB8" s="345" t="n">
        <f aca="false">'Ferney-&gt;Genève'!FB8+'StGenis total'!FB8+'Mategnin Total'!FB8</f>
        <v>1</v>
      </c>
      <c r="FD8" s="340" t="n">
        <f aca="false">EM8+EO8+EQ8+ES8+EU8+EW8+EY8+FA8</f>
        <v>78</v>
      </c>
      <c r="FE8" s="4" t="n">
        <f aca="false">EN8+EP8+ER8+ET8+EV8+EX8+EZ8+FB8</f>
        <v>38</v>
      </c>
      <c r="FF8" s="341" t="n">
        <f aca="false">FE8/(FE8+FD8)</f>
        <v>0.327586206896552</v>
      </c>
      <c r="FG8" s="4" t="n">
        <f aca="false">EM8+EN8+EU8+EV8</f>
        <v>54</v>
      </c>
      <c r="FH8" s="4" t="n">
        <f aca="false">EO8+EP8+EW8+EX8</f>
        <v>45</v>
      </c>
      <c r="FI8" s="4" t="n">
        <f aca="false">EQ8+ER8+EY8+EZ8</f>
        <v>6</v>
      </c>
      <c r="FJ8" s="4" t="n">
        <f aca="false">SUM(FG8:FI8)</f>
        <v>105</v>
      </c>
      <c r="FK8" s="15" t="n">
        <f aca="false">FH8/FJ8</f>
        <v>0.428571428571429</v>
      </c>
      <c r="FL8" s="15" t="n">
        <f aca="false">FI8/FJ8</f>
        <v>0.0571428571428571</v>
      </c>
      <c r="FM8" s="4" t="n">
        <f aca="false">ES8+ET8+FA8+FB8</f>
        <v>11</v>
      </c>
      <c r="FN8" s="4" t="n">
        <f aca="false">SUM(EM8:ET8)</f>
        <v>108</v>
      </c>
      <c r="FO8" s="342" t="n">
        <f aca="false">SUM(EU8:FB8)</f>
        <v>8</v>
      </c>
      <c r="FP8" s="343" t="n">
        <f aca="false">SUM(EM8:FB8)</f>
        <v>116</v>
      </c>
      <c r="GF8" s="347" t="e">
        <f aca="false">(FD8/FR8) - 1</f>
        <v>#DIV/0!</v>
      </c>
      <c r="GG8" s="15" t="e">
        <f aca="false">(FE8/FS8) - 1</f>
        <v>#DIV/0!</v>
      </c>
      <c r="GH8" s="15" t="e">
        <f aca="false">(FF8/FT8) - 1</f>
        <v>#DIV/0!</v>
      </c>
      <c r="GI8" s="15" t="e">
        <f aca="false">(FG8/FU8) - 1</f>
        <v>#DIV/0!</v>
      </c>
      <c r="GJ8" s="15" t="e">
        <f aca="false">(FH8/FV8) - 1</f>
        <v>#DIV/0!</v>
      </c>
      <c r="GK8" s="15" t="e">
        <f aca="false">(FI8/FW8) - 1</f>
        <v>#DIV/0!</v>
      </c>
      <c r="GL8" s="15" t="e">
        <f aca="false">(FJ8/FX8) - 1</f>
        <v>#DIV/0!</v>
      </c>
      <c r="GM8" s="15" t="e">
        <f aca="false">(FK8/FY8) - 1</f>
        <v>#DIV/0!</v>
      </c>
      <c r="GN8" s="15" t="e">
        <f aca="false">(FL8/FZ8) - 1</f>
        <v>#DIV/0!</v>
      </c>
      <c r="GO8" s="15" t="e">
        <f aca="false">(FM8/GA8) - 1</f>
        <v>#DIV/0!</v>
      </c>
      <c r="GP8" s="15" t="e">
        <f aca="false">(FN8/GB8) - 1</f>
        <v>#DIV/0!</v>
      </c>
      <c r="GQ8" s="15" t="e">
        <f aca="false">(FO8/GC8) - 1</f>
        <v>#DIV/0!</v>
      </c>
      <c r="GR8" s="348" t="e">
        <f aca="false">(FP8/GD8) - 1</f>
        <v>#DIV/0!</v>
      </c>
    </row>
    <row r="9" customFormat="false" ht="21" hidden="false" customHeight="true" outlineLevel="0" collapsed="false">
      <c r="A9" s="344" t="n">
        <v>0.333333333333333</v>
      </c>
      <c r="B9" s="345" t="n">
        <f aca="false">'Ferney-&gt;Genève'!B9+'StGenis total'!B9+'Mategnin Total'!B9</f>
        <v>74</v>
      </c>
      <c r="C9" s="345" t="n">
        <f aca="false">'Ferney-&gt;Genève'!C9+'StGenis total'!C9+'Mategnin Total'!C9</f>
        <v>23</v>
      </c>
      <c r="D9" s="345" t="n">
        <f aca="false">'Ferney-&gt;Genève'!D9+'StGenis total'!D9+'Mategnin Total'!D9</f>
        <v>51</v>
      </c>
      <c r="E9" s="345" t="n">
        <f aca="false">'Ferney-&gt;Genève'!E9+'StGenis total'!E9+'Mategnin Total'!E9</f>
        <v>50</v>
      </c>
      <c r="F9" s="345" t="n">
        <f aca="false">'Ferney-&gt;Genève'!F9+'StGenis total'!F9+'Mategnin Total'!F9</f>
        <v>8</v>
      </c>
      <c r="G9" s="345" t="n">
        <f aca="false">'Ferney-&gt;Genève'!G9+'StGenis total'!G9+'Mategnin Total'!G9</f>
        <v>5</v>
      </c>
      <c r="H9" s="345" t="n">
        <f aca="false">'Ferney-&gt;Genève'!H9+'StGenis total'!H9+'Mategnin Total'!H9</f>
        <v>10</v>
      </c>
      <c r="I9" s="345" t="n">
        <f aca="false">'Ferney-&gt;Genève'!I9+'StGenis total'!I9+'Mategnin Total'!I9</f>
        <v>4</v>
      </c>
      <c r="J9" s="345" t="n">
        <f aca="false">'Ferney-&gt;Genève'!J9+'StGenis total'!J9+'Mategnin Total'!J9</f>
        <v>8</v>
      </c>
      <c r="K9" s="345" t="n">
        <f aca="false">'Ferney-&gt;Genève'!K9+'StGenis total'!K9+'Mategnin Total'!K9</f>
        <v>0</v>
      </c>
      <c r="L9" s="345" t="n">
        <f aca="false">'Ferney-&gt;Genève'!L9+'StGenis total'!L9+'Mategnin Total'!L9</f>
        <v>3</v>
      </c>
      <c r="M9" s="345" t="n">
        <f aca="false">'Ferney-&gt;Genève'!M9+'StGenis total'!M9+'Mategnin Total'!M9</f>
        <v>2</v>
      </c>
      <c r="N9" s="345" t="n">
        <f aca="false">'Ferney-&gt;Genève'!N9+'StGenis total'!N9+'Mategnin Total'!N9</f>
        <v>1</v>
      </c>
      <c r="O9" s="345" t="n">
        <f aca="false">'Ferney-&gt;Genève'!O9+'StGenis total'!O9+'Mategnin Total'!O9</f>
        <v>0</v>
      </c>
      <c r="P9" s="345" t="n">
        <f aca="false">'Ferney-&gt;Genève'!P9+'StGenis total'!P9+'Mategnin Total'!P9</f>
        <v>2</v>
      </c>
      <c r="Q9" s="345" t="n">
        <f aca="false">'Ferney-&gt;Genève'!Q9+'StGenis total'!Q9+'Mategnin Total'!Q9</f>
        <v>3</v>
      </c>
      <c r="S9" s="340" t="n">
        <f aca="false">B9+D9+F9+H9+J9+L9+N9+P9</f>
        <v>157</v>
      </c>
      <c r="T9" s="4" t="n">
        <f aca="false">C9+E9+G9+I9+K9+M9+O9+Q9</f>
        <v>87</v>
      </c>
      <c r="U9" s="341" t="n">
        <f aca="false">T9/(T9+S9)</f>
        <v>0.35655737704918</v>
      </c>
      <c r="V9" s="4" t="n">
        <f aca="false">B9+C9+J9+K9</f>
        <v>105</v>
      </c>
      <c r="W9" s="4" t="n">
        <f aca="false">D9+E9+L9+M9</f>
        <v>106</v>
      </c>
      <c r="X9" s="4" t="n">
        <f aca="false">F9+G9+N9+O9</f>
        <v>14</v>
      </c>
      <c r="Y9" s="4" t="n">
        <f aca="false">SUM(V9:X9)</f>
        <v>225</v>
      </c>
      <c r="Z9" s="15" t="n">
        <f aca="false">W9/Y9</f>
        <v>0.471111111111111</v>
      </c>
      <c r="AA9" s="15" t="n">
        <f aca="false">X9/Y9</f>
        <v>0.0622222222222222</v>
      </c>
      <c r="AB9" s="4" t="n">
        <f aca="false">H9+I9+P9+Q9</f>
        <v>19</v>
      </c>
      <c r="AC9" s="4" t="n">
        <f aca="false">SUM(B9:I9)</f>
        <v>225</v>
      </c>
      <c r="AD9" s="342" t="n">
        <f aca="false">SUM(J9:Q9)</f>
        <v>19</v>
      </c>
      <c r="AE9" s="343" t="n">
        <f aca="false">SUM(B9:Q9)</f>
        <v>244</v>
      </c>
      <c r="AH9" s="15" t="n">
        <f aca="false">(S9/BN9) - 1</f>
        <v>0.0827586206896551</v>
      </c>
      <c r="AI9" s="15" t="n">
        <f aca="false">(T9/BO9) - 1</f>
        <v>0.279411764705882</v>
      </c>
      <c r="AJ9" s="15" t="n">
        <f aca="false">(U9/BP9) - 1</f>
        <v>0.116863548698167</v>
      </c>
      <c r="AK9" s="15" t="n">
        <f aca="false">(V9/BQ9) - 1</f>
        <v>0</v>
      </c>
      <c r="AL9" s="15" t="n">
        <f aca="false">(W9/BR9) - 1</f>
        <v>0.358974358974359</v>
      </c>
      <c r="AM9" s="15" t="n">
        <f aca="false">(X9/BS9) - 1</f>
        <v>0.4</v>
      </c>
      <c r="AN9" s="15" t="n">
        <f aca="false">(Y9/BT9) - 1</f>
        <v>0.16580310880829</v>
      </c>
      <c r="AO9" s="15" t="n">
        <f aca="false">(Z9/BU9) - 1</f>
        <v>0.165698005698006</v>
      </c>
      <c r="AP9" s="15" t="n">
        <f aca="false">(AA9/BV9) - 1</f>
        <v>0.200888888888888</v>
      </c>
      <c r="AQ9" s="15" t="n">
        <f aca="false">(AB9/BW9) - 1</f>
        <v>-0.05</v>
      </c>
      <c r="AR9" s="15" t="n">
        <f aca="false">(AC9/BX9) - 1</f>
        <v>0.125</v>
      </c>
      <c r="AS9" s="15" t="n">
        <f aca="false">(AD9/BY9) - 1</f>
        <v>0.461538461538461</v>
      </c>
      <c r="AT9" s="15" t="n">
        <f aca="false">(AE9/BZ9) - 1</f>
        <v>0.145539906103287</v>
      </c>
      <c r="AV9" s="344" t="n">
        <v>0.333333333333333</v>
      </c>
      <c r="AW9" s="345" t="n">
        <f aca="false">'Ferney-&gt;Genève'!AW9+'StGenis total'!AW9+'Mategnin Total'!AW9</f>
        <v>77</v>
      </c>
      <c r="AX9" s="345" t="n">
        <f aca="false">'Ferney-&gt;Genève'!AX9+'StGenis total'!AX9+'Mategnin Total'!AX9</f>
        <v>22</v>
      </c>
      <c r="AY9" s="345" t="n">
        <f aca="false">'Ferney-&gt;Genève'!AY9+'StGenis total'!AY9+'Mategnin Total'!AY9</f>
        <v>37</v>
      </c>
      <c r="AZ9" s="345" t="n">
        <f aca="false">'Ferney-&gt;Genève'!AZ9+'StGenis total'!AZ9+'Mategnin Total'!AZ9</f>
        <v>35</v>
      </c>
      <c r="BA9" s="345" t="n">
        <f aca="false">'Ferney-&gt;Genève'!BA9+'StGenis total'!BA9+'Mategnin Total'!BA9</f>
        <v>6</v>
      </c>
      <c r="BB9" s="345" t="n">
        <f aca="false">'Ferney-&gt;Genève'!BB9+'StGenis total'!BB9+'Mategnin Total'!BB9</f>
        <v>3</v>
      </c>
      <c r="BC9" s="345" t="n">
        <f aca="false">'Ferney-&gt;Genève'!BC9+'StGenis total'!BC9+'Mategnin Total'!BC9</f>
        <v>14</v>
      </c>
      <c r="BD9" s="345" t="n">
        <f aca="false">'Ferney-&gt;Genève'!BD9+'StGenis total'!BD9+'Mategnin Total'!BD9</f>
        <v>6</v>
      </c>
      <c r="BE9" s="345" t="n">
        <f aca="false">'Ferney-&gt;Genève'!BE9+'StGenis total'!BE9+'Mategnin Total'!BE9</f>
        <v>6</v>
      </c>
      <c r="BF9" s="345" t="n">
        <f aca="false">'Ferney-&gt;Genève'!BF9+'StGenis total'!BF9+'Mategnin Total'!BF9</f>
        <v>0</v>
      </c>
      <c r="BG9" s="345" t="n">
        <f aca="false">'Ferney-&gt;Genève'!BG9+'StGenis total'!BG9+'Mategnin Total'!BG9</f>
        <v>4</v>
      </c>
      <c r="BH9" s="345" t="n">
        <f aca="false">'Ferney-&gt;Genève'!BH9+'StGenis total'!BH9+'Mategnin Total'!BH9</f>
        <v>2</v>
      </c>
      <c r="BI9" s="345" t="n">
        <f aca="false">'Ferney-&gt;Genève'!BI9+'StGenis total'!BI9+'Mategnin Total'!BI9</f>
        <v>1</v>
      </c>
      <c r="BJ9" s="345" t="n">
        <f aca="false">'Ferney-&gt;Genève'!BJ9+'StGenis total'!BJ9+'Mategnin Total'!BJ9</f>
        <v>0</v>
      </c>
      <c r="BK9" s="345" t="n">
        <f aca="false">'Ferney-&gt;Genève'!BK9+'StGenis total'!BK9+'Mategnin Total'!BK9</f>
        <v>0</v>
      </c>
      <c r="BL9" s="345" t="n">
        <f aca="false">'Ferney-&gt;Genève'!BL9+'StGenis total'!BL9+'Mategnin Total'!BL9</f>
        <v>0</v>
      </c>
      <c r="BN9" s="340" t="n">
        <f aca="false">AW9+AY9+BA9+BC9+BE9+BG9+BI9+BK9</f>
        <v>145</v>
      </c>
      <c r="BO9" s="4" t="n">
        <f aca="false">AX9+AZ9+BB9+BD9+BF9+BH9+BJ9+BL9</f>
        <v>68</v>
      </c>
      <c r="BP9" s="341" t="n">
        <f aca="false">BO9/(BO9+BN9)</f>
        <v>0.31924882629108</v>
      </c>
      <c r="BQ9" s="4" t="n">
        <f aca="false">AW9+AX9+BE9+BF9</f>
        <v>105</v>
      </c>
      <c r="BR9" s="4" t="n">
        <f aca="false">AY9+AZ9+BG9+BH9</f>
        <v>78</v>
      </c>
      <c r="BS9" s="4" t="n">
        <f aca="false">BA9+BB9+BI9+BJ9</f>
        <v>10</v>
      </c>
      <c r="BT9" s="4" t="n">
        <f aca="false">SUM(BQ9:BS9)</f>
        <v>193</v>
      </c>
      <c r="BU9" s="15" t="n">
        <f aca="false">BR9/BT9</f>
        <v>0.404145077720207</v>
      </c>
      <c r="BV9" s="15" t="n">
        <f aca="false">BS9/BT9</f>
        <v>0.0518134715025907</v>
      </c>
      <c r="BW9" s="4" t="n">
        <f aca="false">BC9+BD9+BK9+BL9</f>
        <v>20</v>
      </c>
      <c r="BX9" s="4" t="n">
        <f aca="false">SUM(AW9:BD9)</f>
        <v>200</v>
      </c>
      <c r="BY9" s="342" t="n">
        <f aca="false">SUM(BE9:BL9)</f>
        <v>13</v>
      </c>
      <c r="BZ9" s="343" t="n">
        <f aca="false">SUM(AW9:BL9)</f>
        <v>213</v>
      </c>
      <c r="CC9" s="15" t="n">
        <f aca="false">(BN9/DI9) - 1</f>
        <v>0.435643564356436</v>
      </c>
      <c r="CD9" s="15" t="n">
        <f aca="false">(BO9/DJ9) - 1</f>
        <v>0.387755102040816</v>
      </c>
      <c r="CE9" s="15" t="n">
        <f aca="false">(BP9/DK9) - 1</f>
        <v>-0.0227076746191434</v>
      </c>
      <c r="CF9" s="15" t="n">
        <f aca="false">(BQ9/DL9) - 1</f>
        <v>0.363636363636364</v>
      </c>
      <c r="CG9" s="15" t="n">
        <f aca="false">(BR9/DM9) - 1</f>
        <v>0.529411764705882</v>
      </c>
      <c r="CH9" s="15" t="n">
        <f aca="false">(BS9/DN9) - 1</f>
        <v>0.111111111111111</v>
      </c>
      <c r="CI9" s="15" t="n">
        <f aca="false">(BT9/DO9) - 1</f>
        <v>0.408759124087591</v>
      </c>
      <c r="CJ9" s="15" t="n">
        <f aca="false">(BU9/DP9) - 1</f>
        <v>0.0856446205425176</v>
      </c>
      <c r="CK9" s="15" t="n">
        <f aca="false">(BV9/DQ9) - 1</f>
        <v>-0.211283822682786</v>
      </c>
      <c r="CL9" s="15" t="n">
        <f aca="false">(BW9/DR9) - 1</f>
        <v>0.538461538461539</v>
      </c>
      <c r="CM9" s="15" t="n">
        <f aca="false">(BX9/DS9) - 1</f>
        <v>0.438848920863309</v>
      </c>
      <c r="CN9" s="15" t="n">
        <f aca="false">(BY9/DT9) - 1</f>
        <v>0.181818181818182</v>
      </c>
      <c r="CO9" s="15" t="n">
        <f aca="false">(BZ9/DU9) - 1</f>
        <v>0.42</v>
      </c>
      <c r="CQ9" s="344" t="n">
        <v>0.333333333333333</v>
      </c>
      <c r="CR9" s="345" t="n">
        <f aca="false">'Ferney-&gt;Genève'!CR9+'StGenis total'!CR9+'Mategnin Total'!CR9</f>
        <v>52</v>
      </c>
      <c r="CS9" s="345" t="n">
        <f aca="false">'Ferney-&gt;Genève'!CS9+'StGenis total'!CS9+'Mategnin Total'!CS9</f>
        <v>19</v>
      </c>
      <c r="CT9" s="345" t="n">
        <f aca="false">'Ferney-&gt;Genève'!CT9+'StGenis total'!CT9+'Mategnin Total'!CT9</f>
        <v>27</v>
      </c>
      <c r="CU9" s="345" t="n">
        <f aca="false">'Ferney-&gt;Genève'!CU9+'StGenis total'!CU9+'Mategnin Total'!CU9</f>
        <v>21</v>
      </c>
      <c r="CV9" s="345" t="n">
        <f aca="false">'Ferney-&gt;Genève'!CV9+'StGenis total'!CV9+'Mategnin Total'!CV9</f>
        <v>8</v>
      </c>
      <c r="CW9" s="345" t="n">
        <f aca="false">'Ferney-&gt;Genève'!CW9+'StGenis total'!CW9+'Mategnin Total'!CW9</f>
        <v>1</v>
      </c>
      <c r="CX9" s="345" t="n">
        <f aca="false">'Ferney-&gt;Genève'!CX9+'StGenis total'!CX9+'Mategnin Total'!CX9</f>
        <v>8</v>
      </c>
      <c r="CY9" s="345" t="n">
        <f aca="false">'Ferney-&gt;Genève'!CY9+'StGenis total'!CY9+'Mategnin Total'!CY9</f>
        <v>3</v>
      </c>
      <c r="CZ9" s="345" t="n">
        <f aca="false">'Ferney-&gt;Genève'!CZ9+'StGenis total'!CZ9+'Mategnin Total'!CZ9</f>
        <v>5</v>
      </c>
      <c r="DA9" s="345" t="n">
        <f aca="false">'Ferney-&gt;Genève'!DA9+'StGenis total'!DA9+'Mategnin Total'!DA9</f>
        <v>1</v>
      </c>
      <c r="DB9" s="345" t="n">
        <f aca="false">'Ferney-&gt;Genève'!DB9+'StGenis total'!DB9+'Mategnin Total'!DB9</f>
        <v>1</v>
      </c>
      <c r="DC9" s="345" t="n">
        <f aca="false">'Ferney-&gt;Genève'!DC9+'StGenis total'!DC9+'Mategnin Total'!DC9</f>
        <v>2</v>
      </c>
      <c r="DD9" s="345" t="n">
        <f aca="false">'Ferney-&gt;Genève'!DD9+'StGenis total'!DD9+'Mategnin Total'!DD9</f>
        <v>0</v>
      </c>
      <c r="DE9" s="345" t="n">
        <f aca="false">'Ferney-&gt;Genève'!DE9+'StGenis total'!DE9+'Mategnin Total'!DE9</f>
        <v>0</v>
      </c>
      <c r="DF9" s="345" t="n">
        <f aca="false">'Ferney-&gt;Genève'!DF9+'StGenis total'!DF9+'Mategnin Total'!DF9</f>
        <v>0</v>
      </c>
      <c r="DG9" s="345" t="n">
        <f aca="false">'Ferney-&gt;Genève'!DG9+'StGenis total'!DG9+'Mategnin Total'!DG9</f>
        <v>2</v>
      </c>
      <c r="DI9" s="340" t="n">
        <f aca="false">CR9+CT9+CV9+CX9+CZ9+DB9+DD9+DF9</f>
        <v>101</v>
      </c>
      <c r="DJ9" s="4" t="n">
        <f aca="false">CS9+CU9+CW9+CY9+DA9+DC9+DE9+DG9</f>
        <v>49</v>
      </c>
      <c r="DK9" s="341" t="n">
        <f aca="false">DJ9/(DJ9+DI9)</f>
        <v>0.326666666666667</v>
      </c>
      <c r="DL9" s="4" t="n">
        <f aca="false">CR9+CS9+CZ9+DA9</f>
        <v>77</v>
      </c>
      <c r="DM9" s="4" t="n">
        <f aca="false">CT9+CU9+DB9+DC9</f>
        <v>51</v>
      </c>
      <c r="DN9" s="4" t="n">
        <f aca="false">CV9+CW9+DD9+DE9</f>
        <v>9</v>
      </c>
      <c r="DO9" s="4" t="n">
        <f aca="false">SUM(DL9:DN9)</f>
        <v>137</v>
      </c>
      <c r="DP9" s="15" t="n">
        <f aca="false">DM9/DO9</f>
        <v>0.372262773722628</v>
      </c>
      <c r="DQ9" s="15" t="n">
        <f aca="false">DN9/DO9</f>
        <v>0.0656934306569343</v>
      </c>
      <c r="DR9" s="4" t="n">
        <f aca="false">CX9+CY9+DF9+DG9</f>
        <v>13</v>
      </c>
      <c r="DS9" s="4" t="n">
        <f aca="false">SUM(CR9:CY9)</f>
        <v>139</v>
      </c>
      <c r="DT9" s="342" t="n">
        <f aca="false">SUM(CZ9:DG9)</f>
        <v>11</v>
      </c>
      <c r="DU9" s="343" t="n">
        <f aca="false">SUM(CR9:DG9)</f>
        <v>150</v>
      </c>
      <c r="DX9" s="15" t="n">
        <f aca="false">(DI9/FD9) - 1</f>
        <v>0.311688311688312</v>
      </c>
      <c r="DY9" s="15" t="n">
        <f aca="false">(DJ9/FE9) - 1</f>
        <v>0.689655172413793</v>
      </c>
      <c r="DZ9" s="15" t="n">
        <f aca="false">(DK9/FF9) - 1</f>
        <v>0.194022988505747</v>
      </c>
      <c r="EA9" s="15" t="n">
        <f aca="false">(DL9/FG9) - 1</f>
        <v>0.305084745762712</v>
      </c>
      <c r="EB9" s="15" t="n">
        <f aca="false">(DM9/FH9) - 1</f>
        <v>0.7</v>
      </c>
      <c r="EC9" s="15" t="n">
        <f aca="false">(DN9/FI9) - 1</f>
        <v>0.8</v>
      </c>
      <c r="ED9" s="15" t="n">
        <f aca="false">(DO9/FJ9) - 1</f>
        <v>0.457446808510638</v>
      </c>
      <c r="EE9" s="15" t="n">
        <f aca="false">(DP9/FK9) - 1</f>
        <v>0.166423357664234</v>
      </c>
      <c r="EF9" s="15" t="n">
        <f aca="false">(DQ9/FL9) - 1</f>
        <v>0.235036496350365</v>
      </c>
      <c r="EG9" s="15" t="n">
        <f aca="false">(DR9/FM9) - 1</f>
        <v>0.0833333333333333</v>
      </c>
      <c r="EH9" s="15" t="n">
        <f aca="false">(DS9/FN9) - 1</f>
        <v>0.418367346938775</v>
      </c>
      <c r="EI9" s="15" t="n">
        <f aca="false">(DT9/FO9) - 1</f>
        <v>0.375</v>
      </c>
      <c r="EJ9" s="15" t="n">
        <f aca="false">(DU9/FP9) - 1</f>
        <v>0.415094339622641</v>
      </c>
      <c r="EL9" s="346" t="n">
        <v>0.333333333333333</v>
      </c>
      <c r="EM9" s="345" t="n">
        <f aca="false">'Ferney-&gt;Genève'!EM9+'StGenis total'!EM9+'Mategnin Total'!EM9</f>
        <v>43</v>
      </c>
      <c r="EN9" s="345" t="n">
        <f aca="false">'Ferney-&gt;Genève'!EN9+'StGenis total'!EN9+'Mategnin Total'!EN9</f>
        <v>14</v>
      </c>
      <c r="EO9" s="345" t="n">
        <f aca="false">'Ferney-&gt;Genève'!EO9+'StGenis total'!EO9+'Mategnin Total'!EO9</f>
        <v>17</v>
      </c>
      <c r="EP9" s="345" t="n">
        <f aca="false">'Ferney-&gt;Genève'!EP9+'StGenis total'!EP9+'Mategnin Total'!EP9</f>
        <v>8</v>
      </c>
      <c r="EQ9" s="345" t="n">
        <f aca="false">'Ferney-&gt;Genève'!EQ9+'StGenis total'!EQ9+'Mategnin Total'!EQ9</f>
        <v>2</v>
      </c>
      <c r="ER9" s="345" t="n">
        <f aca="false">'Ferney-&gt;Genève'!ER9+'StGenis total'!ER9+'Mategnin Total'!ER9</f>
        <v>3</v>
      </c>
      <c r="ES9" s="345" t="n">
        <f aca="false">'Ferney-&gt;Genève'!ES9+'StGenis total'!ES9+'Mategnin Total'!ES9</f>
        <v>9</v>
      </c>
      <c r="ET9" s="345" t="n">
        <f aca="false">'Ferney-&gt;Genève'!ET9+'StGenis total'!ET9+'Mategnin Total'!ET9</f>
        <v>2</v>
      </c>
      <c r="EU9" s="345" t="n">
        <f aca="false">'Ferney-&gt;Genève'!EU9+'StGenis total'!EU9+'Mategnin Total'!EU9</f>
        <v>1</v>
      </c>
      <c r="EV9" s="345" t="n">
        <f aca="false">'Ferney-&gt;Genève'!EV9+'StGenis total'!EV9+'Mategnin Total'!EV9</f>
        <v>1</v>
      </c>
      <c r="EW9" s="345" t="n">
        <f aca="false">'Ferney-&gt;Genève'!EW9+'StGenis total'!EW9+'Mategnin Total'!EW9</f>
        <v>5</v>
      </c>
      <c r="EX9" s="345" t="n">
        <f aca="false">'Ferney-&gt;Genève'!EX9+'StGenis total'!EX9+'Mategnin Total'!EX9</f>
        <v>0</v>
      </c>
      <c r="EY9" s="345" t="n">
        <f aca="false">'Ferney-&gt;Genève'!EY9+'StGenis total'!EY9+'Mategnin Total'!EY9</f>
        <v>0</v>
      </c>
      <c r="EZ9" s="345" t="n">
        <f aca="false">'Ferney-&gt;Genève'!EZ9+'StGenis total'!EZ9+'Mategnin Total'!EZ9</f>
        <v>0</v>
      </c>
      <c r="FA9" s="345" t="n">
        <f aca="false">'Ferney-&gt;Genève'!FA9+'StGenis total'!FA9+'Mategnin Total'!FA9</f>
        <v>0</v>
      </c>
      <c r="FB9" s="345" t="n">
        <f aca="false">'Ferney-&gt;Genève'!FB9+'StGenis total'!FB9+'Mategnin Total'!FB9</f>
        <v>1</v>
      </c>
      <c r="FD9" s="340" t="n">
        <f aca="false">EM9+EO9+EQ9+ES9+EU9+EW9+EY9+FA9</f>
        <v>77</v>
      </c>
      <c r="FE9" s="4" t="n">
        <f aca="false">EN9+EP9+ER9+ET9+EV9+EX9+EZ9+FB9</f>
        <v>29</v>
      </c>
      <c r="FF9" s="341" t="n">
        <f aca="false">FE9/(FE9+FD9)</f>
        <v>0.273584905660377</v>
      </c>
      <c r="FG9" s="4" t="n">
        <f aca="false">EM9+EN9+EU9+EV9</f>
        <v>59</v>
      </c>
      <c r="FH9" s="4" t="n">
        <f aca="false">EO9+EP9+EW9+EX9</f>
        <v>30</v>
      </c>
      <c r="FI9" s="4" t="n">
        <f aca="false">EQ9+ER9+EY9+EZ9</f>
        <v>5</v>
      </c>
      <c r="FJ9" s="4" t="n">
        <f aca="false">SUM(FG9:FI9)</f>
        <v>94</v>
      </c>
      <c r="FK9" s="15" t="n">
        <f aca="false">FH9/FJ9</f>
        <v>0.319148936170213</v>
      </c>
      <c r="FL9" s="15" t="n">
        <f aca="false">FI9/FJ9</f>
        <v>0.0531914893617021</v>
      </c>
      <c r="FM9" s="4" t="n">
        <f aca="false">ES9+ET9+FA9+FB9</f>
        <v>12</v>
      </c>
      <c r="FN9" s="4" t="n">
        <f aca="false">SUM(EM9:ET9)</f>
        <v>98</v>
      </c>
      <c r="FO9" s="342" t="n">
        <f aca="false">SUM(EU9:FB9)</f>
        <v>8</v>
      </c>
      <c r="FP9" s="343" t="n">
        <f aca="false">SUM(EM9:FB9)</f>
        <v>106</v>
      </c>
      <c r="GF9" s="347" t="e">
        <f aca="false">(FD9/FR9) - 1</f>
        <v>#DIV/0!</v>
      </c>
      <c r="GG9" s="15" t="e">
        <f aca="false">(FE9/FS9) - 1</f>
        <v>#DIV/0!</v>
      </c>
      <c r="GH9" s="15" t="e">
        <f aca="false">(FF9/FT9) - 1</f>
        <v>#DIV/0!</v>
      </c>
      <c r="GI9" s="15" t="e">
        <f aca="false">(FG9/FU9) - 1</f>
        <v>#DIV/0!</v>
      </c>
      <c r="GJ9" s="15" t="e">
        <f aca="false">(FH9/FV9) - 1</f>
        <v>#DIV/0!</v>
      </c>
      <c r="GK9" s="15" t="e">
        <f aca="false">(FI9/FW9) - 1</f>
        <v>#DIV/0!</v>
      </c>
      <c r="GL9" s="15" t="e">
        <f aca="false">(FJ9/FX9) - 1</f>
        <v>#DIV/0!</v>
      </c>
      <c r="GM9" s="15" t="e">
        <f aca="false">(FK9/FY9) - 1</f>
        <v>#DIV/0!</v>
      </c>
      <c r="GN9" s="15" t="e">
        <f aca="false">(FL9/FZ9) - 1</f>
        <v>#DIV/0!</v>
      </c>
      <c r="GO9" s="15" t="e">
        <f aca="false">(FM9/GA9) - 1</f>
        <v>#DIV/0!</v>
      </c>
      <c r="GP9" s="15" t="e">
        <f aca="false">(FN9/GB9) - 1</f>
        <v>#DIV/0!</v>
      </c>
      <c r="GQ9" s="15" t="e">
        <f aca="false">(FO9/GC9) - 1</f>
        <v>#DIV/0!</v>
      </c>
      <c r="GR9" s="348" t="e">
        <f aca="false">(FP9/GD9) - 1</f>
        <v>#DIV/0!</v>
      </c>
    </row>
    <row r="10" customFormat="false" ht="21" hidden="false" customHeight="true" outlineLevel="0" collapsed="false">
      <c r="A10" s="349" t="n">
        <v>0.34375</v>
      </c>
      <c r="B10" s="345" t="n">
        <f aca="false">'Ferney-&gt;Genève'!B10+'StGenis total'!B10+'Mategnin Total'!B10</f>
        <v>79</v>
      </c>
      <c r="C10" s="345" t="n">
        <f aca="false">'Ferney-&gt;Genève'!C10+'StGenis total'!C10+'Mategnin Total'!C10</f>
        <v>20</v>
      </c>
      <c r="D10" s="345" t="n">
        <f aca="false">'Ferney-&gt;Genève'!D10+'StGenis total'!D10+'Mategnin Total'!D10</f>
        <v>35</v>
      </c>
      <c r="E10" s="345" t="n">
        <f aca="false">'Ferney-&gt;Genève'!E10+'StGenis total'!E10+'Mategnin Total'!E10</f>
        <v>47</v>
      </c>
      <c r="F10" s="345" t="n">
        <f aca="false">'Ferney-&gt;Genève'!F10+'StGenis total'!F10+'Mategnin Total'!F10</f>
        <v>18</v>
      </c>
      <c r="G10" s="345" t="n">
        <f aca="false">'Ferney-&gt;Genève'!G10+'StGenis total'!G10+'Mategnin Total'!G10</f>
        <v>4</v>
      </c>
      <c r="H10" s="345" t="n">
        <f aca="false">'Ferney-&gt;Genève'!H10+'StGenis total'!H10+'Mategnin Total'!H10</f>
        <v>13</v>
      </c>
      <c r="I10" s="345" t="n">
        <f aca="false">'Ferney-&gt;Genève'!I10+'StGenis total'!I10+'Mategnin Total'!I10</f>
        <v>6</v>
      </c>
      <c r="J10" s="345" t="n">
        <f aca="false">'Ferney-&gt;Genève'!J10+'StGenis total'!J10+'Mategnin Total'!J10</f>
        <v>3</v>
      </c>
      <c r="K10" s="345" t="n">
        <f aca="false">'Ferney-&gt;Genève'!K10+'StGenis total'!K10+'Mategnin Total'!K10</f>
        <v>1</v>
      </c>
      <c r="L10" s="345" t="n">
        <f aca="false">'Ferney-&gt;Genève'!L10+'StGenis total'!L10+'Mategnin Total'!L10</f>
        <v>3</v>
      </c>
      <c r="M10" s="345" t="n">
        <f aca="false">'Ferney-&gt;Genève'!M10+'StGenis total'!M10+'Mategnin Total'!M10</f>
        <v>2</v>
      </c>
      <c r="N10" s="345" t="n">
        <f aca="false">'Ferney-&gt;Genève'!N10+'StGenis total'!N10+'Mategnin Total'!N10</f>
        <v>2</v>
      </c>
      <c r="O10" s="345" t="n">
        <f aca="false">'Ferney-&gt;Genève'!O10+'StGenis total'!O10+'Mategnin Total'!O10</f>
        <v>0</v>
      </c>
      <c r="P10" s="345" t="n">
        <f aca="false">'Ferney-&gt;Genève'!P10+'StGenis total'!P10+'Mategnin Total'!P10</f>
        <v>1</v>
      </c>
      <c r="Q10" s="345" t="n">
        <f aca="false">'Ferney-&gt;Genève'!Q10+'StGenis total'!Q10+'Mategnin Total'!Q10</f>
        <v>0</v>
      </c>
      <c r="S10" s="340" t="n">
        <f aca="false">B10+D10+F10+H10+J10+L10+N10+P10</f>
        <v>154</v>
      </c>
      <c r="T10" s="4" t="n">
        <f aca="false">C10+E10+G10+I10+K10+M10+O10+Q10</f>
        <v>80</v>
      </c>
      <c r="U10" s="341" t="n">
        <f aca="false">T10/(T10+S10)</f>
        <v>0.341880341880342</v>
      </c>
      <c r="V10" s="4" t="n">
        <f aca="false">B10+C10+J10+K10</f>
        <v>103</v>
      </c>
      <c r="W10" s="4" t="n">
        <f aca="false">D10+E10+L10+M10</f>
        <v>87</v>
      </c>
      <c r="X10" s="4" t="n">
        <f aca="false">F10+G10+N10+O10</f>
        <v>24</v>
      </c>
      <c r="Y10" s="4" t="n">
        <f aca="false">SUM(V10:X10)</f>
        <v>214</v>
      </c>
      <c r="Z10" s="15" t="n">
        <f aca="false">W10/Y10</f>
        <v>0.406542056074766</v>
      </c>
      <c r="AA10" s="15" t="n">
        <f aca="false">X10/Y10</f>
        <v>0.11214953271028</v>
      </c>
      <c r="AB10" s="4" t="n">
        <f aca="false">H10+I10+P10+Q10</f>
        <v>20</v>
      </c>
      <c r="AC10" s="4" t="n">
        <f aca="false">SUM(B10:I10)</f>
        <v>222</v>
      </c>
      <c r="AD10" s="342" t="n">
        <f aca="false">SUM(J10:Q10)</f>
        <v>12</v>
      </c>
      <c r="AE10" s="343" t="n">
        <f aca="false">SUM(B10:Q10)</f>
        <v>234</v>
      </c>
      <c r="AH10" s="15" t="n">
        <f aca="false">(S10/BN10) - 1</f>
        <v>-0.134831460674157</v>
      </c>
      <c r="AI10" s="15" t="n">
        <f aca="false">(T10/BO10) - 1</f>
        <v>0.0126582278481013</v>
      </c>
      <c r="AJ10" s="15" t="n">
        <f aca="false">(U10/BP10) - 1</f>
        <v>0.11219301092719</v>
      </c>
      <c r="AK10" s="15" t="n">
        <f aca="false">(V10/BQ10) - 1</f>
        <v>-0.225563909774436</v>
      </c>
      <c r="AL10" s="15" t="n">
        <f aca="false">(W10/BR10) - 1</f>
        <v>0.0740740740740742</v>
      </c>
      <c r="AM10" s="15" t="n">
        <f aca="false">(X10/BS10) - 1</f>
        <v>0.714285714285714</v>
      </c>
      <c r="AN10" s="15" t="n">
        <f aca="false">(Y10/BT10) - 1</f>
        <v>-0.0614035087719298</v>
      </c>
      <c r="AO10" s="15" t="n">
        <f aca="false">(Z10/BU10) - 1</f>
        <v>0.144340602284527</v>
      </c>
      <c r="AP10" s="15" t="n">
        <f aca="false">(AA10/BV10) - 1</f>
        <v>0.826435246995995</v>
      </c>
      <c r="AQ10" s="15" t="n">
        <f aca="false">(AB10/BW10) - 1</f>
        <v>-0.310344827586207</v>
      </c>
      <c r="AR10" s="15" t="n">
        <f aca="false">(AC10/BX10) - 1</f>
        <v>-0.0864197530864198</v>
      </c>
      <c r="AS10" s="15" t="n">
        <f aca="false">(AD10/BY10) - 1</f>
        <v>-0.142857142857143</v>
      </c>
      <c r="AT10" s="15" t="n">
        <f aca="false">(AE10/BZ10) - 1</f>
        <v>-0.0894941634241245</v>
      </c>
      <c r="AV10" s="349" t="n">
        <v>0.34375</v>
      </c>
      <c r="AW10" s="345" t="n">
        <f aca="false">'Ferney-&gt;Genève'!AW10+'StGenis total'!AW10+'Mategnin Total'!AW10</f>
        <v>101</v>
      </c>
      <c r="AX10" s="345" t="n">
        <f aca="false">'Ferney-&gt;Genève'!AX10+'StGenis total'!AX10+'Mategnin Total'!AX10</f>
        <v>28</v>
      </c>
      <c r="AY10" s="345" t="n">
        <f aca="false">'Ferney-&gt;Genève'!AY10+'StGenis total'!AY10+'Mategnin Total'!AY10</f>
        <v>43</v>
      </c>
      <c r="AZ10" s="345" t="n">
        <f aca="false">'Ferney-&gt;Genève'!AZ10+'StGenis total'!AZ10+'Mategnin Total'!AZ10</f>
        <v>35</v>
      </c>
      <c r="BA10" s="345" t="n">
        <f aca="false">'Ferney-&gt;Genève'!BA10+'StGenis total'!BA10+'Mategnin Total'!BA10</f>
        <v>12</v>
      </c>
      <c r="BB10" s="345" t="n">
        <f aca="false">'Ferney-&gt;Genève'!BB10+'StGenis total'!BB10+'Mategnin Total'!BB10</f>
        <v>1</v>
      </c>
      <c r="BC10" s="345" t="n">
        <f aca="false">'Ferney-&gt;Genève'!BC10+'StGenis total'!BC10+'Mategnin Total'!BC10</f>
        <v>14</v>
      </c>
      <c r="BD10" s="345" t="n">
        <f aca="false">'Ferney-&gt;Genève'!BD10+'StGenis total'!BD10+'Mategnin Total'!BD10</f>
        <v>9</v>
      </c>
      <c r="BE10" s="345" t="n">
        <f aca="false">'Ferney-&gt;Genève'!BE10+'StGenis total'!BE10+'Mategnin Total'!BE10</f>
        <v>3</v>
      </c>
      <c r="BF10" s="345" t="n">
        <f aca="false">'Ferney-&gt;Genève'!BF10+'StGenis total'!BF10+'Mategnin Total'!BF10</f>
        <v>1</v>
      </c>
      <c r="BG10" s="345" t="n">
        <f aca="false">'Ferney-&gt;Genève'!BG10+'StGenis total'!BG10+'Mategnin Total'!BG10</f>
        <v>1</v>
      </c>
      <c r="BH10" s="345" t="n">
        <f aca="false">'Ferney-&gt;Genève'!BH10+'StGenis total'!BH10+'Mategnin Total'!BH10</f>
        <v>2</v>
      </c>
      <c r="BI10" s="345" t="n">
        <f aca="false">'Ferney-&gt;Genève'!BI10+'StGenis total'!BI10+'Mategnin Total'!BI10</f>
        <v>1</v>
      </c>
      <c r="BJ10" s="345" t="n">
        <f aca="false">'Ferney-&gt;Genève'!BJ10+'StGenis total'!BJ10+'Mategnin Total'!BJ10</f>
        <v>0</v>
      </c>
      <c r="BK10" s="345" t="n">
        <f aca="false">'Ferney-&gt;Genève'!BK10+'StGenis total'!BK10+'Mategnin Total'!BK10</f>
        <v>3</v>
      </c>
      <c r="BL10" s="345" t="n">
        <f aca="false">'Ferney-&gt;Genève'!BL10+'StGenis total'!BL10+'Mategnin Total'!BL10</f>
        <v>3</v>
      </c>
      <c r="BN10" s="340" t="n">
        <f aca="false">AW10+AY10+BA10+BC10+BE10+BG10+BI10+BK10</f>
        <v>178</v>
      </c>
      <c r="BO10" s="4" t="n">
        <f aca="false">AX10+AZ10+BB10+BD10+BF10+BH10+BJ10+BL10</f>
        <v>79</v>
      </c>
      <c r="BP10" s="341" t="n">
        <f aca="false">BO10/(BO10+BN10)</f>
        <v>0.307392996108949</v>
      </c>
      <c r="BQ10" s="4" t="n">
        <f aca="false">AW10+AX10+BE10+BF10</f>
        <v>133</v>
      </c>
      <c r="BR10" s="4" t="n">
        <f aca="false">AY10+AZ10+BG10+BH10</f>
        <v>81</v>
      </c>
      <c r="BS10" s="4" t="n">
        <f aca="false">BA10+BB10+BI10+BJ10</f>
        <v>14</v>
      </c>
      <c r="BT10" s="4" t="n">
        <f aca="false">SUM(BQ10:BS10)</f>
        <v>228</v>
      </c>
      <c r="BU10" s="15" t="n">
        <f aca="false">BR10/BT10</f>
        <v>0.355263157894737</v>
      </c>
      <c r="BV10" s="15" t="n">
        <f aca="false">BS10/BT10</f>
        <v>0.0614035087719298</v>
      </c>
      <c r="BW10" s="4" t="n">
        <f aca="false">BC10+BD10+BK10+BL10</f>
        <v>29</v>
      </c>
      <c r="BX10" s="4" t="n">
        <f aca="false">SUM(AW10:BD10)</f>
        <v>243</v>
      </c>
      <c r="BY10" s="342" t="n">
        <f aca="false">SUM(BE10:BL10)</f>
        <v>14</v>
      </c>
      <c r="BZ10" s="343" t="n">
        <f aca="false">SUM(AW10:BL10)</f>
        <v>257</v>
      </c>
      <c r="CC10" s="15" t="n">
        <f aca="false">(BN10/DI10) - 1</f>
        <v>0.338345864661654</v>
      </c>
      <c r="CD10" s="15" t="n">
        <f aca="false">(BO10/DJ10) - 1</f>
        <v>0.234375</v>
      </c>
      <c r="CE10" s="15" t="n">
        <f aca="false">(BP10/DK10) - 1</f>
        <v>-0.0538059338521399</v>
      </c>
      <c r="CF10" s="15" t="n">
        <f aca="false">(BQ10/DL10) - 1</f>
        <v>0.414893617021277</v>
      </c>
      <c r="CG10" s="15" t="n">
        <f aca="false">(BR10/DM10) - 1</f>
        <v>0.125</v>
      </c>
      <c r="CH10" s="15" t="n">
        <f aca="false">(BS10/DN10) - 1</f>
        <v>1</v>
      </c>
      <c r="CI10" s="15" t="n">
        <f aca="false">(BT10/DO10) - 1</f>
        <v>0.317919075144509</v>
      </c>
      <c r="CJ10" s="15" t="n">
        <f aca="false">(BU10/DP10) - 1</f>
        <v>-0.146381578947368</v>
      </c>
      <c r="CK10" s="15" t="n">
        <f aca="false">(BV10/DQ10) - 1</f>
        <v>0.517543859649123</v>
      </c>
      <c r="CL10" s="15" t="n">
        <f aca="false">(BW10/DR10) - 1</f>
        <v>0.208333333333333</v>
      </c>
      <c r="CM10" s="15" t="n">
        <f aca="false">(BX10/DS10) - 1</f>
        <v>0.35</v>
      </c>
      <c r="CN10" s="15" t="n">
        <f aca="false">(BY10/DT10) - 1</f>
        <v>-0.176470588235294</v>
      </c>
      <c r="CO10" s="15" t="n">
        <f aca="false">(BZ10/DU10) - 1</f>
        <v>0.304568527918782</v>
      </c>
      <c r="CQ10" s="349" t="n">
        <v>0.34375</v>
      </c>
      <c r="CR10" s="345" t="n">
        <f aca="false">'Ferney-&gt;Genève'!CR10+'StGenis total'!CR10+'Mategnin Total'!CR10</f>
        <v>72</v>
      </c>
      <c r="CS10" s="345" t="n">
        <f aca="false">'Ferney-&gt;Genève'!CS10+'StGenis total'!CS10+'Mategnin Total'!CS10</f>
        <v>18</v>
      </c>
      <c r="CT10" s="345" t="n">
        <f aca="false">'Ferney-&gt;Genève'!CT10+'StGenis total'!CT10+'Mategnin Total'!CT10</f>
        <v>35</v>
      </c>
      <c r="CU10" s="345" t="n">
        <f aca="false">'Ferney-&gt;Genève'!CU10+'StGenis total'!CU10+'Mategnin Total'!CU10</f>
        <v>33</v>
      </c>
      <c r="CV10" s="345" t="n">
        <f aca="false">'Ferney-&gt;Genève'!CV10+'StGenis total'!CV10+'Mategnin Total'!CV10</f>
        <v>4</v>
      </c>
      <c r="CW10" s="345" t="n">
        <f aca="false">'Ferney-&gt;Genève'!CW10+'StGenis total'!CW10+'Mategnin Total'!CW10</f>
        <v>3</v>
      </c>
      <c r="CX10" s="345" t="n">
        <f aca="false">'Ferney-&gt;Genève'!CX10+'StGenis total'!CX10+'Mategnin Total'!CX10</f>
        <v>12</v>
      </c>
      <c r="CY10" s="345" t="n">
        <f aca="false">'Ferney-&gt;Genève'!CY10+'StGenis total'!CY10+'Mategnin Total'!CY10</f>
        <v>3</v>
      </c>
      <c r="CZ10" s="345" t="n">
        <f aca="false">'Ferney-&gt;Genève'!CZ10+'StGenis total'!CZ10+'Mategnin Total'!CZ10</f>
        <v>4</v>
      </c>
      <c r="DA10" s="345" t="n">
        <f aca="false">'Ferney-&gt;Genève'!DA10+'StGenis total'!DA10+'Mategnin Total'!DA10</f>
        <v>0</v>
      </c>
      <c r="DB10" s="345" t="n">
        <f aca="false">'Ferney-&gt;Genève'!DB10+'StGenis total'!DB10+'Mategnin Total'!DB10</f>
        <v>2</v>
      </c>
      <c r="DC10" s="345" t="n">
        <f aca="false">'Ferney-&gt;Genève'!DC10+'StGenis total'!DC10+'Mategnin Total'!DC10</f>
        <v>2</v>
      </c>
      <c r="DD10" s="345" t="n">
        <f aca="false">'Ferney-&gt;Genève'!DD10+'StGenis total'!DD10+'Mategnin Total'!DD10</f>
        <v>0</v>
      </c>
      <c r="DE10" s="345" t="n">
        <f aca="false">'Ferney-&gt;Genève'!DE10+'StGenis total'!DE10+'Mategnin Total'!DE10</f>
        <v>0</v>
      </c>
      <c r="DF10" s="345" t="n">
        <f aca="false">'Ferney-&gt;Genève'!DF10+'StGenis total'!DF10+'Mategnin Total'!DF10</f>
        <v>4</v>
      </c>
      <c r="DG10" s="345" t="n">
        <f aca="false">'Ferney-&gt;Genève'!DG10+'StGenis total'!DG10+'Mategnin Total'!DG10</f>
        <v>5</v>
      </c>
      <c r="DI10" s="340" t="n">
        <f aca="false">CR10+CT10+CV10+CX10+CZ10+DB10+DD10+DF10</f>
        <v>133</v>
      </c>
      <c r="DJ10" s="4" t="n">
        <f aca="false">CS10+CU10+CW10+CY10+DA10+DC10+DE10+DG10</f>
        <v>64</v>
      </c>
      <c r="DK10" s="341" t="n">
        <f aca="false">DJ10/(DJ10+DI10)</f>
        <v>0.3248730964467</v>
      </c>
      <c r="DL10" s="4" t="n">
        <f aca="false">CR10+CS10+CZ10+DA10</f>
        <v>94</v>
      </c>
      <c r="DM10" s="4" t="n">
        <f aca="false">CT10+CU10+DB10+DC10</f>
        <v>72</v>
      </c>
      <c r="DN10" s="4" t="n">
        <f aca="false">CV10+CW10+DD10+DE10</f>
        <v>7</v>
      </c>
      <c r="DO10" s="4" t="n">
        <f aca="false">SUM(DL10:DN10)</f>
        <v>173</v>
      </c>
      <c r="DP10" s="15" t="n">
        <f aca="false">DM10/DO10</f>
        <v>0.416184971098266</v>
      </c>
      <c r="DQ10" s="15" t="n">
        <f aca="false">DN10/DO10</f>
        <v>0.0404624277456647</v>
      </c>
      <c r="DR10" s="4" t="n">
        <f aca="false">CX10+CY10+DF10+DG10</f>
        <v>24</v>
      </c>
      <c r="DS10" s="4" t="n">
        <f aca="false">SUM(CR10:CY10)</f>
        <v>180</v>
      </c>
      <c r="DT10" s="342" t="n">
        <f aca="false">SUM(CZ10:DG10)</f>
        <v>17</v>
      </c>
      <c r="DU10" s="343" t="n">
        <f aca="false">SUM(CR10:DG10)</f>
        <v>197</v>
      </c>
      <c r="DX10" s="15" t="n">
        <f aca="false">(DI10/FD10) - 1</f>
        <v>0.414893617021277</v>
      </c>
      <c r="DY10" s="15" t="n">
        <f aca="false">(DJ10/FE10) - 1</f>
        <v>1.06451612903226</v>
      </c>
      <c r="DZ10" s="15" t="n">
        <f aca="false">(DK10/FF10) - 1</f>
        <v>0.309972163091534</v>
      </c>
      <c r="EA10" s="15" t="n">
        <f aca="false">(DL10/FG10) - 1</f>
        <v>0.678571428571429</v>
      </c>
      <c r="EB10" s="15" t="n">
        <f aca="false">(DM10/FH10) - 1</f>
        <v>0.894736842105263</v>
      </c>
      <c r="EC10" s="15" t="n">
        <f aca="false">(DN10/FI10) - 1</f>
        <v>0.166666666666667</v>
      </c>
      <c r="ED10" s="15" t="n">
        <f aca="false">(DO10/FJ10) - 1</f>
        <v>0.73</v>
      </c>
      <c r="EE10" s="15" t="n">
        <f aca="false">(DP10/FK10) - 1</f>
        <v>0.0952236081533313</v>
      </c>
      <c r="EF10" s="15" t="n">
        <f aca="false">(DQ10/FL10) - 1</f>
        <v>-0.325626204238921</v>
      </c>
      <c r="EG10" s="15" t="n">
        <f aca="false">(DR10/FM10) - 1</f>
        <v>-0.04</v>
      </c>
      <c r="EH10" s="15" t="n">
        <f aca="false">(DS10/FN10) - 1</f>
        <v>0.682242990654206</v>
      </c>
      <c r="EI10" s="15" t="n">
        <f aca="false">(DT10/FO10) - 1</f>
        <v>-0.0555555555555556</v>
      </c>
      <c r="EJ10" s="15" t="n">
        <f aca="false">(DU10/FP10) - 1</f>
        <v>0.576</v>
      </c>
      <c r="EL10" s="350" t="n">
        <v>0.34375</v>
      </c>
      <c r="EM10" s="345" t="n">
        <f aca="false">'Ferney-&gt;Genève'!EM10+'StGenis total'!EM10+'Mategnin Total'!EM10</f>
        <v>37</v>
      </c>
      <c r="EN10" s="345" t="n">
        <f aca="false">'Ferney-&gt;Genève'!EN10+'StGenis total'!EN10+'Mategnin Total'!EN10</f>
        <v>11</v>
      </c>
      <c r="EO10" s="345" t="n">
        <f aca="false">'Ferney-&gt;Genève'!EO10+'StGenis total'!EO10+'Mategnin Total'!EO10</f>
        <v>22</v>
      </c>
      <c r="EP10" s="345" t="n">
        <f aca="false">'Ferney-&gt;Genève'!EP10+'StGenis total'!EP10+'Mategnin Total'!EP10</f>
        <v>10</v>
      </c>
      <c r="EQ10" s="345" t="n">
        <f aca="false">'Ferney-&gt;Genève'!EQ10+'StGenis total'!EQ10+'Mategnin Total'!EQ10</f>
        <v>6</v>
      </c>
      <c r="ER10" s="345" t="n">
        <f aca="false">'Ferney-&gt;Genève'!ER10+'StGenis total'!ER10+'Mategnin Total'!ER10</f>
        <v>0</v>
      </c>
      <c r="ES10" s="345" t="n">
        <f aca="false">'Ferney-&gt;Genève'!ES10+'StGenis total'!ES10+'Mategnin Total'!ES10</f>
        <v>19</v>
      </c>
      <c r="ET10" s="345" t="n">
        <f aca="false">'Ferney-&gt;Genève'!ET10+'StGenis total'!ET10+'Mategnin Total'!ET10</f>
        <v>2</v>
      </c>
      <c r="EU10" s="345" t="n">
        <f aca="false">'Ferney-&gt;Genève'!EU10+'StGenis total'!EU10+'Mategnin Total'!EU10</f>
        <v>4</v>
      </c>
      <c r="EV10" s="345" t="n">
        <f aca="false">'Ferney-&gt;Genève'!EV10+'StGenis total'!EV10+'Mategnin Total'!EV10</f>
        <v>4</v>
      </c>
      <c r="EW10" s="345" t="n">
        <f aca="false">'Ferney-&gt;Genève'!EW10+'StGenis total'!EW10+'Mategnin Total'!EW10</f>
        <v>4</v>
      </c>
      <c r="EX10" s="345" t="n">
        <f aca="false">'Ferney-&gt;Genève'!EX10+'StGenis total'!EX10+'Mategnin Total'!EX10</f>
        <v>2</v>
      </c>
      <c r="EY10" s="345" t="n">
        <f aca="false">'Ferney-&gt;Genève'!EY10+'StGenis total'!EY10+'Mategnin Total'!EY10</f>
        <v>0</v>
      </c>
      <c r="EZ10" s="345" t="n">
        <f aca="false">'Ferney-&gt;Genève'!EZ10+'StGenis total'!EZ10+'Mategnin Total'!EZ10</f>
        <v>0</v>
      </c>
      <c r="FA10" s="345" t="n">
        <f aca="false">'Ferney-&gt;Genève'!FA10+'StGenis total'!FA10+'Mategnin Total'!FA10</f>
        <v>2</v>
      </c>
      <c r="FB10" s="345" t="n">
        <f aca="false">'Ferney-&gt;Genève'!FB10+'StGenis total'!FB10+'Mategnin Total'!FB10</f>
        <v>2</v>
      </c>
      <c r="FD10" s="340" t="n">
        <f aca="false">EM10+EO10+EQ10+ES10+EU10+EW10+EY10+FA10</f>
        <v>94</v>
      </c>
      <c r="FE10" s="4" t="n">
        <f aca="false">EN10+EP10+ER10+ET10+EV10+EX10+EZ10+FB10</f>
        <v>31</v>
      </c>
      <c r="FF10" s="341" t="n">
        <f aca="false">FE10/(FE10+FD10)</f>
        <v>0.248</v>
      </c>
      <c r="FG10" s="4" t="n">
        <f aca="false">EM10+EN10+EU10+EV10</f>
        <v>56</v>
      </c>
      <c r="FH10" s="4" t="n">
        <f aca="false">EO10+EP10+EW10+EX10</f>
        <v>38</v>
      </c>
      <c r="FI10" s="4" t="n">
        <f aca="false">EQ10+ER10+EY10+EZ10</f>
        <v>6</v>
      </c>
      <c r="FJ10" s="4" t="n">
        <f aca="false">SUM(FG10:FI10)</f>
        <v>100</v>
      </c>
      <c r="FK10" s="15" t="n">
        <f aca="false">FH10/FJ10</f>
        <v>0.38</v>
      </c>
      <c r="FL10" s="15" t="n">
        <f aca="false">FI10/FJ10</f>
        <v>0.06</v>
      </c>
      <c r="FM10" s="4" t="n">
        <f aca="false">ES10+ET10+FA10+FB10</f>
        <v>25</v>
      </c>
      <c r="FN10" s="4" t="n">
        <f aca="false">SUM(EM10:ET10)</f>
        <v>107</v>
      </c>
      <c r="FO10" s="342" t="n">
        <f aca="false">SUM(EU10:FB10)</f>
        <v>18</v>
      </c>
      <c r="FP10" s="343" t="n">
        <f aca="false">SUM(EM10:FB10)</f>
        <v>125</v>
      </c>
      <c r="GF10" s="347" t="e">
        <f aca="false">(FD10/FR10) - 1</f>
        <v>#DIV/0!</v>
      </c>
      <c r="GG10" s="15" t="e">
        <f aca="false">(FE10/FS10) - 1</f>
        <v>#DIV/0!</v>
      </c>
      <c r="GH10" s="15" t="e">
        <f aca="false">(FF10/FT10) - 1</f>
        <v>#DIV/0!</v>
      </c>
      <c r="GI10" s="15" t="e">
        <f aca="false">(FG10/FU10) - 1</f>
        <v>#DIV/0!</v>
      </c>
      <c r="GJ10" s="15" t="e">
        <f aca="false">(FH10/FV10) - 1</f>
        <v>#DIV/0!</v>
      </c>
      <c r="GK10" s="15" t="e">
        <f aca="false">(FI10/FW10) - 1</f>
        <v>#DIV/0!</v>
      </c>
      <c r="GL10" s="15" t="e">
        <f aca="false">(FJ10/FX10) - 1</f>
        <v>#DIV/0!</v>
      </c>
      <c r="GM10" s="15" t="e">
        <f aca="false">(FK10/FY10) - 1</f>
        <v>#DIV/0!</v>
      </c>
      <c r="GN10" s="15" t="e">
        <f aca="false">(FL10/FZ10) - 1</f>
        <v>#DIV/0!</v>
      </c>
      <c r="GO10" s="15" t="e">
        <f aca="false">(FM10/GA10) - 1</f>
        <v>#DIV/0!</v>
      </c>
      <c r="GP10" s="15" t="e">
        <f aca="false">(FN10/GB10) - 1</f>
        <v>#DIV/0!</v>
      </c>
      <c r="GQ10" s="15" t="e">
        <f aca="false">(FO10/GC10) - 1</f>
        <v>#DIV/0!</v>
      </c>
      <c r="GR10" s="348" t="e">
        <f aca="false">(FP10/GD10) - 1</f>
        <v>#DIV/0!</v>
      </c>
    </row>
    <row r="11" customFormat="false" ht="21" hidden="false" customHeight="true" outlineLevel="0" collapsed="false">
      <c r="A11" s="349" t="n">
        <v>0.354166666666667</v>
      </c>
      <c r="B11" s="345" t="n">
        <f aca="false">'Ferney-&gt;Genève'!B11+'StGenis total'!B11+'Mategnin Total'!B11</f>
        <v>93</v>
      </c>
      <c r="C11" s="345" t="n">
        <f aca="false">'Ferney-&gt;Genève'!C11+'StGenis total'!C11+'Mategnin Total'!C11</f>
        <v>23</v>
      </c>
      <c r="D11" s="345" t="n">
        <f aca="false">'Ferney-&gt;Genève'!D11+'StGenis total'!D11+'Mategnin Total'!D11</f>
        <v>54</v>
      </c>
      <c r="E11" s="345" t="n">
        <f aca="false">'Ferney-&gt;Genève'!E11+'StGenis total'!E11+'Mategnin Total'!E11</f>
        <v>48</v>
      </c>
      <c r="F11" s="345" t="n">
        <f aca="false">'Ferney-&gt;Genève'!F11+'StGenis total'!F11+'Mategnin Total'!F11</f>
        <v>7</v>
      </c>
      <c r="G11" s="345" t="n">
        <f aca="false">'Ferney-&gt;Genève'!G11+'StGenis total'!G11+'Mategnin Total'!G11</f>
        <v>3</v>
      </c>
      <c r="H11" s="345" t="n">
        <f aca="false">'Ferney-&gt;Genève'!H11+'StGenis total'!H11+'Mategnin Total'!H11</f>
        <v>11</v>
      </c>
      <c r="I11" s="345" t="n">
        <f aca="false">'Ferney-&gt;Genève'!I11+'StGenis total'!I11+'Mategnin Total'!I11</f>
        <v>4</v>
      </c>
      <c r="J11" s="345" t="n">
        <f aca="false">'Ferney-&gt;Genève'!J11+'StGenis total'!J11+'Mategnin Total'!J11</f>
        <v>9</v>
      </c>
      <c r="K11" s="345" t="n">
        <f aca="false">'Ferney-&gt;Genève'!K11+'StGenis total'!K11+'Mategnin Total'!K11</f>
        <v>1</v>
      </c>
      <c r="L11" s="345" t="n">
        <f aca="false">'Ferney-&gt;Genève'!L11+'StGenis total'!L11+'Mategnin Total'!L11</f>
        <v>6</v>
      </c>
      <c r="M11" s="345" t="n">
        <f aca="false">'Ferney-&gt;Genève'!M11+'StGenis total'!M11+'Mategnin Total'!M11</f>
        <v>1</v>
      </c>
      <c r="N11" s="345" t="n">
        <f aca="false">'Ferney-&gt;Genève'!N11+'StGenis total'!N11+'Mategnin Total'!N11</f>
        <v>3</v>
      </c>
      <c r="O11" s="345" t="n">
        <f aca="false">'Ferney-&gt;Genève'!O11+'StGenis total'!O11+'Mategnin Total'!O11</f>
        <v>0</v>
      </c>
      <c r="P11" s="345" t="n">
        <f aca="false">'Ferney-&gt;Genève'!P11+'StGenis total'!P11+'Mategnin Total'!P11</f>
        <v>3</v>
      </c>
      <c r="Q11" s="345" t="n">
        <f aca="false">'Ferney-&gt;Genève'!Q11+'StGenis total'!Q11+'Mategnin Total'!Q11</f>
        <v>1</v>
      </c>
      <c r="S11" s="340" t="n">
        <f aca="false">B11+D11+F11+H11+J11+L11+N11+P11</f>
        <v>186</v>
      </c>
      <c r="T11" s="4" t="n">
        <f aca="false">C11+E11+G11+I11+K11+M11+O11+Q11</f>
        <v>81</v>
      </c>
      <c r="U11" s="341" t="n">
        <f aca="false">T11/(T11+S11)</f>
        <v>0.303370786516854</v>
      </c>
      <c r="V11" s="4" t="n">
        <f aca="false">B11+C11+J11+K11</f>
        <v>126</v>
      </c>
      <c r="W11" s="4" t="n">
        <f aca="false">D11+E11+L11+M11</f>
        <v>109</v>
      </c>
      <c r="X11" s="4" t="n">
        <f aca="false">F11+G11+N11+O11</f>
        <v>13</v>
      </c>
      <c r="Y11" s="4" t="n">
        <f aca="false">SUM(V11:X11)</f>
        <v>248</v>
      </c>
      <c r="Z11" s="15" t="n">
        <f aca="false">W11/Y11</f>
        <v>0.439516129032258</v>
      </c>
      <c r="AA11" s="15" t="n">
        <f aca="false">X11/Y11</f>
        <v>0.0524193548387097</v>
      </c>
      <c r="AB11" s="4" t="n">
        <f aca="false">H11+I11+P11+Q11</f>
        <v>19</v>
      </c>
      <c r="AC11" s="4" t="n">
        <f aca="false">SUM(B11:I11)</f>
        <v>243</v>
      </c>
      <c r="AD11" s="342" t="n">
        <f aca="false">SUM(J11:Q11)</f>
        <v>24</v>
      </c>
      <c r="AE11" s="343" t="n">
        <f aca="false">SUM(B11:Q11)</f>
        <v>267</v>
      </c>
      <c r="AH11" s="15" t="n">
        <f aca="false">(S11/BN11) - 1</f>
        <v>0.0276243093922652</v>
      </c>
      <c r="AI11" s="15" t="n">
        <f aca="false">(T11/BO11) - 1</f>
        <v>0.0125</v>
      </c>
      <c r="AJ11" s="15" t="n">
        <f aca="false">(U11/BP11) - 1</f>
        <v>-0.0102528089887646</v>
      </c>
      <c r="AK11" s="15" t="n">
        <f aca="false">(V11/BQ11) - 1</f>
        <v>-0.0454545454545454</v>
      </c>
      <c r="AL11" s="15" t="n">
        <f aca="false">(W11/BR11) - 1</f>
        <v>0.267441860465116</v>
      </c>
      <c r="AM11" s="15" t="n">
        <f aca="false">(X11/BS11) - 1</f>
        <v>0.0833333333333333</v>
      </c>
      <c r="AN11" s="15" t="n">
        <f aca="false">(Y11/BT11) - 1</f>
        <v>0.0782608695652174</v>
      </c>
      <c r="AO11" s="15" t="n">
        <f aca="false">(Z11/BU11) - 1</f>
        <v>0.175450112528132</v>
      </c>
      <c r="AP11" s="15" t="n">
        <f aca="false">(AA11/BV11) - 1</f>
        <v>0.00470430107526809</v>
      </c>
      <c r="AQ11" s="15" t="n">
        <f aca="false">(AB11/BW11) - 1</f>
        <v>-0.387096774193548</v>
      </c>
      <c r="AR11" s="15" t="n">
        <f aca="false">(AC11/BX11) - 1</f>
        <v>-0.0121951219512195</v>
      </c>
      <c r="AS11" s="15" t="n">
        <f aca="false">(AD11/BY11) - 1</f>
        <v>0.6</v>
      </c>
      <c r="AT11" s="15" t="n">
        <f aca="false">(AE11/BZ11) - 1</f>
        <v>0.0229885057471264</v>
      </c>
      <c r="AV11" s="349" t="n">
        <v>0.354166666666667</v>
      </c>
      <c r="AW11" s="345" t="n">
        <f aca="false">'Ferney-&gt;Genève'!AW11+'StGenis total'!AW11+'Mategnin Total'!AW11</f>
        <v>104</v>
      </c>
      <c r="AX11" s="345" t="n">
        <f aca="false">'Ferney-&gt;Genève'!AX11+'StGenis total'!AX11+'Mategnin Total'!AX11</f>
        <v>24</v>
      </c>
      <c r="AY11" s="345" t="n">
        <f aca="false">'Ferney-&gt;Genève'!AY11+'StGenis total'!AY11+'Mategnin Total'!AY11</f>
        <v>41</v>
      </c>
      <c r="AZ11" s="345" t="n">
        <f aca="false">'Ferney-&gt;Genève'!AZ11+'StGenis total'!AZ11+'Mategnin Total'!AZ11</f>
        <v>41</v>
      </c>
      <c r="BA11" s="345" t="n">
        <f aca="false">'Ferney-&gt;Genève'!BA11+'StGenis total'!BA11+'Mategnin Total'!BA11</f>
        <v>9</v>
      </c>
      <c r="BB11" s="345" t="n">
        <f aca="false">'Ferney-&gt;Genève'!BB11+'StGenis total'!BB11+'Mategnin Total'!BB11</f>
        <v>2</v>
      </c>
      <c r="BC11" s="345" t="n">
        <f aca="false">'Ferney-&gt;Genève'!BC11+'StGenis total'!BC11+'Mategnin Total'!BC11</f>
        <v>16</v>
      </c>
      <c r="BD11" s="345" t="n">
        <f aca="false">'Ferney-&gt;Genève'!BD11+'StGenis total'!BD11+'Mategnin Total'!BD11</f>
        <v>9</v>
      </c>
      <c r="BE11" s="345" t="n">
        <f aca="false">'Ferney-&gt;Genève'!BE11+'StGenis total'!BE11+'Mategnin Total'!BE11</f>
        <v>4</v>
      </c>
      <c r="BF11" s="345" t="n">
        <f aca="false">'Ferney-&gt;Genève'!BF11+'StGenis total'!BF11+'Mategnin Total'!BF11</f>
        <v>0</v>
      </c>
      <c r="BG11" s="345" t="n">
        <f aca="false">'Ferney-&gt;Genève'!BG11+'StGenis total'!BG11+'Mategnin Total'!BG11</f>
        <v>3</v>
      </c>
      <c r="BH11" s="345" t="n">
        <f aca="false">'Ferney-&gt;Genève'!BH11+'StGenis total'!BH11+'Mategnin Total'!BH11</f>
        <v>1</v>
      </c>
      <c r="BI11" s="345" t="n">
        <f aca="false">'Ferney-&gt;Genève'!BI11+'StGenis total'!BI11+'Mategnin Total'!BI11</f>
        <v>1</v>
      </c>
      <c r="BJ11" s="345" t="n">
        <f aca="false">'Ferney-&gt;Genève'!BJ11+'StGenis total'!BJ11+'Mategnin Total'!BJ11</f>
        <v>0</v>
      </c>
      <c r="BK11" s="345" t="n">
        <f aca="false">'Ferney-&gt;Genève'!BK11+'StGenis total'!BK11+'Mategnin Total'!BK11</f>
        <v>3</v>
      </c>
      <c r="BL11" s="345" t="n">
        <f aca="false">'Ferney-&gt;Genève'!BL11+'StGenis total'!BL11+'Mategnin Total'!BL11</f>
        <v>3</v>
      </c>
      <c r="BN11" s="340" t="n">
        <f aca="false">AW11+AY11+BA11+BC11+BE11+BG11+BI11+BK11</f>
        <v>181</v>
      </c>
      <c r="BO11" s="4" t="n">
        <f aca="false">AX11+AZ11+BB11+BD11+BF11+BH11+BJ11+BL11</f>
        <v>80</v>
      </c>
      <c r="BP11" s="341" t="n">
        <f aca="false">BO11/(BO11+BN11)</f>
        <v>0.306513409961686</v>
      </c>
      <c r="BQ11" s="4" t="n">
        <f aca="false">AW11+AX11+BE11+BF11</f>
        <v>132</v>
      </c>
      <c r="BR11" s="4" t="n">
        <f aca="false">AY11+AZ11+BG11+BH11</f>
        <v>86</v>
      </c>
      <c r="BS11" s="4" t="n">
        <f aca="false">BA11+BB11+BI11+BJ11</f>
        <v>12</v>
      </c>
      <c r="BT11" s="4" t="n">
        <f aca="false">SUM(BQ11:BS11)</f>
        <v>230</v>
      </c>
      <c r="BU11" s="15" t="n">
        <f aca="false">BR11/BT11</f>
        <v>0.373913043478261</v>
      </c>
      <c r="BV11" s="15" t="n">
        <f aca="false">BS11/BT11</f>
        <v>0.0521739130434783</v>
      </c>
      <c r="BW11" s="4" t="n">
        <f aca="false">BC11+BD11+BK11+BL11</f>
        <v>31</v>
      </c>
      <c r="BX11" s="4" t="n">
        <f aca="false">SUM(AW11:BD11)</f>
        <v>246</v>
      </c>
      <c r="BY11" s="342" t="n">
        <f aca="false">SUM(BE11:BL11)</f>
        <v>15</v>
      </c>
      <c r="BZ11" s="343" t="n">
        <f aca="false">SUM(AW11:BL11)</f>
        <v>261</v>
      </c>
      <c r="CC11" s="15" t="n">
        <f aca="false">(BN11/DI11) - 1</f>
        <v>0.292857142857143</v>
      </c>
      <c r="CD11" s="15" t="n">
        <f aca="false">(BO11/DJ11) - 1</f>
        <v>0.6</v>
      </c>
      <c r="CE11" s="15" t="n">
        <f aca="false">(BP11/DK11) - 1</f>
        <v>0.164750957854406</v>
      </c>
      <c r="CF11" s="15" t="n">
        <f aca="false">(BQ11/DL11) - 1</f>
        <v>0.294117647058824</v>
      </c>
      <c r="CG11" s="15" t="n">
        <f aca="false">(BR11/DM11) - 1</f>
        <v>0.433333333333333</v>
      </c>
      <c r="CH11" s="15" t="n">
        <f aca="false">(BS11/DN11) - 1</f>
        <v>0.5</v>
      </c>
      <c r="CI11" s="15" t="n">
        <f aca="false">(BT11/DO11) - 1</f>
        <v>0.352941176470588</v>
      </c>
      <c r="CJ11" s="15" t="n">
        <f aca="false">(BU11/DP11) - 1</f>
        <v>0.0594202898550724</v>
      </c>
      <c r="CK11" s="15" t="n">
        <f aca="false">(BV11/DQ11) - 1</f>
        <v>0.108695652173913</v>
      </c>
      <c r="CL11" s="15" t="n">
        <f aca="false">(BW11/DR11) - 1</f>
        <v>0.55</v>
      </c>
      <c r="CM11" s="15" t="n">
        <f aca="false">(BX11/DS11) - 1</f>
        <v>0.366666666666667</v>
      </c>
      <c r="CN11" s="15" t="n">
        <f aca="false">(BY11/DT11) - 1</f>
        <v>0.5</v>
      </c>
      <c r="CO11" s="15" t="n">
        <f aca="false">(BZ11/DU11) - 1</f>
        <v>0.373684210526316</v>
      </c>
      <c r="CQ11" s="349" t="n">
        <v>0.354166666666667</v>
      </c>
      <c r="CR11" s="345" t="n">
        <f aca="false">'Ferney-&gt;Genève'!CR11+'StGenis total'!CR11+'Mategnin Total'!CR11</f>
        <v>74</v>
      </c>
      <c r="CS11" s="345" t="n">
        <f aca="false">'Ferney-&gt;Genève'!CS11+'StGenis total'!CS11+'Mategnin Total'!CS11</f>
        <v>24</v>
      </c>
      <c r="CT11" s="345" t="n">
        <f aca="false">'Ferney-&gt;Genève'!CT11+'StGenis total'!CT11+'Mategnin Total'!CT11</f>
        <v>40</v>
      </c>
      <c r="CU11" s="345" t="n">
        <f aca="false">'Ferney-&gt;Genève'!CU11+'StGenis total'!CU11+'Mategnin Total'!CU11</f>
        <v>18</v>
      </c>
      <c r="CV11" s="345" t="n">
        <f aca="false">'Ferney-&gt;Genève'!CV11+'StGenis total'!CV11+'Mategnin Total'!CV11</f>
        <v>7</v>
      </c>
      <c r="CW11" s="345" t="n">
        <f aca="false">'Ferney-&gt;Genève'!CW11+'StGenis total'!CW11+'Mategnin Total'!CW11</f>
        <v>1</v>
      </c>
      <c r="CX11" s="345" t="n">
        <f aca="false">'Ferney-&gt;Genève'!CX11+'StGenis total'!CX11+'Mategnin Total'!CX11</f>
        <v>13</v>
      </c>
      <c r="CY11" s="345" t="n">
        <f aca="false">'Ferney-&gt;Genève'!CY11+'StGenis total'!CY11+'Mategnin Total'!CY11</f>
        <v>3</v>
      </c>
      <c r="CZ11" s="345" t="n">
        <f aca="false">'Ferney-&gt;Genève'!CZ11+'StGenis total'!CZ11+'Mategnin Total'!CZ11</f>
        <v>3</v>
      </c>
      <c r="DA11" s="345" t="n">
        <f aca="false">'Ferney-&gt;Genève'!DA11+'StGenis total'!DA11+'Mategnin Total'!DA11</f>
        <v>1</v>
      </c>
      <c r="DB11" s="345" t="n">
        <f aca="false">'Ferney-&gt;Genève'!DB11+'StGenis total'!DB11+'Mategnin Total'!DB11</f>
        <v>0</v>
      </c>
      <c r="DC11" s="345" t="n">
        <f aca="false">'Ferney-&gt;Genève'!DC11+'StGenis total'!DC11+'Mategnin Total'!DC11</f>
        <v>2</v>
      </c>
      <c r="DD11" s="345" t="n">
        <f aca="false">'Ferney-&gt;Genève'!DD11+'StGenis total'!DD11+'Mategnin Total'!DD11</f>
        <v>0</v>
      </c>
      <c r="DE11" s="345" t="n">
        <f aca="false">'Ferney-&gt;Genève'!DE11+'StGenis total'!DE11+'Mategnin Total'!DE11</f>
        <v>0</v>
      </c>
      <c r="DF11" s="345" t="n">
        <f aca="false">'Ferney-&gt;Genève'!DF11+'StGenis total'!DF11+'Mategnin Total'!DF11</f>
        <v>3</v>
      </c>
      <c r="DG11" s="345" t="n">
        <f aca="false">'Ferney-&gt;Genève'!DG11+'StGenis total'!DG11+'Mategnin Total'!DG11</f>
        <v>1</v>
      </c>
      <c r="DI11" s="340" t="n">
        <f aca="false">CR11+CT11+CV11+CX11+CZ11+DB11+DD11+DF11</f>
        <v>140</v>
      </c>
      <c r="DJ11" s="4" t="n">
        <f aca="false">CS11+CU11+CW11+CY11+DA11+DC11+DE11+DG11</f>
        <v>50</v>
      </c>
      <c r="DK11" s="341" t="n">
        <f aca="false">DJ11/(DJ11+DI11)</f>
        <v>0.263157894736842</v>
      </c>
      <c r="DL11" s="4" t="n">
        <f aca="false">CR11+CS11+CZ11+DA11</f>
        <v>102</v>
      </c>
      <c r="DM11" s="4" t="n">
        <f aca="false">CT11+CU11+DB11+DC11</f>
        <v>60</v>
      </c>
      <c r="DN11" s="4" t="n">
        <f aca="false">CV11+CW11+DD11+DE11</f>
        <v>8</v>
      </c>
      <c r="DO11" s="4" t="n">
        <f aca="false">SUM(DL11:DN11)</f>
        <v>170</v>
      </c>
      <c r="DP11" s="15" t="n">
        <f aca="false">DM11/DO11</f>
        <v>0.352941176470588</v>
      </c>
      <c r="DQ11" s="15" t="n">
        <f aca="false">DN11/DO11</f>
        <v>0.0470588235294118</v>
      </c>
      <c r="DR11" s="4" t="n">
        <f aca="false">CX11+CY11+DF11+DG11</f>
        <v>20</v>
      </c>
      <c r="DS11" s="4" t="n">
        <f aca="false">SUM(CR11:CY11)</f>
        <v>180</v>
      </c>
      <c r="DT11" s="342" t="n">
        <f aca="false">SUM(CZ11:DG11)</f>
        <v>10</v>
      </c>
      <c r="DU11" s="343" t="n">
        <f aca="false">SUM(CR11:DG11)</f>
        <v>190</v>
      </c>
      <c r="DX11" s="15" t="n">
        <f aca="false">(DI11/FD11) - 1</f>
        <v>0.473684210526316</v>
      </c>
      <c r="DY11" s="15" t="n">
        <f aca="false">(DJ11/FE11) - 1</f>
        <v>0.666666666666667</v>
      </c>
      <c r="DZ11" s="15" t="n">
        <f aca="false">(DK11/FF11) - 1</f>
        <v>0.0964912280701755</v>
      </c>
      <c r="EA11" s="15" t="n">
        <f aca="false">(DL11/FG11) - 1</f>
        <v>0.436619718309859</v>
      </c>
      <c r="EB11" s="15" t="n">
        <f aca="false">(DM11/FH11) - 1</f>
        <v>0.875</v>
      </c>
      <c r="EC11" s="15" t="n">
        <f aca="false">(DN11/FI11) - 1</f>
        <v>0.142857142857143</v>
      </c>
      <c r="ED11" s="15" t="n">
        <f aca="false">(DO11/FJ11) - 1</f>
        <v>0.545454545454545</v>
      </c>
      <c r="EE11" s="15" t="n">
        <f aca="false">(DP11/FK11) - 1</f>
        <v>0.213235294117647</v>
      </c>
      <c r="EF11" s="15" t="n">
        <f aca="false">(DQ11/FL11) - 1</f>
        <v>-0.260504201680672</v>
      </c>
      <c r="EG11" s="15" t="n">
        <f aca="false">(DR11/FM11) - 1</f>
        <v>0.333333333333333</v>
      </c>
      <c r="EH11" s="15" t="n">
        <f aca="false">(DS11/FN11) - 1</f>
        <v>0.551724137931034</v>
      </c>
      <c r="EI11" s="15" t="n">
        <f aca="false">(DT11/FO11) - 1</f>
        <v>0.111111111111111</v>
      </c>
      <c r="EJ11" s="15" t="n">
        <f aca="false">(DU11/FP11) - 1</f>
        <v>0.52</v>
      </c>
      <c r="EL11" s="350" t="n">
        <v>0.354166666666667</v>
      </c>
      <c r="EM11" s="345" t="n">
        <f aca="false">'Ferney-&gt;Genève'!EM11+'StGenis total'!EM11+'Mategnin Total'!EM11</f>
        <v>56</v>
      </c>
      <c r="EN11" s="345" t="n">
        <f aca="false">'Ferney-&gt;Genève'!EN11+'StGenis total'!EN11+'Mategnin Total'!EN11</f>
        <v>9</v>
      </c>
      <c r="EO11" s="345" t="n">
        <f aca="false">'Ferney-&gt;Genève'!EO11+'StGenis total'!EO11+'Mategnin Total'!EO11</f>
        <v>22</v>
      </c>
      <c r="EP11" s="345" t="n">
        <f aca="false">'Ferney-&gt;Genève'!EP11+'StGenis total'!EP11+'Mategnin Total'!EP11</f>
        <v>9</v>
      </c>
      <c r="EQ11" s="345" t="n">
        <f aca="false">'Ferney-&gt;Genève'!EQ11+'StGenis total'!EQ11+'Mategnin Total'!EQ11</f>
        <v>4</v>
      </c>
      <c r="ER11" s="345" t="n">
        <f aca="false">'Ferney-&gt;Genève'!ER11+'StGenis total'!ER11+'Mategnin Total'!ER11</f>
        <v>3</v>
      </c>
      <c r="ES11" s="345" t="n">
        <f aca="false">'Ferney-&gt;Genève'!ES11+'StGenis total'!ES11+'Mategnin Total'!ES11</f>
        <v>6</v>
      </c>
      <c r="ET11" s="345" t="n">
        <f aca="false">'Ferney-&gt;Genève'!ET11+'StGenis total'!ET11+'Mategnin Total'!ET11</f>
        <v>7</v>
      </c>
      <c r="EU11" s="345" t="n">
        <f aca="false">'Ferney-&gt;Genève'!EU11+'StGenis total'!EU11+'Mategnin Total'!EU11</f>
        <v>4</v>
      </c>
      <c r="EV11" s="345" t="n">
        <f aca="false">'Ferney-&gt;Genève'!EV11+'StGenis total'!EV11+'Mategnin Total'!EV11</f>
        <v>2</v>
      </c>
      <c r="EW11" s="345" t="n">
        <f aca="false">'Ferney-&gt;Genève'!EW11+'StGenis total'!EW11+'Mategnin Total'!EW11</f>
        <v>1</v>
      </c>
      <c r="EX11" s="345" t="n">
        <f aca="false">'Ferney-&gt;Genève'!EX11+'StGenis total'!EX11+'Mategnin Total'!EX11</f>
        <v>0</v>
      </c>
      <c r="EY11" s="345" t="n">
        <f aca="false">'Ferney-&gt;Genève'!EY11+'StGenis total'!EY11+'Mategnin Total'!EY11</f>
        <v>0</v>
      </c>
      <c r="EZ11" s="345" t="n">
        <f aca="false">'Ferney-&gt;Genève'!EZ11+'StGenis total'!EZ11+'Mategnin Total'!EZ11</f>
        <v>0</v>
      </c>
      <c r="FA11" s="345" t="n">
        <f aca="false">'Ferney-&gt;Genève'!FA11+'StGenis total'!FA11+'Mategnin Total'!FA11</f>
        <v>2</v>
      </c>
      <c r="FB11" s="345" t="n">
        <f aca="false">'Ferney-&gt;Genève'!FB11+'StGenis total'!FB11+'Mategnin Total'!FB11</f>
        <v>0</v>
      </c>
      <c r="FD11" s="340" t="n">
        <f aca="false">EM11+EO11+EQ11+ES11+EU11+EW11+EY11+FA11</f>
        <v>95</v>
      </c>
      <c r="FE11" s="4" t="n">
        <f aca="false">EN11+EP11+ER11+ET11+EV11+EX11+EZ11+FB11</f>
        <v>30</v>
      </c>
      <c r="FF11" s="341" t="n">
        <f aca="false">FE11/(FE11+FD11)</f>
        <v>0.24</v>
      </c>
      <c r="FG11" s="4" t="n">
        <f aca="false">EM11+EN11+EU11+EV11</f>
        <v>71</v>
      </c>
      <c r="FH11" s="4" t="n">
        <f aca="false">EO11+EP11+EW11+EX11</f>
        <v>32</v>
      </c>
      <c r="FI11" s="4" t="n">
        <f aca="false">EQ11+ER11+EY11+EZ11</f>
        <v>7</v>
      </c>
      <c r="FJ11" s="4" t="n">
        <f aca="false">SUM(FG11:FI11)</f>
        <v>110</v>
      </c>
      <c r="FK11" s="15" t="n">
        <f aca="false">FH11/FJ11</f>
        <v>0.290909090909091</v>
      </c>
      <c r="FL11" s="15" t="n">
        <f aca="false">FI11/FJ11</f>
        <v>0.0636363636363636</v>
      </c>
      <c r="FM11" s="4" t="n">
        <f aca="false">ES11+ET11+FA11+FB11</f>
        <v>15</v>
      </c>
      <c r="FN11" s="4" t="n">
        <f aca="false">SUM(EM11:ET11)</f>
        <v>116</v>
      </c>
      <c r="FO11" s="342" t="n">
        <f aca="false">SUM(EU11:FB11)</f>
        <v>9</v>
      </c>
      <c r="FP11" s="343" t="n">
        <f aca="false">SUM(EM11:FB11)</f>
        <v>125</v>
      </c>
      <c r="GF11" s="347" t="e">
        <f aca="false">(FD11/FR11) - 1</f>
        <v>#DIV/0!</v>
      </c>
      <c r="GG11" s="15" t="e">
        <f aca="false">(FE11/FS11) - 1</f>
        <v>#DIV/0!</v>
      </c>
      <c r="GH11" s="15" t="e">
        <f aca="false">(FF11/FT11) - 1</f>
        <v>#DIV/0!</v>
      </c>
      <c r="GI11" s="15" t="e">
        <f aca="false">(FG11/FU11) - 1</f>
        <v>#DIV/0!</v>
      </c>
      <c r="GJ11" s="15" t="e">
        <f aca="false">(FH11/FV11) - 1</f>
        <v>#DIV/0!</v>
      </c>
      <c r="GK11" s="15" t="e">
        <f aca="false">(FI11/FW11) - 1</f>
        <v>#DIV/0!</v>
      </c>
      <c r="GL11" s="15" t="e">
        <f aca="false">(FJ11/FX11) - 1</f>
        <v>#DIV/0!</v>
      </c>
      <c r="GM11" s="15" t="e">
        <f aca="false">(FK11/FY11) - 1</f>
        <v>#DIV/0!</v>
      </c>
      <c r="GN11" s="15" t="e">
        <f aca="false">(FL11/FZ11) - 1</f>
        <v>#DIV/0!</v>
      </c>
      <c r="GO11" s="15" t="e">
        <f aca="false">(FM11/GA11) - 1</f>
        <v>#DIV/0!</v>
      </c>
      <c r="GP11" s="15" t="e">
        <f aca="false">(FN11/GB11) - 1</f>
        <v>#DIV/0!</v>
      </c>
      <c r="GQ11" s="15" t="e">
        <f aca="false">(FO11/GC11) - 1</f>
        <v>#DIV/0!</v>
      </c>
      <c r="GR11" s="348" t="e">
        <f aca="false">(FP11/GD11) - 1</f>
        <v>#DIV/0!</v>
      </c>
    </row>
    <row r="12" customFormat="false" ht="21" hidden="false" customHeight="true" outlineLevel="0" collapsed="false">
      <c r="A12" s="349" t="n">
        <v>0.364583333333333</v>
      </c>
      <c r="B12" s="345" t="n">
        <f aca="false">'Ferney-&gt;Genève'!B12+'StGenis total'!B12+'Mategnin Total'!B12</f>
        <v>83</v>
      </c>
      <c r="C12" s="345" t="n">
        <f aca="false">'Ferney-&gt;Genève'!C12+'StGenis total'!C12+'Mategnin Total'!C12</f>
        <v>30</v>
      </c>
      <c r="D12" s="345" t="n">
        <f aca="false">'Ferney-&gt;Genève'!D12+'StGenis total'!D12+'Mategnin Total'!D12</f>
        <v>30</v>
      </c>
      <c r="E12" s="345" t="n">
        <f aca="false">'Ferney-&gt;Genève'!E12+'StGenis total'!E12+'Mategnin Total'!E12</f>
        <v>26</v>
      </c>
      <c r="F12" s="345" t="n">
        <f aca="false">'Ferney-&gt;Genève'!F12+'StGenis total'!F12+'Mategnin Total'!F12</f>
        <v>8</v>
      </c>
      <c r="G12" s="345" t="n">
        <f aca="false">'Ferney-&gt;Genève'!G12+'StGenis total'!G12+'Mategnin Total'!G12</f>
        <v>0</v>
      </c>
      <c r="H12" s="345" t="n">
        <f aca="false">'Ferney-&gt;Genève'!H12+'StGenis total'!H12+'Mategnin Total'!H12</f>
        <v>21</v>
      </c>
      <c r="I12" s="345" t="n">
        <f aca="false">'Ferney-&gt;Genève'!I12+'StGenis total'!I12+'Mategnin Total'!I12</f>
        <v>17</v>
      </c>
      <c r="J12" s="345" t="n">
        <f aca="false">'Ferney-&gt;Genève'!J12+'StGenis total'!J12+'Mategnin Total'!J12</f>
        <v>5</v>
      </c>
      <c r="K12" s="345" t="n">
        <f aca="false">'Ferney-&gt;Genève'!K12+'StGenis total'!K12+'Mategnin Total'!K12</f>
        <v>0</v>
      </c>
      <c r="L12" s="345" t="n">
        <f aca="false">'Ferney-&gt;Genève'!L12+'StGenis total'!L12+'Mategnin Total'!L12</f>
        <v>5</v>
      </c>
      <c r="M12" s="345" t="n">
        <f aca="false">'Ferney-&gt;Genève'!M12+'StGenis total'!M12+'Mategnin Total'!M12</f>
        <v>1</v>
      </c>
      <c r="N12" s="345" t="n">
        <f aca="false">'Ferney-&gt;Genève'!N12+'StGenis total'!N12+'Mategnin Total'!N12</f>
        <v>0</v>
      </c>
      <c r="O12" s="345" t="n">
        <f aca="false">'Ferney-&gt;Genève'!O12+'StGenis total'!O12+'Mategnin Total'!O12</f>
        <v>0</v>
      </c>
      <c r="P12" s="345" t="n">
        <f aca="false">'Ferney-&gt;Genève'!P12+'StGenis total'!P12+'Mategnin Total'!P12</f>
        <v>1</v>
      </c>
      <c r="Q12" s="345" t="n">
        <f aca="false">'Ferney-&gt;Genève'!Q12+'StGenis total'!Q12+'Mategnin Total'!Q12</f>
        <v>1</v>
      </c>
      <c r="S12" s="340" t="n">
        <f aca="false">B12+D12+F12+H12+J12+L12+N12+P12</f>
        <v>153</v>
      </c>
      <c r="T12" s="4" t="n">
        <f aca="false">C12+E12+G12+I12+K12+M12+O12+Q12</f>
        <v>75</v>
      </c>
      <c r="U12" s="341" t="n">
        <f aca="false">T12/(T12+S12)</f>
        <v>0.328947368421053</v>
      </c>
      <c r="V12" s="4" t="n">
        <f aca="false">B12+C12+J12+K12</f>
        <v>118</v>
      </c>
      <c r="W12" s="4" t="n">
        <f aca="false">D12+E12+L12+M12</f>
        <v>62</v>
      </c>
      <c r="X12" s="4" t="n">
        <f aca="false">F12+G12+N12+O12</f>
        <v>8</v>
      </c>
      <c r="Y12" s="4" t="n">
        <f aca="false">SUM(V12:X12)</f>
        <v>188</v>
      </c>
      <c r="Z12" s="15" t="n">
        <f aca="false">W12/Y12</f>
        <v>0.329787234042553</v>
      </c>
      <c r="AA12" s="15" t="n">
        <f aca="false">X12/Y12</f>
        <v>0.0425531914893617</v>
      </c>
      <c r="AB12" s="4" t="n">
        <f aca="false">H12+I12+P12+Q12</f>
        <v>40</v>
      </c>
      <c r="AC12" s="4" t="n">
        <f aca="false">SUM(B12:I12)</f>
        <v>215</v>
      </c>
      <c r="AD12" s="342" t="n">
        <f aca="false">SUM(J12:Q12)</f>
        <v>13</v>
      </c>
      <c r="AE12" s="343" t="n">
        <f aca="false">SUM(B12:Q12)</f>
        <v>228</v>
      </c>
      <c r="AH12" s="15" t="n">
        <f aca="false">(S12/BN12) - 1</f>
        <v>-0.0670731707317073</v>
      </c>
      <c r="AI12" s="15" t="n">
        <f aca="false">(T12/BO12) - 1</f>
        <v>0.0273972602739727</v>
      </c>
      <c r="AJ12" s="15" t="n">
        <f aca="false">(U12/BP12) - 1</f>
        <v>0.0679524152847868</v>
      </c>
      <c r="AK12" s="15" t="n">
        <f aca="false">(V12/BQ12) - 1</f>
        <v>-0.0483870967741935</v>
      </c>
      <c r="AL12" s="15" t="n">
        <f aca="false">(W12/BR12) - 1</f>
        <v>-0.0606060606060606</v>
      </c>
      <c r="AM12" s="15" t="n">
        <f aca="false">(X12/BS12) - 1</f>
        <v>-0.466666666666667</v>
      </c>
      <c r="AN12" s="15" t="n">
        <f aca="false">(Y12/BT12) - 1</f>
        <v>-0.0829268292682927</v>
      </c>
      <c r="AO12" s="15" t="n">
        <f aca="false">(Z12/BU12) - 1</f>
        <v>0.0243391360412639</v>
      </c>
      <c r="AP12" s="15" t="n">
        <f aca="false">(AA12/BV12) - 1</f>
        <v>-0.418439716312057</v>
      </c>
      <c r="AQ12" s="15" t="n">
        <f aca="false">(AB12/BW12) - 1</f>
        <v>0.25</v>
      </c>
      <c r="AR12" s="15" t="n">
        <f aca="false">(AC12/BX12) - 1</f>
        <v>0.018957345971564</v>
      </c>
      <c r="AS12" s="15" t="n">
        <f aca="false">(AD12/BY12) - 1</f>
        <v>-0.5</v>
      </c>
      <c r="AT12" s="15" t="n">
        <f aca="false">(AE12/BZ12) - 1</f>
        <v>-0.0379746835443038</v>
      </c>
      <c r="AV12" s="349" t="n">
        <v>0.364583333333333</v>
      </c>
      <c r="AW12" s="345" t="n">
        <f aca="false">'Ferney-&gt;Genève'!AW12+'StGenis total'!AW12+'Mategnin Total'!AW12</f>
        <v>84</v>
      </c>
      <c r="AX12" s="345" t="n">
        <f aca="false">'Ferney-&gt;Genève'!AX12+'StGenis total'!AX12+'Mategnin Total'!AX12</f>
        <v>31</v>
      </c>
      <c r="AY12" s="345" t="n">
        <f aca="false">'Ferney-&gt;Genève'!AY12+'StGenis total'!AY12+'Mategnin Total'!AY12</f>
        <v>36</v>
      </c>
      <c r="AZ12" s="345" t="n">
        <f aca="false">'Ferney-&gt;Genève'!AZ12+'StGenis total'!AZ12+'Mategnin Total'!AZ12</f>
        <v>25</v>
      </c>
      <c r="BA12" s="345" t="n">
        <f aca="false">'Ferney-&gt;Genève'!BA12+'StGenis total'!BA12+'Mategnin Total'!BA12</f>
        <v>13</v>
      </c>
      <c r="BB12" s="345" t="n">
        <f aca="false">'Ferney-&gt;Genève'!BB12+'StGenis total'!BB12+'Mategnin Total'!BB12</f>
        <v>1</v>
      </c>
      <c r="BC12" s="345" t="n">
        <f aca="false">'Ferney-&gt;Genève'!BC12+'StGenis total'!BC12+'Mategnin Total'!BC12</f>
        <v>17</v>
      </c>
      <c r="BD12" s="345" t="n">
        <f aca="false">'Ferney-&gt;Genève'!BD12+'StGenis total'!BD12+'Mategnin Total'!BD12</f>
        <v>4</v>
      </c>
      <c r="BE12" s="345" t="n">
        <f aca="false">'Ferney-&gt;Genève'!BE12+'StGenis total'!BE12+'Mategnin Total'!BE12</f>
        <v>8</v>
      </c>
      <c r="BF12" s="345" t="n">
        <f aca="false">'Ferney-&gt;Genève'!BF12+'StGenis total'!BF12+'Mategnin Total'!BF12</f>
        <v>1</v>
      </c>
      <c r="BG12" s="345" t="n">
        <f aca="false">'Ferney-&gt;Genève'!BG12+'StGenis total'!BG12+'Mategnin Total'!BG12</f>
        <v>3</v>
      </c>
      <c r="BH12" s="345" t="n">
        <f aca="false">'Ferney-&gt;Genève'!BH12+'StGenis total'!BH12+'Mategnin Total'!BH12</f>
        <v>2</v>
      </c>
      <c r="BI12" s="345" t="n">
        <f aca="false">'Ferney-&gt;Genève'!BI12+'StGenis total'!BI12+'Mategnin Total'!BI12</f>
        <v>0</v>
      </c>
      <c r="BJ12" s="345" t="n">
        <f aca="false">'Ferney-&gt;Genève'!BJ12+'StGenis total'!BJ12+'Mategnin Total'!BJ12</f>
        <v>1</v>
      </c>
      <c r="BK12" s="345" t="n">
        <f aca="false">'Ferney-&gt;Genève'!BK12+'StGenis total'!BK12+'Mategnin Total'!BK12</f>
        <v>3</v>
      </c>
      <c r="BL12" s="345" t="n">
        <f aca="false">'Ferney-&gt;Genève'!BL12+'StGenis total'!BL12+'Mategnin Total'!BL12</f>
        <v>8</v>
      </c>
      <c r="BN12" s="340" t="n">
        <f aca="false">AW12+AY12+BA12+BC12+BE12+BG12+BI12+BK12</f>
        <v>164</v>
      </c>
      <c r="BO12" s="4" t="n">
        <f aca="false">AX12+AZ12+BB12+BD12+BF12+BH12+BJ12+BL12</f>
        <v>73</v>
      </c>
      <c r="BP12" s="341" t="n">
        <f aca="false">BO12/(BO12+BN12)</f>
        <v>0.308016877637131</v>
      </c>
      <c r="BQ12" s="4" t="n">
        <f aca="false">AW12+AX12+BE12+BF12</f>
        <v>124</v>
      </c>
      <c r="BR12" s="4" t="n">
        <f aca="false">AY12+AZ12+BG12+BH12</f>
        <v>66</v>
      </c>
      <c r="BS12" s="4" t="n">
        <f aca="false">BA12+BB12+BI12+BJ12</f>
        <v>15</v>
      </c>
      <c r="BT12" s="4" t="n">
        <f aca="false">SUM(BQ12:BS12)</f>
        <v>205</v>
      </c>
      <c r="BU12" s="15" t="n">
        <f aca="false">BR12/BT12</f>
        <v>0.321951219512195</v>
      </c>
      <c r="BV12" s="15" t="n">
        <f aca="false">BS12/BT12</f>
        <v>0.0731707317073171</v>
      </c>
      <c r="BW12" s="4" t="n">
        <f aca="false">BC12+BD12+BK12+BL12</f>
        <v>32</v>
      </c>
      <c r="BX12" s="4" t="n">
        <f aca="false">SUM(AW12:BD12)</f>
        <v>211</v>
      </c>
      <c r="BY12" s="342" t="n">
        <f aca="false">SUM(BE12:BL12)</f>
        <v>26</v>
      </c>
      <c r="BZ12" s="343" t="n">
        <f aca="false">SUM(AW12:BL12)</f>
        <v>237</v>
      </c>
      <c r="CC12" s="15" t="n">
        <f aca="false">(BN12/DI12) - 1</f>
        <v>0.333333333333333</v>
      </c>
      <c r="CD12" s="15" t="n">
        <f aca="false">(BO12/DJ12) - 1</f>
        <v>0.403846153846154</v>
      </c>
      <c r="CE12" s="15" t="n">
        <f aca="false">(BP12/DK12) - 1</f>
        <v>0.0365952612788056</v>
      </c>
      <c r="CF12" s="15" t="n">
        <f aca="false">(BQ12/DL12) - 1</f>
        <v>0.347826086956522</v>
      </c>
      <c r="CG12" s="15" t="n">
        <f aca="false">(BR12/DM12) - 1</f>
        <v>0.885714285714286</v>
      </c>
      <c r="CH12" s="15" t="n">
        <f aca="false">(BS12/DN12) - 1</f>
        <v>0.875</v>
      </c>
      <c r="CI12" s="15" t="n">
        <f aca="false">(BT12/DO12) - 1</f>
        <v>0.518518518518519</v>
      </c>
      <c r="CJ12" s="15" t="n">
        <f aca="false">(BU12/DP12) - 1</f>
        <v>0.241811846689896</v>
      </c>
      <c r="CK12" s="15" t="n">
        <f aca="false">(BV12/DQ12) - 1</f>
        <v>0.234756097560975</v>
      </c>
      <c r="CL12" s="15" t="n">
        <f aca="false">(BW12/DR12) - 1</f>
        <v>-0.2</v>
      </c>
      <c r="CM12" s="15" t="n">
        <f aca="false">(BX12/DS12) - 1</f>
        <v>0.31055900621118</v>
      </c>
      <c r="CN12" s="15" t="n">
        <f aca="false">(BY12/DT12) - 1</f>
        <v>0.857142857142857</v>
      </c>
      <c r="CO12" s="15" t="n">
        <f aca="false">(BZ12/DU12) - 1</f>
        <v>0.354285714285714</v>
      </c>
      <c r="CQ12" s="349" t="n">
        <v>0.364583333333333</v>
      </c>
      <c r="CR12" s="345" t="n">
        <f aca="false">'Ferney-&gt;Genève'!CR12+'StGenis total'!CR12+'Mategnin Total'!CR12</f>
        <v>64</v>
      </c>
      <c r="CS12" s="345" t="n">
        <f aca="false">'Ferney-&gt;Genève'!CS12+'StGenis total'!CS12+'Mategnin Total'!CS12</f>
        <v>24</v>
      </c>
      <c r="CT12" s="345" t="n">
        <f aca="false">'Ferney-&gt;Genève'!CT12+'StGenis total'!CT12+'Mategnin Total'!CT12</f>
        <v>20</v>
      </c>
      <c r="CU12" s="345" t="n">
        <f aca="false">'Ferney-&gt;Genève'!CU12+'StGenis total'!CU12+'Mategnin Total'!CU12</f>
        <v>13</v>
      </c>
      <c r="CV12" s="345" t="n">
        <f aca="false">'Ferney-&gt;Genève'!CV12+'StGenis total'!CV12+'Mategnin Total'!CV12</f>
        <v>6</v>
      </c>
      <c r="CW12" s="345" t="n">
        <f aca="false">'Ferney-&gt;Genève'!CW12+'StGenis total'!CW12+'Mategnin Total'!CW12</f>
        <v>1</v>
      </c>
      <c r="CX12" s="345" t="n">
        <f aca="false">'Ferney-&gt;Genève'!CX12+'StGenis total'!CX12+'Mategnin Total'!CX12</f>
        <v>26</v>
      </c>
      <c r="CY12" s="345" t="n">
        <f aca="false">'Ferney-&gt;Genève'!CY12+'StGenis total'!CY12+'Mategnin Total'!CY12</f>
        <v>7</v>
      </c>
      <c r="CZ12" s="345" t="n">
        <f aca="false">'Ferney-&gt;Genève'!CZ12+'StGenis total'!CZ12+'Mategnin Total'!CZ12</f>
        <v>3</v>
      </c>
      <c r="DA12" s="345" t="n">
        <f aca="false">'Ferney-&gt;Genève'!DA12+'StGenis total'!DA12+'Mategnin Total'!DA12</f>
        <v>1</v>
      </c>
      <c r="DB12" s="345" t="n">
        <f aca="false">'Ferney-&gt;Genève'!DB12+'StGenis total'!DB12+'Mategnin Total'!DB12</f>
        <v>1</v>
      </c>
      <c r="DC12" s="345" t="n">
        <f aca="false">'Ferney-&gt;Genève'!DC12+'StGenis total'!DC12+'Mategnin Total'!DC12</f>
        <v>1</v>
      </c>
      <c r="DD12" s="345" t="n">
        <f aca="false">'Ferney-&gt;Genève'!DD12+'StGenis total'!DD12+'Mategnin Total'!DD12</f>
        <v>1</v>
      </c>
      <c r="DE12" s="345" t="n">
        <f aca="false">'Ferney-&gt;Genève'!DE12+'StGenis total'!DE12+'Mategnin Total'!DE12</f>
        <v>0</v>
      </c>
      <c r="DF12" s="345" t="n">
        <f aca="false">'Ferney-&gt;Genève'!DF12+'StGenis total'!DF12+'Mategnin Total'!DF12</f>
        <v>2</v>
      </c>
      <c r="DG12" s="345" t="n">
        <f aca="false">'Ferney-&gt;Genève'!DG12+'StGenis total'!DG12+'Mategnin Total'!DG12</f>
        <v>5</v>
      </c>
      <c r="DI12" s="340" t="n">
        <f aca="false">CR12+CT12+CV12+CX12+CZ12+DB12+DD12+DF12</f>
        <v>123</v>
      </c>
      <c r="DJ12" s="4" t="n">
        <f aca="false">CS12+CU12+CW12+CY12+DA12+DC12+DE12+DG12</f>
        <v>52</v>
      </c>
      <c r="DK12" s="341" t="n">
        <f aca="false">DJ12/(DJ12+DI12)</f>
        <v>0.297142857142857</v>
      </c>
      <c r="DL12" s="4" t="n">
        <f aca="false">CR12+CS12+CZ12+DA12</f>
        <v>92</v>
      </c>
      <c r="DM12" s="4" t="n">
        <f aca="false">CT12+CU12+DB12+DC12</f>
        <v>35</v>
      </c>
      <c r="DN12" s="4" t="n">
        <f aca="false">CV12+CW12+DD12+DE12</f>
        <v>8</v>
      </c>
      <c r="DO12" s="4" t="n">
        <f aca="false">SUM(DL12:DN12)</f>
        <v>135</v>
      </c>
      <c r="DP12" s="15" t="n">
        <f aca="false">DM12/DO12</f>
        <v>0.259259259259259</v>
      </c>
      <c r="DQ12" s="15" t="n">
        <f aca="false">DN12/DO12</f>
        <v>0.0592592592592593</v>
      </c>
      <c r="DR12" s="4" t="n">
        <f aca="false">CX12+CY12+DF12+DG12</f>
        <v>40</v>
      </c>
      <c r="DS12" s="4" t="n">
        <f aca="false">SUM(CR12:CY12)</f>
        <v>161</v>
      </c>
      <c r="DT12" s="342" t="n">
        <f aca="false">SUM(CZ12:DG12)</f>
        <v>14</v>
      </c>
      <c r="DU12" s="343" t="n">
        <f aca="false">SUM(CR12:DG12)</f>
        <v>175</v>
      </c>
      <c r="DX12" s="15" t="n">
        <f aca="false">(DI12/FD12) - 1</f>
        <v>0.64</v>
      </c>
      <c r="DY12" s="15" t="n">
        <f aca="false">(DJ12/FE12) - 1</f>
        <v>0.181818181818182</v>
      </c>
      <c r="DZ12" s="15" t="n">
        <f aca="false">(DK12/FF12) - 1</f>
        <v>-0.196363636363636</v>
      </c>
      <c r="EA12" s="15" t="n">
        <f aca="false">(DL12/FG12) - 1</f>
        <v>0.26027397260274</v>
      </c>
      <c r="EB12" s="15" t="n">
        <f aca="false">(DM12/FH12) - 1</f>
        <v>0.129032258064516</v>
      </c>
      <c r="EC12" s="15" t="n">
        <f aca="false">(DN12/FI12) - 1</f>
        <v>1</v>
      </c>
      <c r="ED12" s="15" t="n">
        <f aca="false">(DO12/FJ12) - 1</f>
        <v>0.25</v>
      </c>
      <c r="EE12" s="15" t="n">
        <f aca="false">(DP12/FK12) - 1</f>
        <v>-0.0967741935483871</v>
      </c>
      <c r="EF12" s="15" t="n">
        <f aca="false">(DQ12/FL12) - 1</f>
        <v>0.6</v>
      </c>
      <c r="EG12" s="15" t="n">
        <f aca="false">(DR12/FM12) - 1</f>
        <v>2.63636363636364</v>
      </c>
      <c r="EH12" s="15" t="n">
        <f aca="false">(DS12/FN12) - 1</f>
        <v>0.412280701754386</v>
      </c>
      <c r="EI12" s="15" t="n">
        <f aca="false">(DT12/FO12) - 1</f>
        <v>1.8</v>
      </c>
      <c r="EJ12" s="15" t="n">
        <f aca="false">(DU12/FP12) - 1</f>
        <v>0.470588235294118</v>
      </c>
      <c r="EL12" s="350" t="n">
        <v>0.364583333333333</v>
      </c>
      <c r="EM12" s="345" t="n">
        <f aca="false">'Ferney-&gt;Genève'!EM12+'StGenis total'!EM12+'Mategnin Total'!EM12</f>
        <v>46</v>
      </c>
      <c r="EN12" s="345" t="n">
        <f aca="false">'Ferney-&gt;Genève'!EN12+'StGenis total'!EN12+'Mategnin Total'!EN12</f>
        <v>24</v>
      </c>
      <c r="EO12" s="345" t="n">
        <f aca="false">'Ferney-&gt;Genève'!EO12+'StGenis total'!EO12+'Mategnin Total'!EO12</f>
        <v>18</v>
      </c>
      <c r="EP12" s="345" t="n">
        <f aca="false">'Ferney-&gt;Genève'!EP12+'StGenis total'!EP12+'Mategnin Total'!EP12</f>
        <v>12</v>
      </c>
      <c r="EQ12" s="345" t="n">
        <f aca="false">'Ferney-&gt;Genève'!EQ12+'StGenis total'!EQ12+'Mategnin Total'!EQ12</f>
        <v>3</v>
      </c>
      <c r="ER12" s="345" t="n">
        <f aca="false">'Ferney-&gt;Genève'!ER12+'StGenis total'!ER12+'Mategnin Total'!ER12</f>
        <v>1</v>
      </c>
      <c r="ES12" s="345" t="n">
        <f aca="false">'Ferney-&gt;Genève'!ES12+'StGenis total'!ES12+'Mategnin Total'!ES12</f>
        <v>4</v>
      </c>
      <c r="ET12" s="345" t="n">
        <f aca="false">'Ferney-&gt;Genève'!ET12+'StGenis total'!ET12+'Mategnin Total'!ET12</f>
        <v>6</v>
      </c>
      <c r="EU12" s="345" t="n">
        <f aca="false">'Ferney-&gt;Genève'!EU12+'StGenis total'!EU12+'Mategnin Total'!EU12</f>
        <v>3</v>
      </c>
      <c r="EV12" s="345" t="n">
        <f aca="false">'Ferney-&gt;Genève'!EV12+'StGenis total'!EV12+'Mategnin Total'!EV12</f>
        <v>0</v>
      </c>
      <c r="EW12" s="345" t="n">
        <f aca="false">'Ferney-&gt;Genève'!EW12+'StGenis total'!EW12+'Mategnin Total'!EW12</f>
        <v>1</v>
      </c>
      <c r="EX12" s="345" t="n">
        <f aca="false">'Ferney-&gt;Genève'!EX12+'StGenis total'!EX12+'Mategnin Total'!EX12</f>
        <v>0</v>
      </c>
      <c r="EY12" s="345" t="n">
        <f aca="false">'Ferney-&gt;Genève'!EY12+'StGenis total'!EY12+'Mategnin Total'!EY12</f>
        <v>0</v>
      </c>
      <c r="EZ12" s="345" t="n">
        <f aca="false">'Ferney-&gt;Genève'!EZ12+'StGenis total'!EZ12+'Mategnin Total'!EZ12</f>
        <v>0</v>
      </c>
      <c r="FA12" s="345" t="n">
        <f aca="false">'Ferney-&gt;Genève'!FA12+'StGenis total'!FA12+'Mategnin Total'!FA12</f>
        <v>0</v>
      </c>
      <c r="FB12" s="345" t="n">
        <f aca="false">'Ferney-&gt;Genève'!FB12+'StGenis total'!FB12+'Mategnin Total'!FB12</f>
        <v>1</v>
      </c>
      <c r="FD12" s="340" t="n">
        <f aca="false">EM12+EO12+EQ12+ES12+EU12+EW12+EY12+FA12</f>
        <v>75</v>
      </c>
      <c r="FE12" s="4" t="n">
        <f aca="false">EN12+EP12+ER12+ET12+EV12+EX12+EZ12+FB12</f>
        <v>44</v>
      </c>
      <c r="FF12" s="341" t="n">
        <f aca="false">FE12/(FE12+FD12)</f>
        <v>0.369747899159664</v>
      </c>
      <c r="FG12" s="4" t="n">
        <f aca="false">EM12+EN12+EU12+EV12</f>
        <v>73</v>
      </c>
      <c r="FH12" s="4" t="n">
        <f aca="false">EO12+EP12+EW12+EX12</f>
        <v>31</v>
      </c>
      <c r="FI12" s="4" t="n">
        <f aca="false">EQ12+ER12+EY12+EZ12</f>
        <v>4</v>
      </c>
      <c r="FJ12" s="4" t="n">
        <f aca="false">SUM(FG12:FI12)</f>
        <v>108</v>
      </c>
      <c r="FK12" s="15" t="n">
        <f aca="false">FH12/FJ12</f>
        <v>0.287037037037037</v>
      </c>
      <c r="FL12" s="15" t="n">
        <f aca="false">FI12/FJ12</f>
        <v>0.037037037037037</v>
      </c>
      <c r="FM12" s="4" t="n">
        <f aca="false">ES12+ET12+FA12+FB12</f>
        <v>11</v>
      </c>
      <c r="FN12" s="4" t="n">
        <f aca="false">SUM(EM12:ET12)</f>
        <v>114</v>
      </c>
      <c r="FO12" s="342" t="n">
        <f aca="false">SUM(EU12:FB12)</f>
        <v>5</v>
      </c>
      <c r="FP12" s="343" t="n">
        <f aca="false">SUM(EM12:FB12)</f>
        <v>119</v>
      </c>
      <c r="GF12" s="347" t="e">
        <f aca="false">(FD12/FR12) - 1</f>
        <v>#DIV/0!</v>
      </c>
      <c r="GG12" s="15" t="e">
        <f aca="false">(FE12/FS12) - 1</f>
        <v>#DIV/0!</v>
      </c>
      <c r="GH12" s="15" t="e">
        <f aca="false">(FF12/FT12) - 1</f>
        <v>#DIV/0!</v>
      </c>
      <c r="GI12" s="15" t="e">
        <f aca="false">(FG12/FU12) - 1</f>
        <v>#DIV/0!</v>
      </c>
      <c r="GJ12" s="15" t="e">
        <f aca="false">(FH12/FV12) - 1</f>
        <v>#DIV/0!</v>
      </c>
      <c r="GK12" s="15" t="e">
        <f aca="false">(FI12/FW12) - 1</f>
        <v>#DIV/0!</v>
      </c>
      <c r="GL12" s="15" t="e">
        <f aca="false">(FJ12/FX12) - 1</f>
        <v>#DIV/0!</v>
      </c>
      <c r="GM12" s="15" t="e">
        <f aca="false">(FK12/FY12) - 1</f>
        <v>#DIV/0!</v>
      </c>
      <c r="GN12" s="15" t="e">
        <f aca="false">(FL12/FZ12) - 1</f>
        <v>#DIV/0!</v>
      </c>
      <c r="GO12" s="15" t="e">
        <f aca="false">(FM12/GA12) - 1</f>
        <v>#DIV/0!</v>
      </c>
      <c r="GP12" s="15" t="e">
        <f aca="false">(FN12/GB12) - 1</f>
        <v>#DIV/0!</v>
      </c>
      <c r="GQ12" s="15" t="e">
        <f aca="false">(FO12/GC12) - 1</f>
        <v>#DIV/0!</v>
      </c>
      <c r="GR12" s="348" t="e">
        <f aca="false">(FP12/GD12) - 1</f>
        <v>#DIV/0!</v>
      </c>
    </row>
    <row r="13" customFormat="false" ht="21" hidden="false" customHeight="true" outlineLevel="0" collapsed="false">
      <c r="A13" s="349" t="n">
        <v>0.375</v>
      </c>
      <c r="B13" s="345" t="n">
        <f aca="false">'Ferney-&gt;Genève'!B13+'StGenis total'!B13+'Mategnin Total'!B13</f>
        <v>50</v>
      </c>
      <c r="C13" s="345" t="n">
        <f aca="false">'Ferney-&gt;Genève'!C13+'StGenis total'!C13+'Mategnin Total'!C13</f>
        <v>9</v>
      </c>
      <c r="D13" s="345" t="n">
        <f aca="false">'Ferney-&gt;Genève'!D13+'StGenis total'!D13+'Mategnin Total'!D13</f>
        <v>16</v>
      </c>
      <c r="E13" s="345" t="n">
        <f aca="false">'Ferney-&gt;Genève'!E13+'StGenis total'!E13+'Mategnin Total'!E13</f>
        <v>17</v>
      </c>
      <c r="F13" s="345" t="n">
        <f aca="false">'Ferney-&gt;Genève'!F13+'StGenis total'!F13+'Mategnin Total'!F13</f>
        <v>5</v>
      </c>
      <c r="G13" s="345" t="n">
        <f aca="false">'Ferney-&gt;Genève'!G13+'StGenis total'!G13+'Mategnin Total'!G13</f>
        <v>2</v>
      </c>
      <c r="H13" s="345" t="n">
        <f aca="false">'Ferney-&gt;Genève'!H13+'StGenis total'!H13+'Mategnin Total'!H13</f>
        <v>9</v>
      </c>
      <c r="I13" s="345" t="n">
        <f aca="false">'Ferney-&gt;Genève'!I13+'StGenis total'!I13+'Mategnin Total'!I13</f>
        <v>1</v>
      </c>
      <c r="J13" s="345" t="n">
        <f aca="false">'Ferney-&gt;Genève'!J13+'StGenis total'!J13+'Mategnin Total'!J13</f>
        <v>3</v>
      </c>
      <c r="K13" s="345" t="n">
        <f aca="false">'Ferney-&gt;Genève'!K13+'StGenis total'!K13+'Mategnin Total'!K13</f>
        <v>1</v>
      </c>
      <c r="L13" s="345" t="n">
        <f aca="false">'Ferney-&gt;Genève'!L13+'StGenis total'!L13+'Mategnin Total'!L13</f>
        <v>0</v>
      </c>
      <c r="M13" s="345" t="n">
        <f aca="false">'Ferney-&gt;Genève'!M13+'StGenis total'!M13+'Mategnin Total'!M13</f>
        <v>0</v>
      </c>
      <c r="N13" s="345" t="n">
        <f aca="false">'Ferney-&gt;Genève'!N13+'StGenis total'!N13+'Mategnin Total'!N13</f>
        <v>0</v>
      </c>
      <c r="O13" s="345" t="n">
        <f aca="false">'Ferney-&gt;Genève'!O13+'StGenis total'!O13+'Mategnin Total'!O13</f>
        <v>0</v>
      </c>
      <c r="P13" s="345" t="n">
        <f aca="false">'Ferney-&gt;Genève'!P13+'StGenis total'!P13+'Mategnin Total'!P13</f>
        <v>1</v>
      </c>
      <c r="Q13" s="345" t="n">
        <f aca="false">'Ferney-&gt;Genève'!Q13+'StGenis total'!Q13+'Mategnin Total'!Q13</f>
        <v>0</v>
      </c>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45" t="n">
        <f aca="false">'Ferney-&gt;Genève'!AW13+'StGenis total'!AW13+'Mategnin Total'!AW13</f>
        <v>0</v>
      </c>
      <c r="AX13" s="345" t="n">
        <f aca="false">'Ferney-&gt;Genève'!AX13+'StGenis total'!AX13+'Mategnin Total'!AX13</f>
        <v>0</v>
      </c>
      <c r="AY13" s="345" t="n">
        <f aca="false">'Ferney-&gt;Genève'!AY13+'StGenis total'!AY13+'Mategnin Total'!AY13</f>
        <v>0</v>
      </c>
      <c r="AZ13" s="345" t="n">
        <f aca="false">'Ferney-&gt;Genève'!AZ13+'StGenis total'!AZ13+'Mategnin Total'!AZ13</f>
        <v>0</v>
      </c>
      <c r="BA13" s="345" t="n">
        <f aca="false">'Ferney-&gt;Genève'!BA13+'StGenis total'!BA13+'Mategnin Total'!BA13</f>
        <v>0</v>
      </c>
      <c r="BB13" s="345" t="n">
        <f aca="false">'Ferney-&gt;Genève'!BB13+'StGenis total'!BB13+'Mategnin Total'!BB13</f>
        <v>0</v>
      </c>
      <c r="BC13" s="345" t="n">
        <f aca="false">'Ferney-&gt;Genève'!BC13+'StGenis total'!BC13+'Mategnin Total'!BC13</f>
        <v>0</v>
      </c>
      <c r="BD13" s="345" t="n">
        <f aca="false">'Ferney-&gt;Genève'!BD13+'StGenis total'!BD13+'Mategnin Total'!BD13</f>
        <v>0</v>
      </c>
      <c r="BE13" s="345" t="n">
        <f aca="false">'Ferney-&gt;Genève'!BE13+'StGenis total'!BE13+'Mategnin Total'!BE13</f>
        <v>0</v>
      </c>
      <c r="BF13" s="345" t="n">
        <f aca="false">'Ferney-&gt;Genève'!BF13+'StGenis total'!BF13+'Mategnin Total'!BF13</f>
        <v>0</v>
      </c>
      <c r="BG13" s="345" t="n">
        <f aca="false">'Ferney-&gt;Genève'!BG13+'StGenis total'!BG13+'Mategnin Total'!BG13</f>
        <v>0</v>
      </c>
      <c r="BH13" s="345" t="n">
        <f aca="false">'Ferney-&gt;Genève'!BH13+'StGenis total'!BH13+'Mategnin Total'!BH13</f>
        <v>0</v>
      </c>
      <c r="BI13" s="345" t="n">
        <f aca="false">'Ferney-&gt;Genève'!BI13+'StGenis total'!BI13+'Mategnin Total'!BI13</f>
        <v>0</v>
      </c>
      <c r="BJ13" s="345" t="n">
        <f aca="false">'Ferney-&gt;Genève'!BJ13+'StGenis total'!BJ13+'Mategnin Total'!BJ13</f>
        <v>0</v>
      </c>
      <c r="BK13" s="345" t="n">
        <f aca="false">'Ferney-&gt;Genève'!BK13+'StGenis total'!BK13+'Mategnin Total'!BK13</f>
        <v>0</v>
      </c>
      <c r="BL13" s="345" t="n">
        <f aca="false">'Ferney-&gt;Genève'!BL13+'StGenis total'!BL13+'Mategnin Total'!BL13</f>
        <v>0</v>
      </c>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45" t="n">
        <f aca="false">'Ferney-&gt;Genève'!CR13+'StGenis total'!CR13+'Mategnin Total'!CR13</f>
        <v>0</v>
      </c>
      <c r="CS13" s="345" t="n">
        <f aca="false">'Ferney-&gt;Genève'!CS13+'StGenis total'!CS13+'Mategnin Total'!CS13</f>
        <v>0</v>
      </c>
      <c r="CT13" s="345" t="n">
        <f aca="false">'Ferney-&gt;Genève'!CT13+'StGenis total'!CT13+'Mategnin Total'!CT13</f>
        <v>0</v>
      </c>
      <c r="CU13" s="345" t="n">
        <f aca="false">'Ferney-&gt;Genève'!CU13+'StGenis total'!CU13+'Mategnin Total'!CU13</f>
        <v>0</v>
      </c>
      <c r="CV13" s="345" t="n">
        <f aca="false">'Ferney-&gt;Genève'!CV13+'StGenis total'!CV13+'Mategnin Total'!CV13</f>
        <v>0</v>
      </c>
      <c r="CW13" s="345" t="n">
        <f aca="false">'Ferney-&gt;Genève'!CW13+'StGenis total'!CW13+'Mategnin Total'!CW13</f>
        <v>0</v>
      </c>
      <c r="CX13" s="345" t="n">
        <f aca="false">'Ferney-&gt;Genève'!CX13+'StGenis total'!CX13+'Mategnin Total'!CX13</f>
        <v>0</v>
      </c>
      <c r="CY13" s="345" t="n">
        <f aca="false">'Ferney-&gt;Genève'!CY13+'StGenis total'!CY13+'Mategnin Total'!CY13</f>
        <v>0</v>
      </c>
      <c r="CZ13" s="345" t="n">
        <f aca="false">'Ferney-&gt;Genève'!CZ13+'StGenis total'!CZ13+'Mategnin Total'!CZ13</f>
        <v>0</v>
      </c>
      <c r="DA13" s="345" t="n">
        <f aca="false">'Ferney-&gt;Genève'!DA13+'StGenis total'!DA13+'Mategnin Total'!DA13</f>
        <v>0</v>
      </c>
      <c r="DB13" s="345" t="n">
        <f aca="false">'Ferney-&gt;Genève'!DB13+'StGenis total'!DB13+'Mategnin Total'!DB13</f>
        <v>0</v>
      </c>
      <c r="DC13" s="345" t="n">
        <f aca="false">'Ferney-&gt;Genève'!DC13+'StGenis total'!DC13+'Mategnin Total'!DC13</f>
        <v>0</v>
      </c>
      <c r="DD13" s="345" t="n">
        <f aca="false">'Ferney-&gt;Genève'!DD13+'StGenis total'!DD13+'Mategnin Total'!DD13</f>
        <v>0</v>
      </c>
      <c r="DE13" s="345" t="n">
        <f aca="false">'Ferney-&gt;Genève'!DE13+'StGenis total'!DE13+'Mategnin Total'!DE13</f>
        <v>0</v>
      </c>
      <c r="DF13" s="345" t="n">
        <f aca="false">'Ferney-&gt;Genève'!DF13+'StGenis total'!DF13+'Mategnin Total'!DF13</f>
        <v>0</v>
      </c>
      <c r="DG13" s="345" t="n">
        <f aca="false">'Ferney-&gt;Genève'!DG13+'StGenis total'!DG13+'Mategnin Total'!DG13</f>
        <v>0</v>
      </c>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345" t="n">
        <f aca="false">'Ferney-&gt;Genève'!EM13+'StGenis total'!EM13+'Mategnin Total'!EM13</f>
        <v>4</v>
      </c>
      <c r="EN13" s="345" t="n">
        <f aca="false">'Ferney-&gt;Genève'!EN13+'StGenis total'!EN13+'Mategnin Total'!EN13</f>
        <v>6</v>
      </c>
      <c r="EO13" s="345" t="n">
        <f aca="false">'Ferney-&gt;Genève'!EO13+'StGenis total'!EO13+'Mategnin Total'!EO13</f>
        <v>1</v>
      </c>
      <c r="EP13" s="345" t="n">
        <f aca="false">'Ferney-&gt;Genève'!EP13+'StGenis total'!EP13+'Mategnin Total'!EP13</f>
        <v>2</v>
      </c>
      <c r="EQ13" s="345" t="n">
        <f aca="false">'Ferney-&gt;Genève'!EQ13+'StGenis total'!EQ13+'Mategnin Total'!EQ13</f>
        <v>1</v>
      </c>
      <c r="ER13" s="345" t="n">
        <f aca="false">'Ferney-&gt;Genève'!ER13+'StGenis total'!ER13+'Mategnin Total'!ER13</f>
        <v>0</v>
      </c>
      <c r="ES13" s="345" t="n">
        <f aca="false">'Ferney-&gt;Genève'!ES13+'StGenis total'!ES13+'Mategnin Total'!ES13</f>
        <v>1</v>
      </c>
      <c r="ET13" s="345" t="n">
        <f aca="false">'Ferney-&gt;Genève'!ET13+'StGenis total'!ET13+'Mategnin Total'!ET13</f>
        <v>0</v>
      </c>
      <c r="EU13" s="345" t="n">
        <f aca="false">'Ferney-&gt;Genève'!EU13+'StGenis total'!EU13+'Mategnin Total'!EU13</f>
        <v>4</v>
      </c>
      <c r="EV13" s="345" t="n">
        <f aca="false">'Ferney-&gt;Genève'!EV13+'StGenis total'!EV13+'Mategnin Total'!EV13</f>
        <v>0</v>
      </c>
      <c r="EW13" s="345" t="n">
        <f aca="false">'Ferney-&gt;Genève'!EW13+'StGenis total'!EW13+'Mategnin Total'!EW13</f>
        <v>0</v>
      </c>
      <c r="EX13" s="345" t="n">
        <f aca="false">'Ferney-&gt;Genève'!EX13+'StGenis total'!EX13+'Mategnin Total'!EX13</f>
        <v>0</v>
      </c>
      <c r="EY13" s="345" t="n">
        <f aca="false">'Ferney-&gt;Genève'!EY13+'StGenis total'!EY13+'Mategnin Total'!EY13</f>
        <v>0</v>
      </c>
      <c r="EZ13" s="345" t="n">
        <f aca="false">'Ferney-&gt;Genève'!EZ13+'StGenis total'!EZ13+'Mategnin Total'!EZ13</f>
        <v>0</v>
      </c>
      <c r="FA13" s="345" t="n">
        <f aca="false">'Ferney-&gt;Genève'!FA13+'StGenis total'!FA13+'Mategnin Total'!FA13</f>
        <v>1</v>
      </c>
      <c r="FB13" s="345" t="n">
        <f aca="false">'Ferney-&gt;Genève'!FB13+'StGenis total'!FB13+'Mategnin Total'!FB13</f>
        <v>1</v>
      </c>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542</v>
      </c>
      <c r="C14" s="357" t="n">
        <f aca="false">SUM(C5:C12)</f>
        <v>170</v>
      </c>
      <c r="D14" s="357" t="n">
        <f aca="false">SUM(D5:D12)</f>
        <v>312</v>
      </c>
      <c r="E14" s="357" t="n">
        <f aca="false">SUM(E5:E12)</f>
        <v>290</v>
      </c>
      <c r="F14" s="357" t="n">
        <f aca="false">SUM(F5:F12)</f>
        <v>87</v>
      </c>
      <c r="G14" s="357" t="n">
        <f aca="false">SUM(G5:G12)</f>
        <v>21</v>
      </c>
      <c r="H14" s="357" t="n">
        <f aca="false">SUM(H5:H12)</f>
        <v>79</v>
      </c>
      <c r="I14" s="357" t="n">
        <f aca="false">SUM(I5:I12)</f>
        <v>45</v>
      </c>
      <c r="J14" s="357" t="n">
        <f aca="false">SUM(J5:J12)</f>
        <v>37</v>
      </c>
      <c r="K14" s="357" t="n">
        <f aca="false">SUM(K5:K12)</f>
        <v>4</v>
      </c>
      <c r="L14" s="357" t="n">
        <f aca="false">SUM(L5:L12)</f>
        <v>19</v>
      </c>
      <c r="M14" s="357" t="n">
        <f aca="false">SUM(M5:M12)</f>
        <v>10</v>
      </c>
      <c r="N14" s="357" t="n">
        <f aca="false">SUM(N5:N12)</f>
        <v>7</v>
      </c>
      <c r="O14" s="357" t="n">
        <f aca="false">SUM(O5:O12)</f>
        <v>0</v>
      </c>
      <c r="P14" s="357" t="n">
        <f aca="false">SUM(P5:P12)</f>
        <v>10</v>
      </c>
      <c r="Q14" s="357" t="n">
        <f aca="false">SUM(Q5:Q12)</f>
        <v>8</v>
      </c>
      <c r="S14" s="358" t="n">
        <f aca="false">B14+D14+F14+H14+J14+L14+N14+P14</f>
        <v>1093</v>
      </c>
      <c r="T14" s="359" t="n">
        <f aca="false">C14+E14+G14+I14+K14+M14+O14+Q14</f>
        <v>548</v>
      </c>
      <c r="U14" s="360" t="n">
        <f aca="false">T14/(T14+S14)</f>
        <v>0.333942717854966</v>
      </c>
      <c r="V14" s="359" t="n">
        <f aca="false">B14+C14+J14+K14</f>
        <v>753</v>
      </c>
      <c r="W14" s="359" t="n">
        <f aca="false">D14+E14+L14+M14</f>
        <v>631</v>
      </c>
      <c r="X14" s="359" t="n">
        <f aca="false">F14+G14+N14+O14</f>
        <v>115</v>
      </c>
      <c r="Y14" s="359" t="n">
        <f aca="false">SUM(V14:X14)</f>
        <v>1499</v>
      </c>
      <c r="Z14" s="15" t="n">
        <f aca="false">W14/Y14</f>
        <v>0.420947298198799</v>
      </c>
      <c r="AA14" s="15" t="n">
        <f aca="false">X14/Y14</f>
        <v>0.0767178118745831</v>
      </c>
      <c r="AB14" s="359" t="n">
        <f aca="false">H14+I14+P14+Q14</f>
        <v>142</v>
      </c>
      <c r="AC14" s="359" t="n">
        <f aca="false">SUM(B14:I14)</f>
        <v>1546</v>
      </c>
      <c r="AD14" s="361" t="n">
        <f aca="false">SUM(J14:Q14)</f>
        <v>95</v>
      </c>
      <c r="AE14" s="362" t="n">
        <f aca="false">SUM(B14:Q14)</f>
        <v>1641</v>
      </c>
      <c r="AH14" s="15" t="n">
        <f aca="false">(S14/BN14) - 1</f>
        <v>0.00923361034164349</v>
      </c>
      <c r="AI14" s="15" t="n">
        <f aca="false">(T14/BO14) - 1</f>
        <v>0.0745098039215686</v>
      </c>
      <c r="AJ14" s="15" t="n">
        <f aca="false">(U14/BP14) - 1</f>
        <v>0.0430799010646306</v>
      </c>
      <c r="AK14" s="15" t="n">
        <f aca="false">(V14/BQ14) - 1</f>
        <v>-0.0444162436548223</v>
      </c>
      <c r="AL14" s="15" t="n">
        <f aca="false">(W14/BR14) - 1</f>
        <v>0.103146853146853</v>
      </c>
      <c r="AM14" s="15" t="n">
        <f aca="false">(X14/BS14) - 1</f>
        <v>0.25</v>
      </c>
      <c r="AN14" s="15" t="n">
        <f aca="false">(Y14/BT14) - 1</f>
        <v>0.0323691460055096</v>
      </c>
      <c r="AO14" s="15" t="n">
        <f aca="false">(Z14/BU14) - 1</f>
        <v>0.0685585261969517</v>
      </c>
      <c r="AP14" s="15" t="n">
        <f aca="false">(AA14/BV14) - 1</f>
        <v>0.210807204803203</v>
      </c>
      <c r="AQ14" s="15" t="n">
        <f aca="false">(AB14/BW14) - 1</f>
        <v>0.00709219858156018</v>
      </c>
      <c r="AR14" s="15" t="n">
        <f aca="false">(AC14/BX14) - 1</f>
        <v>0.0417789757412399</v>
      </c>
      <c r="AS14" s="15" t="n">
        <f aca="false">(AD14/BY14) - 1</f>
        <v>-0.128440366972477</v>
      </c>
      <c r="AT14" s="15" t="n">
        <f aca="false">(AE14/BZ14) - 1</f>
        <v>0.0301318267419963</v>
      </c>
      <c r="AV14" s="356" t="s">
        <v>17</v>
      </c>
      <c r="AW14" s="357" t="n">
        <f aca="false">SUM(AW5:AW12)</f>
        <v>592</v>
      </c>
      <c r="AX14" s="357" t="n">
        <f aca="false">SUM(AX5:AX12)</f>
        <v>157</v>
      </c>
      <c r="AY14" s="357" t="n">
        <f aca="false">SUM(AY5:AY12)</f>
        <v>276</v>
      </c>
      <c r="AZ14" s="357" t="n">
        <f aca="false">SUM(AZ5:AZ12)</f>
        <v>265</v>
      </c>
      <c r="BA14" s="357" t="n">
        <f aca="false">SUM(BA5:BA12)</f>
        <v>70</v>
      </c>
      <c r="BB14" s="357" t="n">
        <f aca="false">SUM(BB5:BB12)</f>
        <v>14</v>
      </c>
      <c r="BC14" s="357" t="n">
        <f aca="false">SUM(BC5:BC12)</f>
        <v>71</v>
      </c>
      <c r="BD14" s="357" t="n">
        <f aca="false">SUM(BD5:BD12)</f>
        <v>39</v>
      </c>
      <c r="BE14" s="357" t="n">
        <f aca="false">SUM(BE5:BE12)</f>
        <v>36</v>
      </c>
      <c r="BF14" s="357" t="n">
        <f aca="false">SUM(BF5:BF12)</f>
        <v>3</v>
      </c>
      <c r="BG14" s="357" t="n">
        <f aca="false">SUM(BG5:BG12)</f>
        <v>19</v>
      </c>
      <c r="BH14" s="357" t="n">
        <f aca="false">SUM(BH5:BH12)</f>
        <v>12</v>
      </c>
      <c r="BI14" s="357" t="n">
        <f aca="false">SUM(BI5:BI12)</f>
        <v>4</v>
      </c>
      <c r="BJ14" s="357" t="n">
        <f aca="false">SUM(BJ5:BJ12)</f>
        <v>4</v>
      </c>
      <c r="BK14" s="357" t="n">
        <f aca="false">SUM(BK5:BK12)</f>
        <v>15</v>
      </c>
      <c r="BL14" s="357" t="n">
        <f aca="false">SUM(BL5:BL12)</f>
        <v>16</v>
      </c>
      <c r="BN14" s="358" t="n">
        <f aca="false">AW14+AY14+BA14+BC14+BE14+BG14+BI14+BK14</f>
        <v>1083</v>
      </c>
      <c r="BO14" s="359" t="n">
        <f aca="false">AX14+AZ14+BB14+BD14+BF14+BH14+BJ14+BL14</f>
        <v>510</v>
      </c>
      <c r="BP14" s="360" t="n">
        <f aca="false">BO14/(BO14+BN14)</f>
        <v>0.32015065913371</v>
      </c>
      <c r="BQ14" s="359" t="n">
        <f aca="false">AW14+AX14+BE14+BF14</f>
        <v>788</v>
      </c>
      <c r="BR14" s="359" t="n">
        <f aca="false">AY14+AZ14+BG14+BH14</f>
        <v>572</v>
      </c>
      <c r="BS14" s="359" t="n">
        <f aca="false">BA14+BB14+BI14+BJ14</f>
        <v>92</v>
      </c>
      <c r="BT14" s="359" t="n">
        <f aca="false">SUM(BQ14:BS14)</f>
        <v>1452</v>
      </c>
      <c r="BU14" s="15" t="n">
        <f aca="false">BR14/BT14</f>
        <v>0.393939393939394</v>
      </c>
      <c r="BV14" s="15" t="n">
        <f aca="false">BS14/BT14</f>
        <v>0.0633608815426997</v>
      </c>
      <c r="BW14" s="359" t="n">
        <f aca="false">BC14+BD14+BK14+BL14</f>
        <v>141</v>
      </c>
      <c r="BX14" s="359" t="n">
        <f aca="false">SUM(AW14:BD14)</f>
        <v>1484</v>
      </c>
      <c r="BY14" s="361" t="n">
        <f aca="false">SUM(BE14:BL14)</f>
        <v>109</v>
      </c>
      <c r="BZ14" s="362" t="n">
        <f aca="false">SUM(AW14:BL14)</f>
        <v>1593</v>
      </c>
      <c r="CC14" s="15" t="n">
        <f aca="false">(BN14/DI14) - 1</f>
        <v>0.330466830466831</v>
      </c>
      <c r="CD14" s="15" t="n">
        <f aca="false">(BO14/DJ14) - 1</f>
        <v>0.356382978723404</v>
      </c>
      <c r="CE14" s="15" t="n">
        <f aca="false">(BP14/DK14) - 1</f>
        <v>0.0132427775774333</v>
      </c>
      <c r="CF14" s="15" t="n">
        <f aca="false">(BQ14/DL14) - 1</f>
        <v>0.32436974789916</v>
      </c>
      <c r="CG14" s="15" t="n">
        <f aca="false">(BR14/DM14) - 1</f>
        <v>0.437185929648241</v>
      </c>
      <c r="CH14" s="15" t="n">
        <f aca="false">(BS14/DN14) - 1</f>
        <v>0.533333333333333</v>
      </c>
      <c r="CI14" s="15" t="n">
        <f aca="false">(BT14/DO14) - 1</f>
        <v>0.378917378917379</v>
      </c>
      <c r="CJ14" s="15" t="n">
        <f aca="false">(BU14/DP14) - 1</f>
        <v>0.0422567382366377</v>
      </c>
      <c r="CK14" s="15" t="n">
        <f aca="false">(BV14/DQ14) - 1</f>
        <v>0.11198347107438</v>
      </c>
      <c r="CL14" s="15" t="n">
        <f aca="false">(BW14/DR14) - 1</f>
        <v>0.0291970802919708</v>
      </c>
      <c r="CM14" s="15" t="n">
        <f aca="false">(BX14/DS14) - 1</f>
        <v>0.339350180505415</v>
      </c>
      <c r="CN14" s="15" t="n">
        <f aca="false">(BY14/DT14) - 1</f>
        <v>0.329268292682927</v>
      </c>
      <c r="CO14" s="15" t="n">
        <f aca="false">(BZ14/DU14) - 1</f>
        <v>0.338655462184874</v>
      </c>
      <c r="CQ14" s="356" t="s">
        <v>17</v>
      </c>
      <c r="CR14" s="357" t="n">
        <f aca="false">SUM(CR5:CR12)</f>
        <v>410</v>
      </c>
      <c r="CS14" s="357" t="n">
        <f aca="false">SUM(CS5:CS12)</f>
        <v>157</v>
      </c>
      <c r="CT14" s="357" t="n">
        <f aca="false">SUM(CT5:CT12)</f>
        <v>226</v>
      </c>
      <c r="CU14" s="357" t="n">
        <f aca="false">SUM(CU5:CU12)</f>
        <v>154</v>
      </c>
      <c r="CV14" s="357" t="n">
        <f aca="false">SUM(CV5:CV12)</f>
        <v>44</v>
      </c>
      <c r="CW14" s="357" t="n">
        <f aca="false">SUM(CW5:CW12)</f>
        <v>10</v>
      </c>
      <c r="CX14" s="357" t="n">
        <f aca="false">SUM(CX5:CX12)</f>
        <v>81</v>
      </c>
      <c r="CY14" s="357" t="n">
        <f aca="false">SUM(CY5:CY12)</f>
        <v>26</v>
      </c>
      <c r="CZ14" s="357" t="n">
        <f aca="false">SUM(CZ5:CZ12)</f>
        <v>24</v>
      </c>
      <c r="DA14" s="357" t="n">
        <f aca="false">SUM(DA5:DA12)</f>
        <v>4</v>
      </c>
      <c r="DB14" s="357" t="n">
        <f aca="false">SUM(DB5:DB12)</f>
        <v>8</v>
      </c>
      <c r="DC14" s="357" t="n">
        <f aca="false">SUM(DC5:DC12)</f>
        <v>10</v>
      </c>
      <c r="DD14" s="357" t="n">
        <f aca="false">SUM(DD5:DD12)</f>
        <v>5</v>
      </c>
      <c r="DE14" s="357" t="n">
        <f aca="false">SUM(DE5:DE12)</f>
        <v>1</v>
      </c>
      <c r="DF14" s="357" t="n">
        <f aca="false">SUM(DF5:DF12)</f>
        <v>16</v>
      </c>
      <c r="DG14" s="357" t="n">
        <f aca="false">SUM(DG5:DG12)</f>
        <v>14</v>
      </c>
      <c r="DI14" s="358" t="n">
        <f aca="false">CR14+CT14+CV14+CX14+CZ14+DB14+DD14+DF14</f>
        <v>814</v>
      </c>
      <c r="DJ14" s="359" t="n">
        <f aca="false">CS14+CU14+CW14+CY14+DA14+DC14+DE14+DG14</f>
        <v>376</v>
      </c>
      <c r="DK14" s="360" t="n">
        <f aca="false">DJ14/(DJ14+DI14)</f>
        <v>0.315966386554622</v>
      </c>
      <c r="DL14" s="359" t="n">
        <f aca="false">CR14+CS14+CZ14+DA14</f>
        <v>595</v>
      </c>
      <c r="DM14" s="359" t="n">
        <f aca="false">CT14+CU14+DB14+DC14</f>
        <v>398</v>
      </c>
      <c r="DN14" s="359" t="n">
        <f aca="false">CV14+CW14+DD14+DE14</f>
        <v>60</v>
      </c>
      <c r="DO14" s="359" t="n">
        <f aca="false">SUM(DL14:DN14)</f>
        <v>1053</v>
      </c>
      <c r="DP14" s="15" t="n">
        <f aca="false">DM14/DO14</f>
        <v>0.377967711301045</v>
      </c>
      <c r="DQ14" s="15" t="n">
        <f aca="false">DN14/DO14</f>
        <v>0.056980056980057</v>
      </c>
      <c r="DR14" s="359" t="n">
        <f aca="false">CX14+CY14+DF14+DG14</f>
        <v>137</v>
      </c>
      <c r="DS14" s="359" t="n">
        <f aca="false">SUM(CR14:CY14)</f>
        <v>1108</v>
      </c>
      <c r="DT14" s="361" t="n">
        <f aca="false">SUM(CZ14:DG14)</f>
        <v>82</v>
      </c>
      <c r="DU14" s="362" t="n">
        <f aca="false">SUM(CR14:DG14)</f>
        <v>1190</v>
      </c>
      <c r="DX14" s="15" t="n">
        <f aca="false">(DI14/FD14) - 1</f>
        <v>0.323577235772358</v>
      </c>
      <c r="DY14" s="15" t="n">
        <f aca="false">(DJ14/FE14) - 1</f>
        <v>0.528455284552846</v>
      </c>
      <c r="DZ14" s="15" t="n">
        <f aca="false">(DK14/FF14) - 1</f>
        <v>0.105882352941177</v>
      </c>
      <c r="EA14" s="15" t="n">
        <f aca="false">(DL14/FG14) - 1</f>
        <v>0.307692307692308</v>
      </c>
      <c r="EB14" s="15" t="n">
        <f aca="false">(DM14/FH14) - 1</f>
        <v>0.442028985507246</v>
      </c>
      <c r="EC14" s="15" t="n">
        <f aca="false">(DN14/FI14) - 1</f>
        <v>0.395348837209302</v>
      </c>
      <c r="ED14" s="15" t="n">
        <f aca="false">(DO14/FJ14) - 1</f>
        <v>0.36046511627907</v>
      </c>
      <c r="EE14" s="15" t="n">
        <f aca="false">(DP14/FK14) - 1</f>
        <v>0.0599529295181469</v>
      </c>
      <c r="EF14" s="15" t="n">
        <f aca="false">(DQ14/FL14) - 1</f>
        <v>0.0256410256410258</v>
      </c>
      <c r="EG14" s="15" t="n">
        <f aca="false">(DR14/FM14) - 1</f>
        <v>0.574712643678161</v>
      </c>
      <c r="EH14" s="15" t="n">
        <f aca="false">(DS14/FN14) - 1</f>
        <v>0.40253164556962</v>
      </c>
      <c r="EI14" s="15" t="n">
        <f aca="false">(DT14/FO14) - 1</f>
        <v>0.154929577464789</v>
      </c>
      <c r="EJ14" s="15" t="n">
        <f aca="false">(DU14/FP14) - 1</f>
        <v>0.382113821138211</v>
      </c>
      <c r="EL14" s="356" t="s">
        <v>17</v>
      </c>
      <c r="EM14" s="363" t="n">
        <f aca="false">SUM(EM5:EM12)</f>
        <v>320</v>
      </c>
      <c r="EN14" s="363" t="n">
        <f aca="false">SUM(EN5:EN12)</f>
        <v>98</v>
      </c>
      <c r="EO14" s="363" t="n">
        <f aca="false">SUM(EO5:EO12)</f>
        <v>156</v>
      </c>
      <c r="EP14" s="363" t="n">
        <f aca="false">SUM(EP5:EP12)</f>
        <v>98</v>
      </c>
      <c r="EQ14" s="363" t="n">
        <f aca="false">SUM(EQ5:EQ12)</f>
        <v>33</v>
      </c>
      <c r="ER14" s="363" t="n">
        <f aca="false">SUM(ER5:ER12)</f>
        <v>10</v>
      </c>
      <c r="ES14" s="363" t="n">
        <f aca="false">SUM(ES5:ES12)</f>
        <v>54</v>
      </c>
      <c r="ET14" s="363" t="n">
        <f aca="false">SUM(ET5:ET12)</f>
        <v>21</v>
      </c>
      <c r="EU14" s="363" t="n">
        <f aca="false">SUM(EU5:EU12)</f>
        <v>28</v>
      </c>
      <c r="EV14" s="363" t="n">
        <f aca="false">SUM(EV5:EV12)</f>
        <v>9</v>
      </c>
      <c r="EW14" s="363" t="n">
        <f aca="false">SUM(EW5:EW12)</f>
        <v>17</v>
      </c>
      <c r="EX14" s="363" t="n">
        <f aca="false">SUM(EX5:EX12)</f>
        <v>5</v>
      </c>
      <c r="EY14" s="363" t="n">
        <f aca="false">SUM(EY5:EY12)</f>
        <v>0</v>
      </c>
      <c r="EZ14" s="363" t="n">
        <f aca="false">SUM(EZ5:EZ12)</f>
        <v>0</v>
      </c>
      <c r="FA14" s="363" t="n">
        <f aca="false">SUM(FA5:FA12)</f>
        <v>7</v>
      </c>
      <c r="FB14" s="363" t="n">
        <f aca="false">SUM(FB5:FB12)</f>
        <v>5</v>
      </c>
      <c r="FD14" s="358" t="n">
        <f aca="false">EM14+EO14+EQ14+ES14+EU14+EW14+EY14+FA14</f>
        <v>615</v>
      </c>
      <c r="FE14" s="359" t="n">
        <f aca="false">EN14+EP14+ER14+ET14+EV14+EX14+EZ14+FB14</f>
        <v>246</v>
      </c>
      <c r="FF14" s="360" t="n">
        <f aca="false">FE14/(FE14+FD14)</f>
        <v>0.285714285714286</v>
      </c>
      <c r="FG14" s="359" t="n">
        <f aca="false">EM14+EN14+EU14+EV14</f>
        <v>455</v>
      </c>
      <c r="FH14" s="359" t="n">
        <f aca="false">EO14+EP14+EW14+EX14</f>
        <v>276</v>
      </c>
      <c r="FI14" s="359" t="n">
        <f aca="false">EQ14+ER14+EY14+EZ14</f>
        <v>43</v>
      </c>
      <c r="FJ14" s="359" t="n">
        <f aca="false">SUM(FG14:FI14)</f>
        <v>774</v>
      </c>
      <c r="FK14" s="15" t="n">
        <f aca="false">FH14/FJ14</f>
        <v>0.356589147286822</v>
      </c>
      <c r="FL14" s="15" t="n">
        <f aca="false">FI14/FJ14</f>
        <v>0.0555555555555556</v>
      </c>
      <c r="FM14" s="359" t="n">
        <f aca="false">ES14+ET14+FA14+FB14</f>
        <v>87</v>
      </c>
      <c r="FN14" s="359" t="n">
        <f aca="false">SUM(EM14:ET14)</f>
        <v>790</v>
      </c>
      <c r="FO14" s="361" t="n">
        <f aca="false">SUM(EU14:FB14)</f>
        <v>71</v>
      </c>
      <c r="FP14" s="362" t="n">
        <f aca="false">SUM(EM14:FB14)</f>
        <v>861</v>
      </c>
      <c r="GF14" s="347" t="e">
        <f aca="false">(FD14/FR14) - 1</f>
        <v>#DIV/0!</v>
      </c>
      <c r="GG14" s="15" t="e">
        <f aca="false">(FE14/FS14) - 1</f>
        <v>#DIV/0!</v>
      </c>
      <c r="GH14" s="15" t="e">
        <f aca="false">(FF14/FT14) - 1</f>
        <v>#DIV/0!</v>
      </c>
      <c r="GI14" s="15" t="e">
        <f aca="false">(FG14/FU14) - 1</f>
        <v>#DIV/0!</v>
      </c>
      <c r="GJ14" s="15" t="e">
        <f aca="false">(FH14/FV14) - 1</f>
        <v>#DIV/0!</v>
      </c>
      <c r="GK14" s="15" t="e">
        <f aca="false">(FI14/FW14) - 1</f>
        <v>#DIV/0!</v>
      </c>
      <c r="GL14" s="15" t="e">
        <f aca="false">(FJ14/FX14) - 1</f>
        <v>#DIV/0!</v>
      </c>
      <c r="GM14" s="15" t="e">
        <f aca="false">(FK14/FY14) - 1</f>
        <v>#DIV/0!</v>
      </c>
      <c r="GN14" s="15" t="e">
        <f aca="false">(FL14/FZ14) - 1</f>
        <v>#DIV/0!</v>
      </c>
      <c r="GO14" s="15" t="e">
        <f aca="false">(FM14/GA14) - 1</f>
        <v>#DIV/0!</v>
      </c>
      <c r="GP14" s="15" t="e">
        <f aca="false">(FN14/GB14) - 1</f>
        <v>#DIV/0!</v>
      </c>
      <c r="GQ14" s="15" t="e">
        <f aca="false">(FO14/GC14) - 1</f>
        <v>#DIV/0!</v>
      </c>
      <c r="GR14" s="348" t="e">
        <f aca="false">(FP14/GD14) - 1</f>
        <v>#DIV/0!</v>
      </c>
    </row>
    <row r="15" customFormat="false" ht="14.25" hidden="false" customHeight="false" outlineLevel="0" collapsed="false">
      <c r="A15" s="356" t="s">
        <v>204</v>
      </c>
      <c r="B15" s="356" t="n">
        <f aca="false">SUM(B7:B10)</f>
        <v>279</v>
      </c>
      <c r="C15" s="356" t="n">
        <f aca="false">SUM(C7:C10)</f>
        <v>86</v>
      </c>
      <c r="D15" s="356" t="n">
        <f aca="false">SUM(D7:D10)</f>
        <v>167</v>
      </c>
      <c r="E15" s="356" t="n">
        <f aca="false">SUM(E7:E10)</f>
        <v>165</v>
      </c>
      <c r="F15" s="356" t="n">
        <f aca="false">SUM(F7:F10)</f>
        <v>47</v>
      </c>
      <c r="G15" s="356" t="n">
        <f aca="false">SUM(G7:G10)</f>
        <v>12</v>
      </c>
      <c r="H15" s="356" t="n">
        <f aca="false">SUM(H7:H10)</f>
        <v>34</v>
      </c>
      <c r="I15" s="356" t="n">
        <f aca="false">SUM(I7:I10)</f>
        <v>17</v>
      </c>
      <c r="J15" s="356" t="n">
        <f aca="false">SUM(J7:J10)</f>
        <v>17</v>
      </c>
      <c r="K15" s="356" t="n">
        <f aca="false">SUM(K7:K10)</f>
        <v>3</v>
      </c>
      <c r="L15" s="356" t="n">
        <f aca="false">SUM(L7:L10)</f>
        <v>7</v>
      </c>
      <c r="M15" s="356" t="n">
        <f aca="false">SUM(M7:M10)</f>
        <v>8</v>
      </c>
      <c r="N15" s="356" t="n">
        <f aca="false">SUM(N7:N10)</f>
        <v>4</v>
      </c>
      <c r="O15" s="356" t="n">
        <f aca="false">SUM(O7:O10)</f>
        <v>0</v>
      </c>
      <c r="P15" s="356" t="n">
        <f aca="false">SUM(P7:P10)</f>
        <v>5</v>
      </c>
      <c r="Q15" s="356" t="n">
        <f aca="false">SUM(Q7:Q10)</f>
        <v>6</v>
      </c>
      <c r="S15" s="364" t="n">
        <f aca="false">B15+D15+F15+H15+J15+L15+N15+P15</f>
        <v>560</v>
      </c>
      <c r="T15" s="363" t="n">
        <f aca="false">C15+E15+G15+I15+K15+M15+O15+Q15</f>
        <v>297</v>
      </c>
      <c r="U15" s="365" t="n">
        <f aca="false">T15/(T15+S15)</f>
        <v>0.346557759626604</v>
      </c>
      <c r="V15" s="363" t="n">
        <f aca="false">B15+C15+J15+K15</f>
        <v>385</v>
      </c>
      <c r="W15" s="363" t="n">
        <f aca="false">D15+E15+L15+M15</f>
        <v>347</v>
      </c>
      <c r="X15" s="363" t="n">
        <f aca="false">F15+G15+N15+O15</f>
        <v>63</v>
      </c>
      <c r="Y15" s="363" t="n">
        <f aca="false">SUM(V15:X15)</f>
        <v>795</v>
      </c>
      <c r="Z15" s="366" t="n">
        <f aca="false">W15/Y15</f>
        <v>0.436477987421384</v>
      </c>
      <c r="AA15" s="366" t="n">
        <f aca="false">X15/Y15</f>
        <v>0.0792452830188679</v>
      </c>
      <c r="AB15" s="363" t="n">
        <f aca="false">H15+I15+P15+Q15</f>
        <v>62</v>
      </c>
      <c r="AC15" s="363" t="n">
        <f aca="false">SUM(B15:I15)</f>
        <v>807</v>
      </c>
      <c r="AD15" s="367" t="n">
        <f aca="false">SUM(J15:Q15)</f>
        <v>50</v>
      </c>
      <c r="AE15" s="35" t="n">
        <f aca="false">SUM(B15:Q15)</f>
        <v>857</v>
      </c>
      <c r="AH15" s="15" t="n">
        <f aca="false">(S15/BN15) - 1</f>
        <v>0.0389610389610389</v>
      </c>
      <c r="AI15" s="15" t="n">
        <f aca="false">(T15/BO15) - 1</f>
        <v>0.083941605839416</v>
      </c>
      <c r="AJ15" s="15" t="n">
        <f aca="false">(U15/BP15) - 1</f>
        <v>0.0282899948044879</v>
      </c>
      <c r="AK15" s="15" t="n">
        <f aca="false">(V15/BQ15) - 1</f>
        <v>-0.0446650124069479</v>
      </c>
      <c r="AL15" s="15" t="n">
        <f aca="false">(W15/BR15) - 1</f>
        <v>0.149006622516556</v>
      </c>
      <c r="AM15" s="15" t="n">
        <f aca="false">(X15/BS15) - 1</f>
        <v>0.431818181818182</v>
      </c>
      <c r="AN15" s="15" t="n">
        <f aca="false">(Y15/BT15) - 1</f>
        <v>0.061415220293725</v>
      </c>
      <c r="AO15" s="15" t="n">
        <f aca="false">(Z15/BU15) - 1</f>
        <v>0.0825232204589943</v>
      </c>
      <c r="AP15" s="15" t="n">
        <f aca="false">(AA15/BV15) - 1</f>
        <v>0.348970840480274</v>
      </c>
      <c r="AQ15" s="15" t="n">
        <f aca="false">(AB15/BW15) - 1</f>
        <v>-0.03125</v>
      </c>
      <c r="AR15" s="15" t="n">
        <f aca="false">(AC15/BX15) - 1</f>
        <v>0.0535248041775458</v>
      </c>
      <c r="AS15" s="15" t="n">
        <f aca="false">(AD15/BY15) - 1</f>
        <v>0.0638297872340425</v>
      </c>
      <c r="AT15" s="15" t="n">
        <f aca="false">(AE15/BZ15) - 1</f>
        <v>0.054120541205412</v>
      </c>
      <c r="AV15" s="356" t="s">
        <v>204</v>
      </c>
      <c r="AW15" s="356" t="n">
        <f aca="false">SUM(AW7:AW10)</f>
        <v>301</v>
      </c>
      <c r="AX15" s="356" t="n">
        <f aca="false">SUM(AX7:AX10)</f>
        <v>83</v>
      </c>
      <c r="AY15" s="356" t="n">
        <f aca="false">SUM(AY7:AY10)</f>
        <v>139</v>
      </c>
      <c r="AZ15" s="356" t="n">
        <f aca="false">SUM(AZ7:AZ10)</f>
        <v>146</v>
      </c>
      <c r="BA15" s="356" t="n">
        <f aca="false">SUM(BA7:BA10)</f>
        <v>33</v>
      </c>
      <c r="BB15" s="356" t="n">
        <f aca="false">SUM(BB7:BB10)</f>
        <v>9</v>
      </c>
      <c r="BC15" s="356" t="n">
        <f aca="false">SUM(BC7:BC10)</f>
        <v>33</v>
      </c>
      <c r="BD15" s="356" t="n">
        <f aca="false">SUM(BD7:BD10)</f>
        <v>22</v>
      </c>
      <c r="BE15" s="356" t="n">
        <f aca="false">SUM(BE7:BE10)</f>
        <v>17</v>
      </c>
      <c r="BF15" s="356" t="n">
        <f aca="false">SUM(BF7:BF10)</f>
        <v>2</v>
      </c>
      <c r="BG15" s="356" t="n">
        <f aca="false">SUM(BG7:BG10)</f>
        <v>9</v>
      </c>
      <c r="BH15" s="356" t="n">
        <f aca="false">SUM(BH7:BH10)</f>
        <v>8</v>
      </c>
      <c r="BI15" s="356" t="n">
        <f aca="false">SUM(BI7:BI10)</f>
        <v>2</v>
      </c>
      <c r="BJ15" s="356" t="n">
        <f aca="false">SUM(BJ7:BJ10)</f>
        <v>0</v>
      </c>
      <c r="BK15" s="356" t="n">
        <f aca="false">SUM(BK7:BK10)</f>
        <v>5</v>
      </c>
      <c r="BL15" s="356" t="n">
        <f aca="false">SUM(BL7:BL10)</f>
        <v>4</v>
      </c>
      <c r="BN15" s="364" t="n">
        <f aca="false">AW15+AY15+BA15+BC15+BE15+BG15+BI15+BK15</f>
        <v>539</v>
      </c>
      <c r="BO15" s="363" t="n">
        <f aca="false">AX15+AZ15+BB15+BD15+BF15+BH15+BJ15+BL15</f>
        <v>274</v>
      </c>
      <c r="BP15" s="365" t="n">
        <f aca="false">BO15/(BO15+BN15)</f>
        <v>0.337023370233702</v>
      </c>
      <c r="BQ15" s="363" t="n">
        <f aca="false">AW15+AX15+BE15+BF15</f>
        <v>403</v>
      </c>
      <c r="BR15" s="363" t="n">
        <f aca="false">AY15+AZ15+BG15+BH15</f>
        <v>302</v>
      </c>
      <c r="BS15" s="363" t="n">
        <f aca="false">BA15+BB15+BI15+BJ15</f>
        <v>44</v>
      </c>
      <c r="BT15" s="363" t="n">
        <f aca="false">SUM(BQ15:BS15)</f>
        <v>749</v>
      </c>
      <c r="BU15" s="366" t="n">
        <f aca="false">BR15/BT15</f>
        <v>0.403204272363151</v>
      </c>
      <c r="BV15" s="366" t="n">
        <f aca="false">BS15/BT15</f>
        <v>0.0587449933244326</v>
      </c>
      <c r="BW15" s="363" t="n">
        <f aca="false">BC15+BD15+BK15+BL15</f>
        <v>64</v>
      </c>
      <c r="BX15" s="363" t="n">
        <f aca="false">SUM(AW15:BD15)</f>
        <v>766</v>
      </c>
      <c r="BY15" s="367" t="n">
        <f aca="false">SUM(BE15:BL15)</f>
        <v>47</v>
      </c>
      <c r="BZ15" s="35" t="n">
        <f aca="false">SUM(AW15:BL15)</f>
        <v>813</v>
      </c>
      <c r="CC15" s="15" t="n">
        <f aca="false">(BN15/DI15) - 1</f>
        <v>0.295673076923077</v>
      </c>
      <c r="CD15" s="15" t="n">
        <f aca="false">(BO15/DJ15) - 1</f>
        <v>0.343137254901961</v>
      </c>
      <c r="CE15" s="15" t="n">
        <f aca="false">(BP15/DK15) - 1</f>
        <v>0.0242867134553697</v>
      </c>
      <c r="CF15" s="15" t="n">
        <f aca="false">(BQ15/DL15) - 1</f>
        <v>0.366101694915254</v>
      </c>
      <c r="CG15" s="15" t="n">
        <f aca="false">(BR15/DM15) - 1</f>
        <v>0.274261603375527</v>
      </c>
      <c r="CH15" s="15" t="n">
        <f aca="false">(BS15/DN15) - 1</f>
        <v>0.517241379310345</v>
      </c>
      <c r="CI15" s="15" t="n">
        <f aca="false">(BT15/DO15) - 1</f>
        <v>0.335115864527629</v>
      </c>
      <c r="CJ15" s="15" t="n">
        <f aca="false">(BU15/DP15) - 1</f>
        <v>-0.0455797603555796</v>
      </c>
      <c r="CK15" s="15" t="n">
        <f aca="false">(BV15/DQ15) - 1</f>
        <v>0.136411767414023</v>
      </c>
      <c r="CL15" s="15" t="n">
        <f aca="false">(BW15/DR15) - 1</f>
        <v>0.0847457627118644</v>
      </c>
      <c r="CM15" s="15" t="n">
        <f aca="false">(BX15/DS15) - 1</f>
        <v>0.334494773519164</v>
      </c>
      <c r="CN15" s="15" t="n">
        <f aca="false">(BY15/DT15) - 1</f>
        <v>0.0217391304347827</v>
      </c>
      <c r="CO15" s="15" t="n">
        <f aca="false">(BZ15/DU15) - 1</f>
        <v>0.311290322580645</v>
      </c>
      <c r="CQ15" s="356" t="s">
        <v>204</v>
      </c>
      <c r="CR15" s="356" t="n">
        <f aca="false">SUM(CR7:CR10)</f>
        <v>208</v>
      </c>
      <c r="CS15" s="356" t="n">
        <f aca="false">SUM(CS7:CS10)</f>
        <v>71</v>
      </c>
      <c r="CT15" s="356" t="n">
        <f aca="false">SUM(CT7:CT10)</f>
        <v>130</v>
      </c>
      <c r="CU15" s="356" t="n">
        <f aca="false">SUM(CU7:CU10)</f>
        <v>95</v>
      </c>
      <c r="CV15" s="356" t="n">
        <f aca="false">SUM(CV7:CV10)</f>
        <v>20</v>
      </c>
      <c r="CW15" s="356" t="n">
        <f aca="false">SUM(CW7:CW10)</f>
        <v>7</v>
      </c>
      <c r="CX15" s="356" t="n">
        <f aca="false">SUM(CX7:CX10)</f>
        <v>30</v>
      </c>
      <c r="CY15" s="356" t="n">
        <f aca="false">SUM(CY7:CY10)</f>
        <v>13</v>
      </c>
      <c r="CZ15" s="356" t="n">
        <f aca="false">SUM(CZ7:CZ10)</f>
        <v>14</v>
      </c>
      <c r="DA15" s="356" t="n">
        <f aca="false">SUM(DA7:DA10)</f>
        <v>2</v>
      </c>
      <c r="DB15" s="356" t="n">
        <f aca="false">SUM(DB7:DB10)</f>
        <v>5</v>
      </c>
      <c r="DC15" s="356" t="n">
        <f aca="false">SUM(DC7:DC10)</f>
        <v>7</v>
      </c>
      <c r="DD15" s="356" t="n">
        <f aca="false">SUM(DD7:DD10)</f>
        <v>1</v>
      </c>
      <c r="DE15" s="356" t="n">
        <f aca="false">SUM(DE7:DE10)</f>
        <v>1</v>
      </c>
      <c r="DF15" s="356" t="n">
        <f aca="false">SUM(DF7:DF10)</f>
        <v>8</v>
      </c>
      <c r="DG15" s="356" t="n">
        <f aca="false">SUM(DG7:DG10)</f>
        <v>8</v>
      </c>
      <c r="DI15" s="364" t="n">
        <f aca="false">CR15+CT15+CV15+CX15+CZ15+DB15+DD15+DF15</f>
        <v>416</v>
      </c>
      <c r="DJ15" s="363" t="n">
        <f aca="false">CS15+CU15+CW15+CY15+DA15+DC15+DE15+DG15</f>
        <v>204</v>
      </c>
      <c r="DK15" s="365" t="n">
        <f aca="false">DJ15/(DJ15+DI15)</f>
        <v>0.329032258064516</v>
      </c>
      <c r="DL15" s="363" t="n">
        <f aca="false">CR15+CS15+CZ15+DA15</f>
        <v>295</v>
      </c>
      <c r="DM15" s="363" t="n">
        <f aca="false">CT15+CU15+DB15+DC15</f>
        <v>237</v>
      </c>
      <c r="DN15" s="363" t="n">
        <f aca="false">CV15+CW15+DD15+DE15</f>
        <v>29</v>
      </c>
      <c r="DO15" s="363" t="n">
        <f aca="false">SUM(DL15:DN15)</f>
        <v>561</v>
      </c>
      <c r="DP15" s="366" t="n">
        <f aca="false">DM15/DO15</f>
        <v>0.422459893048128</v>
      </c>
      <c r="DQ15" s="366" t="n">
        <f aca="false">DN15/DO15</f>
        <v>0.0516934046345811</v>
      </c>
      <c r="DR15" s="363" t="n">
        <f aca="false">CX15+CY15+DF15+DG15</f>
        <v>59</v>
      </c>
      <c r="DS15" s="363" t="n">
        <f aca="false">SUM(CR15:CY15)</f>
        <v>574</v>
      </c>
      <c r="DT15" s="367" t="n">
        <f aca="false">SUM(CZ15:DG15)</f>
        <v>46</v>
      </c>
      <c r="DU15" s="35" t="n">
        <f aca="false">SUM(CR15:DG15)</f>
        <v>620</v>
      </c>
      <c r="DX15" s="15" t="n">
        <f aca="false">(DI15/FD15) - 1</f>
        <v>0.308176100628931</v>
      </c>
      <c r="DY15" s="15" t="n">
        <f aca="false">(DJ15/FE15) - 1</f>
        <v>0.632</v>
      </c>
      <c r="DZ15" s="15" t="n">
        <f aca="false">(DK15/FF15) - 1</f>
        <v>0.166090322580645</v>
      </c>
      <c r="EA15" s="15" t="n">
        <f aca="false">(DL15/FG15) - 1</f>
        <v>0.359447004608295</v>
      </c>
      <c r="EB15" s="15" t="n">
        <f aca="false">(DM15/FH15) - 1</f>
        <v>0.590604026845638</v>
      </c>
      <c r="EC15" s="15" t="n">
        <f aca="false">(DN15/FI15) - 1</f>
        <v>0.380952380952381</v>
      </c>
      <c r="ED15" s="15" t="n">
        <f aca="false">(DO15/FJ15) - 1</f>
        <v>0.449612403100775</v>
      </c>
      <c r="EE15" s="15" t="n">
        <f aca="false">(DP15/FK15) - 1</f>
        <v>0.0972616014068837</v>
      </c>
      <c r="EF15" s="15" t="n">
        <f aca="false">(DQ15/FL15) - 1</f>
        <v>-0.0473644003055768</v>
      </c>
      <c r="EG15" s="15" t="n">
        <f aca="false">(DR15/FM15) - 1</f>
        <v>0.0535714285714286</v>
      </c>
      <c r="EH15" s="15" t="n">
        <f aca="false">(DS15/FN15) - 1</f>
        <v>0.445843828715365</v>
      </c>
      <c r="EI15" s="15" t="n">
        <f aca="false">(DT15/FO15) - 1</f>
        <v>0</v>
      </c>
      <c r="EJ15" s="15" t="n">
        <f aca="false">(DU15/FP15) - 1</f>
        <v>0.399548532731377</v>
      </c>
      <c r="EL15" s="356" t="s">
        <v>204</v>
      </c>
      <c r="EM15" s="356" t="n">
        <f aca="false">SUM(EM7:EM10)</f>
        <v>148</v>
      </c>
      <c r="EN15" s="356" t="n">
        <f aca="false">SUM(EN7:EN10)</f>
        <v>47</v>
      </c>
      <c r="EO15" s="356" t="n">
        <f aca="false">SUM(EO7:EO10)</f>
        <v>80</v>
      </c>
      <c r="EP15" s="356" t="n">
        <f aca="false">SUM(EP7:EP10)</f>
        <v>53</v>
      </c>
      <c r="EQ15" s="356" t="n">
        <f aca="false">SUM(EQ7:EQ10)</f>
        <v>18</v>
      </c>
      <c r="ER15" s="356" t="n">
        <f aca="false">SUM(ER7:ER10)</f>
        <v>3</v>
      </c>
      <c r="ES15" s="356" t="n">
        <f aca="false">SUM(ES7:ES10)</f>
        <v>40</v>
      </c>
      <c r="ET15" s="356" t="n">
        <f aca="false">SUM(ET7:ET10)</f>
        <v>8</v>
      </c>
      <c r="EU15" s="356" t="n">
        <f aca="false">SUM(EU7:EU10)</f>
        <v>16</v>
      </c>
      <c r="EV15" s="356" t="n">
        <f aca="false">SUM(EV7:EV10)</f>
        <v>6</v>
      </c>
      <c r="EW15" s="356" t="n">
        <f aca="false">SUM(EW7:EW10)</f>
        <v>12</v>
      </c>
      <c r="EX15" s="356" t="n">
        <f aca="false">SUM(EX7:EX10)</f>
        <v>4</v>
      </c>
      <c r="EY15" s="356" t="n">
        <f aca="false">SUM(EY7:EY10)</f>
        <v>0</v>
      </c>
      <c r="EZ15" s="356" t="n">
        <f aca="false">SUM(EZ7:EZ10)</f>
        <v>0</v>
      </c>
      <c r="FA15" s="356" t="n">
        <f aca="false">SUM(FA7:FA10)</f>
        <v>4</v>
      </c>
      <c r="FB15" s="356" t="n">
        <f aca="false">SUM(FB7:FB10)</f>
        <v>4</v>
      </c>
      <c r="FD15" s="364" t="n">
        <f aca="false">EM15+EO15+EQ15+ES15+EU15+EW15+EY15+FA15</f>
        <v>318</v>
      </c>
      <c r="FE15" s="363" t="n">
        <f aca="false">EN15+EP15+ER15+ET15+EV15+EX15+EZ15+FB15</f>
        <v>125</v>
      </c>
      <c r="FF15" s="365" t="n">
        <f aca="false">FE15/(FE15+FD15)</f>
        <v>0.282167042889391</v>
      </c>
      <c r="FG15" s="363" t="n">
        <f aca="false">EM15+EN15+EU15+EV15</f>
        <v>217</v>
      </c>
      <c r="FH15" s="363" t="n">
        <f aca="false">EO15+EP15+EW15+EX15</f>
        <v>149</v>
      </c>
      <c r="FI15" s="363" t="n">
        <f aca="false">EQ15+ER15+EY15+EZ15</f>
        <v>21</v>
      </c>
      <c r="FJ15" s="363" t="n">
        <f aca="false">SUM(FG15:FI15)</f>
        <v>387</v>
      </c>
      <c r="FK15" s="366" t="n">
        <f aca="false">FH15/FJ15</f>
        <v>0.385012919896641</v>
      </c>
      <c r="FL15" s="366" t="n">
        <f aca="false">FI15/FJ15</f>
        <v>0.0542635658914729</v>
      </c>
      <c r="FM15" s="363" t="n">
        <f aca="false">ES15+ET15+FA15+FB15</f>
        <v>56</v>
      </c>
      <c r="FN15" s="363" t="n">
        <f aca="false">SUM(EM15:ET15)</f>
        <v>397</v>
      </c>
      <c r="FO15" s="367" t="n">
        <f aca="false">SUM(EU15:FB15)</f>
        <v>46</v>
      </c>
      <c r="FP15" s="35" t="n">
        <f aca="false">SUM(EM15:FB15)</f>
        <v>443</v>
      </c>
      <c r="GF15" s="368" t="e">
        <f aca="false">(FD15/FR15) - 1</f>
        <v>#DIV/0!</v>
      </c>
      <c r="GG15" s="369" t="e">
        <f aca="false">(FE15/FS15) - 1</f>
        <v>#DIV/0!</v>
      </c>
      <c r="GH15" s="369" t="e">
        <f aca="false">(FF15/FT15) - 1</f>
        <v>#DIV/0!</v>
      </c>
      <c r="GI15" s="369" t="e">
        <f aca="false">(FG15/FU15) - 1</f>
        <v>#DIV/0!</v>
      </c>
      <c r="GJ15" s="369" t="e">
        <f aca="false">(FH15/FV15) - 1</f>
        <v>#DIV/0!</v>
      </c>
      <c r="GK15" s="369" t="e">
        <f aca="false">(FI15/FW15) - 1</f>
        <v>#DIV/0!</v>
      </c>
      <c r="GL15" s="369" t="e">
        <f aca="false">(FJ15/FX15) - 1</f>
        <v>#DIV/0!</v>
      </c>
      <c r="GM15" s="369" t="e">
        <f aca="false">(FK15/FY15) - 1</f>
        <v>#DIV/0!</v>
      </c>
      <c r="GN15" s="369" t="e">
        <f aca="false">(FL15/FZ15) - 1</f>
        <v>#DIV/0!</v>
      </c>
      <c r="GO15" s="369" t="e">
        <f aca="false">(FM15/GA15) - 1</f>
        <v>#DIV/0!</v>
      </c>
      <c r="GP15" s="369" t="e">
        <f aca="false">(FN15/GB15) - 1</f>
        <v>#DIV/0!</v>
      </c>
      <c r="GQ15" s="369" t="e">
        <f aca="false">(FO15/GC15) - 1</f>
        <v>#DIV/0!</v>
      </c>
      <c r="GR15" s="370" t="e">
        <f aca="false">(FP15/GD15) - 1</f>
        <v>#DIV/0!</v>
      </c>
    </row>
    <row r="17" customFormat="false" ht="14.25" hidden="false" customHeight="false" outlineLevel="0" collapsed="false">
      <c r="A17" s="0" t="s">
        <v>205</v>
      </c>
      <c r="B17" s="0" t="n">
        <f aca="false">SUM(B5:B8)</f>
        <v>213</v>
      </c>
      <c r="C17" s="0" t="n">
        <f aca="false">SUM(C5:C8)</f>
        <v>74</v>
      </c>
      <c r="D17" s="0" t="n">
        <f aca="false">SUM(D5:D8)</f>
        <v>142</v>
      </c>
      <c r="E17" s="0" t="n">
        <f aca="false">SUM(E5:E8)</f>
        <v>119</v>
      </c>
      <c r="F17" s="0" t="n">
        <f aca="false">SUM(F5:F8)</f>
        <v>46</v>
      </c>
      <c r="G17" s="0" t="n">
        <f aca="false">SUM(G5:G8)</f>
        <v>9</v>
      </c>
      <c r="H17" s="0" t="n">
        <f aca="false">SUM(H5:H8)</f>
        <v>24</v>
      </c>
      <c r="I17" s="0" t="n">
        <f aca="false">SUM(I5:I8)</f>
        <v>14</v>
      </c>
      <c r="J17" s="0" t="n">
        <f aca="false">SUM(J5:J8)</f>
        <v>12</v>
      </c>
      <c r="K17" s="0" t="n">
        <f aca="false">SUM(K5:K8)</f>
        <v>2</v>
      </c>
      <c r="L17" s="0" t="n">
        <f aca="false">SUM(L5:L8)</f>
        <v>2</v>
      </c>
      <c r="M17" s="0" t="n">
        <f aca="false">SUM(M5:M8)</f>
        <v>4</v>
      </c>
      <c r="N17" s="0" t="n">
        <f aca="false">SUM(N5:N8)</f>
        <v>1</v>
      </c>
      <c r="O17" s="0" t="n">
        <f aca="false">SUM(O5:O8)</f>
        <v>0</v>
      </c>
      <c r="P17" s="0" t="n">
        <f aca="false">SUM(P5:P8)</f>
        <v>3</v>
      </c>
      <c r="Q17" s="0" t="n">
        <f aca="false">SUM(Q5:Q8)</f>
        <v>3</v>
      </c>
      <c r="AV17" s="0" t="s">
        <v>205</v>
      </c>
      <c r="AW17" s="0" t="n">
        <f aca="false">SUM(AW5:AW8)</f>
        <v>226</v>
      </c>
      <c r="AX17" s="0" t="n">
        <f aca="false">SUM(AX5:AX8)</f>
        <v>52</v>
      </c>
      <c r="AY17" s="0" t="n">
        <f aca="false">SUM(AY5:AY8)</f>
        <v>119</v>
      </c>
      <c r="AZ17" s="0" t="n">
        <f aca="false">SUM(AZ5:AZ8)</f>
        <v>129</v>
      </c>
      <c r="BA17" s="0" t="n">
        <f aca="false">SUM(BA5:BA8)</f>
        <v>30</v>
      </c>
      <c r="BB17" s="0" t="n">
        <f aca="false">SUM(BB5:BB8)</f>
        <v>7</v>
      </c>
      <c r="BC17" s="0" t="n">
        <f aca="false">SUM(BC5:BC8)</f>
        <v>10</v>
      </c>
      <c r="BD17" s="0" t="n">
        <f aca="false">SUM(BD5:BD8)</f>
        <v>11</v>
      </c>
      <c r="BE17" s="0" t="n">
        <f aca="false">SUM(BE5:BE8)</f>
        <v>15</v>
      </c>
      <c r="BF17" s="0" t="n">
        <f aca="false">SUM(BF5:BF8)</f>
        <v>1</v>
      </c>
      <c r="BG17" s="0" t="n">
        <f aca="false">SUM(BG5:BG8)</f>
        <v>8</v>
      </c>
      <c r="BH17" s="0" t="n">
        <f aca="false">SUM(BH5:BH8)</f>
        <v>5</v>
      </c>
      <c r="BI17" s="0" t="n">
        <f aca="false">SUM(BI5:BI8)</f>
        <v>1</v>
      </c>
      <c r="BJ17" s="0" t="n">
        <f aca="false">SUM(BJ5:BJ8)</f>
        <v>3</v>
      </c>
      <c r="BK17" s="0" t="n">
        <f aca="false">SUM(BK5:BK8)</f>
        <v>6</v>
      </c>
      <c r="BL17" s="0" t="n">
        <f aca="false">SUM(BL5:BL8)</f>
        <v>2</v>
      </c>
      <c r="CQ17" s="0" t="s">
        <v>205</v>
      </c>
      <c r="CR17" s="0" t="n">
        <f aca="false">SUM(CR5:CR8)</f>
        <v>148</v>
      </c>
      <c r="CS17" s="0" t="n">
        <f aca="false">SUM(CS5:CS8)</f>
        <v>72</v>
      </c>
      <c r="CT17" s="0" t="n">
        <f aca="false">SUM(CT5:CT8)</f>
        <v>104</v>
      </c>
      <c r="CU17" s="0" t="n">
        <f aca="false">SUM(CU5:CU8)</f>
        <v>69</v>
      </c>
      <c r="CV17" s="0" t="n">
        <f aca="false">SUM(CV5:CV8)</f>
        <v>19</v>
      </c>
      <c r="CW17" s="0" t="n">
        <f aca="false">SUM(CW5:CW8)</f>
        <v>4</v>
      </c>
      <c r="CX17" s="0" t="n">
        <f aca="false">SUM(CX5:CX8)</f>
        <v>22</v>
      </c>
      <c r="CY17" s="0" t="n">
        <f aca="false">SUM(CY5:CY8)</f>
        <v>10</v>
      </c>
      <c r="CZ17" s="0" t="n">
        <f aca="false">SUM(CZ5:CZ8)</f>
        <v>9</v>
      </c>
      <c r="DA17" s="0" t="n">
        <f aca="false">SUM(DA5:DA8)</f>
        <v>1</v>
      </c>
      <c r="DB17" s="0" t="n">
        <f aca="false">SUM(DB5:DB8)</f>
        <v>4</v>
      </c>
      <c r="DC17" s="0" t="n">
        <f aca="false">SUM(DC5:DC8)</f>
        <v>3</v>
      </c>
      <c r="DD17" s="0" t="n">
        <f aca="false">SUM(DD5:DD8)</f>
        <v>4</v>
      </c>
      <c r="DE17" s="0" t="n">
        <f aca="false">SUM(DE5:DE8)</f>
        <v>1</v>
      </c>
      <c r="DF17" s="0" t="n">
        <f aca="false">SUM(DF5:DF8)</f>
        <v>7</v>
      </c>
      <c r="DG17" s="0" t="n">
        <f aca="false">SUM(DG5:DG8)</f>
        <v>1</v>
      </c>
      <c r="EL17" s="0" t="s">
        <v>207</v>
      </c>
      <c r="EM17" s="0" t="n">
        <f aca="false">SUM(EM5:EM8)</f>
        <v>138</v>
      </c>
      <c r="EN17" s="0" t="n">
        <f aca="false">SUM(EN5:EN8)</f>
        <v>40</v>
      </c>
      <c r="EO17" s="0" t="n">
        <f aca="false">SUM(EO5:EO8)</f>
        <v>77</v>
      </c>
      <c r="EP17" s="0" t="n">
        <f aca="false">SUM(EP5:EP8)</f>
        <v>59</v>
      </c>
      <c r="EQ17" s="0" t="n">
        <f aca="false">SUM(EQ5:EQ8)</f>
        <v>18</v>
      </c>
      <c r="ER17" s="0" t="n">
        <f aca="false">SUM(ER5:ER8)</f>
        <v>3</v>
      </c>
      <c r="ES17" s="0" t="n">
        <f aca="false">SUM(ES5:ES8)</f>
        <v>16</v>
      </c>
      <c r="ET17" s="0" t="n">
        <f aca="false">SUM(ET5:ET8)</f>
        <v>4</v>
      </c>
      <c r="EU17" s="0" t="n">
        <f aca="false">SUM(EU5:EU8)</f>
        <v>16</v>
      </c>
      <c r="EV17" s="0" t="n">
        <f aca="false">SUM(EV5:EV8)</f>
        <v>2</v>
      </c>
      <c r="EW17" s="0" t="n">
        <f aca="false">SUM(EW5:EW8)</f>
        <v>6</v>
      </c>
      <c r="EX17" s="0" t="n">
        <f aca="false">SUM(EX5:EX8)</f>
        <v>3</v>
      </c>
      <c r="EY17" s="0" t="n">
        <f aca="false">SUM(EY5:EY8)</f>
        <v>0</v>
      </c>
      <c r="EZ17" s="0" t="n">
        <f aca="false">SUM(EZ5:EZ8)</f>
        <v>0</v>
      </c>
      <c r="FA17" s="0" t="n">
        <f aca="false">SUM(FA5:FA8)</f>
        <v>3</v>
      </c>
      <c r="FB17" s="0" t="n">
        <f aca="false">SUM(FB5:FB8)</f>
        <v>1</v>
      </c>
    </row>
    <row r="18" customFormat="false" ht="14.25" hidden="false" customHeight="false" outlineLevel="0" collapsed="false">
      <c r="A18" s="0" t="s">
        <v>206</v>
      </c>
      <c r="B18" s="0" t="n">
        <f aca="false">SUM(B9:B12)</f>
        <v>329</v>
      </c>
      <c r="C18" s="0" t="n">
        <f aca="false">SUM(C9:C12)</f>
        <v>96</v>
      </c>
      <c r="D18" s="0" t="n">
        <f aca="false">SUM(D9:D12)</f>
        <v>170</v>
      </c>
      <c r="E18" s="0" t="n">
        <f aca="false">SUM(E9:E12)</f>
        <v>171</v>
      </c>
      <c r="F18" s="0" t="n">
        <f aca="false">SUM(F9:F12)</f>
        <v>41</v>
      </c>
      <c r="G18" s="0" t="n">
        <f aca="false">SUM(G9:G12)</f>
        <v>12</v>
      </c>
      <c r="H18" s="0" t="n">
        <f aca="false">SUM(H9:H12)</f>
        <v>55</v>
      </c>
      <c r="I18" s="0" t="n">
        <f aca="false">SUM(I9:I12)</f>
        <v>31</v>
      </c>
      <c r="J18" s="0" t="n">
        <f aca="false">SUM(J9:J12)</f>
        <v>25</v>
      </c>
      <c r="K18" s="0" t="n">
        <f aca="false">SUM(K9:K12)</f>
        <v>2</v>
      </c>
      <c r="L18" s="0" t="n">
        <f aca="false">SUM(L9:L12)</f>
        <v>17</v>
      </c>
      <c r="M18" s="0" t="n">
        <f aca="false">SUM(M9:M12)</f>
        <v>6</v>
      </c>
      <c r="N18" s="0" t="n">
        <f aca="false">SUM(N9:N12)</f>
        <v>6</v>
      </c>
      <c r="O18" s="0" t="n">
        <f aca="false">SUM(O9:O12)</f>
        <v>0</v>
      </c>
      <c r="P18" s="0" t="n">
        <f aca="false">SUM(P9:P12)</f>
        <v>7</v>
      </c>
      <c r="Q18" s="0" t="n">
        <f aca="false">SUM(Q9:Q12)</f>
        <v>5</v>
      </c>
      <c r="AV18" s="0" t="s">
        <v>206</v>
      </c>
      <c r="AW18" s="0" t="n">
        <f aca="false">SUM(AW9:AW12)</f>
        <v>366</v>
      </c>
      <c r="AX18" s="0" t="n">
        <f aca="false">SUM(AX9:AX12)</f>
        <v>105</v>
      </c>
      <c r="AY18" s="0" t="n">
        <f aca="false">SUM(AY9:AY12)</f>
        <v>157</v>
      </c>
      <c r="AZ18" s="0" t="n">
        <f aca="false">SUM(AZ9:AZ12)</f>
        <v>136</v>
      </c>
      <c r="BA18" s="0" t="n">
        <f aca="false">SUM(BA9:BA12)</f>
        <v>40</v>
      </c>
      <c r="BB18" s="0" t="n">
        <f aca="false">SUM(BB9:BB12)</f>
        <v>7</v>
      </c>
      <c r="BC18" s="0" t="n">
        <f aca="false">SUM(BC9:BC12)</f>
        <v>61</v>
      </c>
      <c r="BD18" s="0" t="n">
        <f aca="false">SUM(BD9:BD12)</f>
        <v>28</v>
      </c>
      <c r="BE18" s="0" t="n">
        <f aca="false">SUM(BE9:BE12)</f>
        <v>21</v>
      </c>
      <c r="BF18" s="0" t="n">
        <f aca="false">SUM(BF9:BF12)</f>
        <v>2</v>
      </c>
      <c r="BG18" s="0" t="n">
        <f aca="false">SUM(BG9:BG12)</f>
        <v>11</v>
      </c>
      <c r="BH18" s="0" t="n">
        <f aca="false">SUM(BH9:BH12)</f>
        <v>7</v>
      </c>
      <c r="BI18" s="0" t="n">
        <f aca="false">SUM(BI9:BI12)</f>
        <v>3</v>
      </c>
      <c r="BJ18" s="0" t="n">
        <f aca="false">SUM(BJ9:BJ12)</f>
        <v>1</v>
      </c>
      <c r="BK18" s="0" t="n">
        <f aca="false">SUM(BK9:BK12)</f>
        <v>9</v>
      </c>
      <c r="BL18" s="0" t="n">
        <f aca="false">SUM(BL9:BL12)</f>
        <v>14</v>
      </c>
      <c r="CQ18" s="0" t="s">
        <v>206</v>
      </c>
      <c r="CR18" s="0" t="n">
        <f aca="false">SUM(CR9:CR12)</f>
        <v>262</v>
      </c>
      <c r="CS18" s="0" t="n">
        <f aca="false">SUM(CS9:CS12)</f>
        <v>85</v>
      </c>
      <c r="CT18" s="0" t="n">
        <f aca="false">SUM(CT9:CT12)</f>
        <v>122</v>
      </c>
      <c r="CU18" s="0" t="n">
        <f aca="false">SUM(CU9:CU12)</f>
        <v>85</v>
      </c>
      <c r="CV18" s="0" t="n">
        <f aca="false">SUM(CV9:CV12)</f>
        <v>25</v>
      </c>
      <c r="CW18" s="0" t="n">
        <f aca="false">SUM(CW9:CW12)</f>
        <v>6</v>
      </c>
      <c r="CX18" s="0" t="n">
        <f aca="false">SUM(CX9:CX12)</f>
        <v>59</v>
      </c>
      <c r="CY18" s="0" t="n">
        <f aca="false">SUM(CY9:CY12)</f>
        <v>16</v>
      </c>
      <c r="CZ18" s="0" t="n">
        <f aca="false">SUM(CZ9:CZ12)</f>
        <v>15</v>
      </c>
      <c r="DA18" s="0" t="n">
        <f aca="false">SUM(DA9:DA12)</f>
        <v>3</v>
      </c>
      <c r="DB18" s="0" t="n">
        <f aca="false">SUM(DB9:DB12)</f>
        <v>4</v>
      </c>
      <c r="DC18" s="0" t="n">
        <f aca="false">SUM(DC9:DC12)</f>
        <v>7</v>
      </c>
      <c r="DD18" s="0" t="n">
        <f aca="false">SUM(DD9:DD12)</f>
        <v>1</v>
      </c>
      <c r="DE18" s="0" t="n">
        <f aca="false">SUM(DE9:DE12)</f>
        <v>0</v>
      </c>
      <c r="DF18" s="0" t="n">
        <f aca="false">SUM(DF9:DF12)</f>
        <v>9</v>
      </c>
      <c r="DG18" s="0" t="n">
        <f aca="false">SUM(DG9:DG12)</f>
        <v>13</v>
      </c>
      <c r="EL18" s="0" t="s">
        <v>208</v>
      </c>
      <c r="EM18" s="0" t="n">
        <f aca="false">SUM(EM9:EM12)</f>
        <v>182</v>
      </c>
      <c r="EN18" s="0" t="n">
        <f aca="false">SUM(EN9:EN12)</f>
        <v>58</v>
      </c>
      <c r="EO18" s="0" t="n">
        <f aca="false">SUM(EO9:EO12)</f>
        <v>79</v>
      </c>
      <c r="EP18" s="0" t="n">
        <f aca="false">SUM(EP9:EP12)</f>
        <v>39</v>
      </c>
      <c r="EQ18" s="0" t="n">
        <f aca="false">SUM(EQ9:EQ12)</f>
        <v>15</v>
      </c>
      <c r="ER18" s="0" t="n">
        <f aca="false">SUM(ER9:ER12)</f>
        <v>7</v>
      </c>
      <c r="ES18" s="0" t="n">
        <f aca="false">SUM(ES9:ES12)</f>
        <v>38</v>
      </c>
      <c r="ET18" s="0" t="n">
        <f aca="false">SUM(ET9:ET12)</f>
        <v>17</v>
      </c>
      <c r="EU18" s="0" t="n">
        <f aca="false">SUM(EU9:EU12)</f>
        <v>12</v>
      </c>
      <c r="EV18" s="0" t="n">
        <f aca="false">SUM(EV9:EV12)</f>
        <v>7</v>
      </c>
      <c r="EW18" s="0" t="n">
        <f aca="false">SUM(EW9:EW12)</f>
        <v>11</v>
      </c>
      <c r="EX18" s="0" t="n">
        <f aca="false">SUM(EX9:EX12)</f>
        <v>2</v>
      </c>
      <c r="EY18" s="0" t="n">
        <f aca="false">SUM(EY9:EY12)</f>
        <v>0</v>
      </c>
      <c r="EZ18" s="0" t="n">
        <f aca="false">SUM(EZ9:EZ12)</f>
        <v>0</v>
      </c>
      <c r="FA18" s="0" t="n">
        <f aca="false">SUM(FA9:FA12)</f>
        <v>4</v>
      </c>
      <c r="FB18" s="0" t="n">
        <f aca="false">SUM(FB9:FB12)</f>
        <v>4</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1499</v>
      </c>
      <c r="T24" s="152" t="n">
        <f aca="false">Y15</f>
        <v>795</v>
      </c>
      <c r="U24" s="153" t="n">
        <f aca="false">V24/S24</f>
        <v>0.420947298198799</v>
      </c>
      <c r="V24" s="154" t="n">
        <f aca="false">W14</f>
        <v>631</v>
      </c>
      <c r="W24" s="153" t="n">
        <f aca="false">X24/S24</f>
        <v>0.33022014676451</v>
      </c>
      <c r="X24" s="154" t="n">
        <f aca="false">C14+E14+G14+K14+M14+O14</f>
        <v>495</v>
      </c>
      <c r="Y24" s="153" t="n">
        <f aca="false">Z24/X24</f>
        <v>0.606060606060606</v>
      </c>
      <c r="Z24" s="154" t="n">
        <f aca="false">E14+M14</f>
        <v>300</v>
      </c>
      <c r="AA24" s="155" t="n">
        <f aca="false">X14</f>
        <v>115</v>
      </c>
      <c r="AB24" s="155" t="n">
        <f aca="false">X15</f>
        <v>63</v>
      </c>
      <c r="AC24" s="155" t="n">
        <f aca="false">AB14</f>
        <v>142</v>
      </c>
      <c r="AD24" s="155" t="n">
        <f aca="false">AB15</f>
        <v>62</v>
      </c>
      <c r="AE24" s="152" t="n">
        <f aca="false">AC14</f>
        <v>1546</v>
      </c>
      <c r="AF24" s="152" t="n">
        <f aca="false">AC15</f>
        <v>807</v>
      </c>
      <c r="AG24" s="152" t="n">
        <f aca="false">AD14</f>
        <v>95</v>
      </c>
      <c r="AH24" s="152" t="n">
        <f aca="false">AD15</f>
        <v>50</v>
      </c>
      <c r="BN24" s="152" t="n">
        <f aca="false">BT14</f>
        <v>1452</v>
      </c>
      <c r="BO24" s="152" t="n">
        <f aca="false">BT15</f>
        <v>749</v>
      </c>
      <c r="BP24" s="153" t="n">
        <f aca="false">BQ24/BN24</f>
        <v>0.393939393939394</v>
      </c>
      <c r="BQ24" s="154" t="n">
        <f aca="false">BR14</f>
        <v>572</v>
      </c>
      <c r="BR24" s="153" t="n">
        <f aca="false">BS24/BN24</f>
        <v>0.3133608815427</v>
      </c>
      <c r="BS24" s="154" t="n">
        <f aca="false">AX14+AZ14+BB14+BF14+BH14+BJ14</f>
        <v>455</v>
      </c>
      <c r="BT24" s="153" t="n">
        <f aca="false">BU24/BS24</f>
        <v>0.608791208791209</v>
      </c>
      <c r="BU24" s="154" t="n">
        <f aca="false">AZ14+BH14</f>
        <v>277</v>
      </c>
      <c r="BV24" s="155" t="n">
        <f aca="false">BS14</f>
        <v>92</v>
      </c>
      <c r="BW24" s="155" t="n">
        <f aca="false">BS15</f>
        <v>44</v>
      </c>
      <c r="BX24" s="155" t="n">
        <f aca="false">BW14</f>
        <v>141</v>
      </c>
      <c r="BY24" s="155" t="n">
        <f aca="false">BW15</f>
        <v>64</v>
      </c>
      <c r="BZ24" s="152" t="n">
        <f aca="false">BX14</f>
        <v>1484</v>
      </c>
      <c r="CA24" s="152" t="n">
        <f aca="false">BX15</f>
        <v>766</v>
      </c>
      <c r="CB24" s="152" t="n">
        <f aca="false">BY14</f>
        <v>109</v>
      </c>
      <c r="CC24" s="152" t="n">
        <f aca="false">BY15</f>
        <v>47</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A933"/>
    <pageSetUpPr fitToPage="false"/>
  </sheetPr>
  <dimension ref="A1:GR24"/>
  <sheetViews>
    <sheetView showFormulas="false" showGridLines="true" showRowColHeaders="true" showZeros="true" rightToLeft="false" tabSelected="false" showOutlineSymbols="true" defaultGridColor="true" view="normal" topLeftCell="CP1" colorId="64" zoomScale="75" zoomScaleNormal="75" zoomScalePageLayoutView="100" workbookViewId="0">
      <selection pane="topLeft" activeCell="Y14" activeCellId="1" sqref="E31:G31 Y14"/>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209</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Ferney-&gt;Genève</v>
      </c>
      <c r="T2" s="325"/>
      <c r="U2" s="325"/>
      <c r="V2" s="325"/>
      <c r="W2" s="325"/>
      <c r="X2" s="325"/>
      <c r="Y2" s="325"/>
      <c r="Z2" s="325"/>
      <c r="AA2" s="325"/>
      <c r="AB2" s="325"/>
      <c r="AC2" s="325"/>
      <c r="AD2" s="325"/>
      <c r="AH2" s="326" t="str">
        <f aca="false">"Changement depuis 2022 " &amp; $AX1</f>
        <v>Changement depuis 2022 Ferney-&gt;Genève</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Ferney-&gt;Genève</v>
      </c>
      <c r="BO2" s="325"/>
      <c r="BP2" s="325"/>
      <c r="BQ2" s="325"/>
      <c r="BR2" s="325"/>
      <c r="BS2" s="325"/>
      <c r="BT2" s="325"/>
      <c r="BU2" s="325"/>
      <c r="BV2" s="325"/>
      <c r="BW2" s="325"/>
      <c r="BX2" s="325"/>
      <c r="BY2" s="325"/>
      <c r="CC2" s="326" t="str">
        <f aca="false">"Changement depuis 2022 " &amp; $AX1</f>
        <v>Changement depuis 2022 Ferney-&gt;Genève</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Ferney-&gt;Genève</v>
      </c>
      <c r="DJ2" s="325"/>
      <c r="DK2" s="325"/>
      <c r="DL2" s="325"/>
      <c r="DM2" s="325"/>
      <c r="DN2" s="325"/>
      <c r="DO2" s="325"/>
      <c r="DP2" s="325"/>
      <c r="DQ2" s="325"/>
      <c r="DR2" s="325"/>
      <c r="DS2" s="325"/>
      <c r="DT2" s="325"/>
      <c r="DX2" s="326" t="str">
        <f aca="false">"Changement depuis 2021 " &amp; $CS1</f>
        <v>Changement depuis 2021 Ferney-&gt;Genève</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Ferney-Tunnel</v>
      </c>
      <c r="FE2" s="325"/>
      <c r="FF2" s="325"/>
      <c r="FG2" s="325"/>
      <c r="FH2" s="325"/>
      <c r="FI2" s="325"/>
      <c r="FJ2" s="325"/>
      <c r="FK2" s="325"/>
      <c r="FL2" s="325"/>
      <c r="FM2" s="325"/>
      <c r="FN2" s="325"/>
      <c r="FO2" s="325"/>
      <c r="FR2" s="325" t="str">
        <f aca="false">"Totaux 2020 " &amp; $EN1</f>
        <v>Totaux 2020 Ferney-Tunnel</v>
      </c>
      <c r="FS2" s="325"/>
      <c r="FT2" s="325"/>
      <c r="FU2" s="325"/>
      <c r="FV2" s="325"/>
      <c r="FW2" s="325"/>
      <c r="FX2" s="325"/>
      <c r="FY2" s="325"/>
      <c r="FZ2" s="325"/>
      <c r="GA2" s="325"/>
      <c r="GB2" s="325"/>
      <c r="GC2" s="325"/>
      <c r="GF2" s="326" t="str">
        <f aca="false">"Changement depuis 2020 " &amp; $EN1</f>
        <v>Changement depuis 2020 Ferney-Tunnel</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FR3" s="324" t="s">
        <v>25</v>
      </c>
      <c r="FS3" s="324" t="s">
        <v>26</v>
      </c>
      <c r="FT3" s="324" t="s">
        <v>38</v>
      </c>
      <c r="FU3" s="324" t="s">
        <v>39</v>
      </c>
      <c r="FV3" s="324" t="s">
        <v>31</v>
      </c>
      <c r="FW3" s="324" t="s">
        <v>32</v>
      </c>
      <c r="FX3" s="324" t="s">
        <v>40</v>
      </c>
      <c r="FY3" s="324" t="s">
        <v>41</v>
      </c>
      <c r="FZ3" s="324" t="s">
        <v>42</v>
      </c>
      <c r="GA3" s="324" t="s">
        <v>20</v>
      </c>
      <c r="GB3" s="324" t="s">
        <v>44</v>
      </c>
      <c r="GC3" s="324" t="s">
        <v>43</v>
      </c>
      <c r="GD3" s="324"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v>5</v>
      </c>
      <c r="C5" s="371" t="n">
        <v>1</v>
      </c>
      <c r="D5" s="345" t="n">
        <v>5</v>
      </c>
      <c r="E5" s="371" t="n">
        <v>4</v>
      </c>
      <c r="F5" s="345" t="n">
        <v>3</v>
      </c>
      <c r="G5" s="371"/>
      <c r="H5" s="345"/>
      <c r="I5" s="371" t="n">
        <v>1</v>
      </c>
      <c r="J5" s="345"/>
      <c r="K5" s="371"/>
      <c r="L5" s="345"/>
      <c r="M5" s="371"/>
      <c r="N5" s="345"/>
      <c r="O5" s="371"/>
      <c r="P5" s="345"/>
      <c r="Q5" s="371"/>
      <c r="S5" s="340" t="n">
        <f aca="false">B5+D5+F5+H5+J5+L5+N5+P5</f>
        <v>13</v>
      </c>
      <c r="T5" s="4" t="n">
        <f aca="false">C5+E5+G5+I5+K5+M5+O5+Q5</f>
        <v>6</v>
      </c>
      <c r="U5" s="341" t="n">
        <f aca="false">T5/(T5+S5)</f>
        <v>0.31578947368421</v>
      </c>
      <c r="V5" s="4" t="n">
        <f aca="false">B5+C5+J5+K5</f>
        <v>6</v>
      </c>
      <c r="W5" s="4" t="n">
        <f aca="false">D5+E5+L5+M5</f>
        <v>9</v>
      </c>
      <c r="X5" s="4" t="n">
        <f aca="false">F5+G5+N5+O5</f>
        <v>3</v>
      </c>
      <c r="Y5" s="4" t="n">
        <f aca="false">SUM(V5:X5)</f>
        <v>18</v>
      </c>
      <c r="Z5" s="15" t="n">
        <f aca="false">W5/Y5</f>
        <v>0.5</v>
      </c>
      <c r="AA5" s="15" t="n">
        <f aca="false">X5/Y5</f>
        <v>0.166666666666667</v>
      </c>
      <c r="AB5" s="4" t="n">
        <f aca="false">H5+I5+P5+Q5</f>
        <v>1</v>
      </c>
      <c r="AC5" s="4" t="n">
        <f aca="false">SUM(B5:I5)</f>
        <v>19</v>
      </c>
      <c r="AD5" s="342" t="n">
        <f aca="false">SUM(J5:Q5)</f>
        <v>0</v>
      </c>
      <c r="AE5" s="343" t="n">
        <f aca="false">SUM(B5:Q5)</f>
        <v>19</v>
      </c>
      <c r="AH5" s="15" t="n">
        <f aca="false">(S5/BN5) - 1</f>
        <v>-0.277777777777778</v>
      </c>
      <c r="AI5" s="15" t="n">
        <f aca="false">(T5/BO5) - 1</f>
        <v>-0.25</v>
      </c>
      <c r="AJ5" s="15" t="n">
        <f aca="false">(U5/BP5) - 1</f>
        <v>0.0263157894736841</v>
      </c>
      <c r="AK5" s="15" t="n">
        <f aca="false">(V5/BQ5) - 1</f>
        <v>-0.142857142857143</v>
      </c>
      <c r="AL5" s="15" t="n">
        <f aca="false">(W5/BR5) - 1</f>
        <v>-0.357142857142857</v>
      </c>
      <c r="AM5" s="15" t="n">
        <f aca="false">(X5/BS5) - 1</f>
        <v>0</v>
      </c>
      <c r="AN5" s="15" t="n">
        <f aca="false">(Y5/BT5) - 1</f>
        <v>-0.25</v>
      </c>
      <c r="AO5" s="15" t="n">
        <f aca="false">(Z5/BU5) - 1</f>
        <v>-0.142857142857143</v>
      </c>
      <c r="AP5" s="15" t="n">
        <f aca="false">(AA5/BV5) - 1</f>
        <v>0.333333333333333</v>
      </c>
      <c r="AQ5" s="15" t="n">
        <f aca="false">(AB5/BW5) - 1</f>
        <v>-0.5</v>
      </c>
      <c r="AR5" s="15" t="n">
        <f aca="false">(AC5/BX5) - 1</f>
        <v>-0.269230769230769</v>
      </c>
      <c r="AS5" s="15" t="e">
        <f aca="false">(AD5/BY5) - 1</f>
        <v>#DIV/0!</v>
      </c>
      <c r="AT5" s="15" t="n">
        <f aca="false">(AE5/BZ5) - 1</f>
        <v>-0.269230769230769</v>
      </c>
      <c r="AV5" s="344" t="n">
        <v>0.291666666666667</v>
      </c>
      <c r="AW5" s="345" t="n">
        <v>6</v>
      </c>
      <c r="AX5" s="371" t="n">
        <v>1</v>
      </c>
      <c r="AY5" s="345" t="n">
        <v>8</v>
      </c>
      <c r="AZ5" s="371" t="n">
        <v>6</v>
      </c>
      <c r="BA5" s="345" t="n">
        <v>3</v>
      </c>
      <c r="BB5" s="371"/>
      <c r="BC5" s="345" t="n">
        <v>1</v>
      </c>
      <c r="BD5" s="371" t="n">
        <v>1</v>
      </c>
      <c r="BE5" s="345"/>
      <c r="BF5" s="371"/>
      <c r="BG5" s="345"/>
      <c r="BH5" s="371"/>
      <c r="BI5" s="345"/>
      <c r="BJ5" s="371"/>
      <c r="BK5" s="345"/>
      <c r="BL5" s="371"/>
      <c r="BN5" s="340" t="n">
        <f aca="false">AW5+AY5+BA5+BC5+BE5+BG5+BI5+BK5</f>
        <v>18</v>
      </c>
      <c r="BO5" s="4" t="n">
        <f aca="false">AX5+AZ5+BB5+BD5+BF5+BH5+BJ5+BL5</f>
        <v>8</v>
      </c>
      <c r="BP5" s="341" t="n">
        <f aca="false">BO5/(BO5+BN5)</f>
        <v>0.307692307692308</v>
      </c>
      <c r="BQ5" s="4" t="n">
        <f aca="false">AW5+AX5+BE5+BF5</f>
        <v>7</v>
      </c>
      <c r="BR5" s="4" t="n">
        <f aca="false">AY5+AZ5+BG5+BH5</f>
        <v>14</v>
      </c>
      <c r="BS5" s="4" t="n">
        <f aca="false">BA5+BB5+BI5+BJ5</f>
        <v>3</v>
      </c>
      <c r="BT5" s="4" t="n">
        <f aca="false">SUM(BQ5:BS5)</f>
        <v>24</v>
      </c>
      <c r="BU5" s="15" t="n">
        <f aca="false">BR5/BT5</f>
        <v>0.583333333333333</v>
      </c>
      <c r="BV5" s="15" t="n">
        <f aca="false">BS5/BT5</f>
        <v>0.125</v>
      </c>
      <c r="BW5" s="4" t="n">
        <f aca="false">BC5+BD5+BK5+BL5</f>
        <v>2</v>
      </c>
      <c r="BX5" s="4" t="n">
        <f aca="false">SUM(AW5:BD5)</f>
        <v>26</v>
      </c>
      <c r="BY5" s="342" t="n">
        <f aca="false">SUM(BE5:BL5)</f>
        <v>0</v>
      </c>
      <c r="BZ5" s="343" t="n">
        <f aca="false">SUM(AW5:BL5)</f>
        <v>26</v>
      </c>
      <c r="CC5" s="15" t="n">
        <f aca="false">(BN5/DI5) - 1</f>
        <v>0.8</v>
      </c>
      <c r="CD5" s="15" t="n">
        <f aca="false">(BO5/DJ5) - 1</f>
        <v>1.66666666666667</v>
      </c>
      <c r="CE5" s="15" t="n">
        <f aca="false">(BP5/DK5) - 1</f>
        <v>0.333333333333333</v>
      </c>
      <c r="CF5" s="15" t="n">
        <f aca="false">(BQ5/DL5) - 1</f>
        <v>0.166666666666667</v>
      </c>
      <c r="CG5" s="15" t="n">
        <f aca="false">(BR5/DM5) - 1</f>
        <v>1.33333333333333</v>
      </c>
      <c r="CH5" s="15" t="n">
        <f aca="false">(BS5/DN5) - 1</f>
        <v>2</v>
      </c>
      <c r="CI5" s="15" t="n">
        <f aca="false">(BT5/DO5) - 1</f>
        <v>0.846153846153846</v>
      </c>
      <c r="CJ5" s="15" t="n">
        <f aca="false">(BU5/DP5) - 1</f>
        <v>0.263888888888889</v>
      </c>
      <c r="CK5" s="15" t="n">
        <f aca="false">(BV5/DQ5) - 1</f>
        <v>0.625</v>
      </c>
      <c r="CL5" s="15" t="e">
        <f aca="false">(BW5/DR5) - 1</f>
        <v>#DIV/0!</v>
      </c>
      <c r="CM5" s="15" t="n">
        <f aca="false">(BX5/DS5) - 1</f>
        <v>1</v>
      </c>
      <c r="CN5" s="15" t="e">
        <f aca="false">(BY5/DT5) - 1</f>
        <v>#DIV/0!</v>
      </c>
      <c r="CO5" s="15" t="n">
        <f aca="false">(BZ5/DU5) - 1</f>
        <v>1</v>
      </c>
      <c r="CQ5" s="344" t="n">
        <v>0.291666666666667</v>
      </c>
      <c r="CR5" s="345" t="n">
        <v>6</v>
      </c>
      <c r="CS5" s="371"/>
      <c r="CT5" s="345" t="n">
        <v>3</v>
      </c>
      <c r="CU5" s="371" t="n">
        <v>3</v>
      </c>
      <c r="CV5" s="345" t="n">
        <v>1</v>
      </c>
      <c r="CW5" s="371"/>
      <c r="CX5" s="345"/>
      <c r="CY5" s="371"/>
      <c r="CZ5" s="345"/>
      <c r="DA5" s="371"/>
      <c r="DB5" s="345"/>
      <c r="DC5" s="371"/>
      <c r="DD5" s="345"/>
      <c r="DE5" s="371"/>
      <c r="DF5" s="345"/>
      <c r="DG5" s="371"/>
      <c r="DI5" s="340" t="n">
        <f aca="false">CR5+CT5+CV5+CX5+CZ5+DB5+DD5+DF5</f>
        <v>10</v>
      </c>
      <c r="DJ5" s="4" t="n">
        <f aca="false">CS5+CU5+CW5+CY5+DA5+DC5+DE5+DG5</f>
        <v>3</v>
      </c>
      <c r="DK5" s="341" t="n">
        <f aca="false">DJ5/(DJ5+DI5)</f>
        <v>0.230769230769231</v>
      </c>
      <c r="DL5" s="4" t="n">
        <f aca="false">CR5+CS5+CZ5+DA5</f>
        <v>6</v>
      </c>
      <c r="DM5" s="4" t="n">
        <f aca="false">CT5+CU5+DB5+DC5</f>
        <v>6</v>
      </c>
      <c r="DN5" s="4" t="n">
        <f aca="false">CV5+CW5+DD5+DE5</f>
        <v>1</v>
      </c>
      <c r="DO5" s="4" t="n">
        <f aca="false">SUM(DL5:DN5)</f>
        <v>13</v>
      </c>
      <c r="DP5" s="15" t="n">
        <f aca="false">DM5/DO5</f>
        <v>0.461538461538462</v>
      </c>
      <c r="DQ5" s="15" t="n">
        <f aca="false">DN5/DO5</f>
        <v>0.0769230769230769</v>
      </c>
      <c r="DR5" s="4" t="n">
        <f aca="false">CX5+CY5+DF5+DG5</f>
        <v>0</v>
      </c>
      <c r="DS5" s="4" t="n">
        <f aca="false">SUM(CR5:CY5)</f>
        <v>13</v>
      </c>
      <c r="DT5" s="342" t="n">
        <f aca="false">SUM(CZ5:DG5)</f>
        <v>0</v>
      </c>
      <c r="DU5" s="343" t="n">
        <f aca="false">SUM(CR5:DG5)</f>
        <v>13</v>
      </c>
      <c r="DX5" s="15" t="n">
        <f aca="false">(DI5/FD5) - 1</f>
        <v>-0.166666666666667</v>
      </c>
      <c r="DY5" s="15" t="n">
        <f aca="false">(DJ5/FE5) - 1</f>
        <v>0</v>
      </c>
      <c r="DZ5" s="15" t="n">
        <f aca="false">(DK5/FF5) - 1</f>
        <v>0.153846153846154</v>
      </c>
      <c r="EA5" s="15" t="n">
        <f aca="false">(DL5/FG5) - 1</f>
        <v>-0.4</v>
      </c>
      <c r="EB5" s="15" t="n">
        <f aca="false">(DM5/FH5) - 1</f>
        <v>1</v>
      </c>
      <c r="EC5" s="15" t="n">
        <f aca="false">(DN5/FI5) - 1</f>
        <v>-0.5</v>
      </c>
      <c r="ED5" s="15" t="n">
        <f aca="false">(DO5/FJ5) - 1</f>
        <v>-0.133333333333333</v>
      </c>
      <c r="EE5" s="15" t="n">
        <f aca="false">(DP5/FK5) - 1</f>
        <v>1.30769230769231</v>
      </c>
      <c r="EF5" s="15" t="n">
        <f aca="false">(DQ5/FL5) - 1</f>
        <v>-0.423076923076923</v>
      </c>
      <c r="EG5" s="15" t="e">
        <f aca="false">(DR5/FM5) - 1</f>
        <v>#DIV/0!</v>
      </c>
      <c r="EH5" s="15" t="n">
        <f aca="false">(DS5/FN5) - 1</f>
        <v>-0.133333333333333</v>
      </c>
      <c r="EI5" s="15" t="e">
        <f aca="false">(DT5/FO5) - 1</f>
        <v>#DIV/0!</v>
      </c>
      <c r="EJ5" s="15" t="n">
        <f aca="false">(DU5/FP5) - 1</f>
        <v>-0.133333333333333</v>
      </c>
      <c r="EL5" s="346" t="n">
        <v>0.291666666666667</v>
      </c>
      <c r="EM5" s="372" t="n">
        <v>8</v>
      </c>
      <c r="EN5" s="373" t="n">
        <v>2</v>
      </c>
      <c r="EO5" s="374" t="n">
        <v>2</v>
      </c>
      <c r="EP5" s="375" t="n">
        <v>1</v>
      </c>
      <c r="EQ5" s="374" t="n">
        <v>2</v>
      </c>
      <c r="ER5" s="375" t="n">
        <v>0</v>
      </c>
      <c r="ES5" s="372"/>
      <c r="ET5" s="373"/>
      <c r="EU5" s="372"/>
      <c r="EV5" s="373"/>
      <c r="EW5" s="374"/>
      <c r="EX5" s="375"/>
      <c r="EY5" s="374"/>
      <c r="EZ5" s="375"/>
      <c r="FA5" s="372"/>
      <c r="FB5" s="373"/>
      <c r="FD5" s="340" t="n">
        <f aca="false">EM5+EO5+EQ5+ES5+EU5+EW5+EY5+FA5</f>
        <v>12</v>
      </c>
      <c r="FE5" s="4" t="n">
        <f aca="false">EN5+EP5+ER5+ET5+EV5+EX5+EZ5+FB5</f>
        <v>3</v>
      </c>
      <c r="FF5" s="341" t="n">
        <f aca="false">FE5/(FE5+FD5)</f>
        <v>0.2</v>
      </c>
      <c r="FG5" s="4" t="n">
        <f aca="false">EM5+EN5+EU5+EV5</f>
        <v>10</v>
      </c>
      <c r="FH5" s="4" t="n">
        <f aca="false">EO5+EP5+EW5+EX5</f>
        <v>3</v>
      </c>
      <c r="FI5" s="4" t="n">
        <f aca="false">EQ5+ER5+EY5+EZ5</f>
        <v>2</v>
      </c>
      <c r="FJ5" s="4" t="n">
        <f aca="false">SUM(FG5:FI5)</f>
        <v>15</v>
      </c>
      <c r="FK5" s="15" t="n">
        <f aca="false">FH5/FJ5</f>
        <v>0.2</v>
      </c>
      <c r="FL5" s="15" t="n">
        <f aca="false">FI5/FJ5</f>
        <v>0.133333333333333</v>
      </c>
      <c r="FM5" s="4" t="n">
        <f aca="false">ES5+ET5+FA5+FB5</f>
        <v>0</v>
      </c>
      <c r="FN5" s="4" t="n">
        <f aca="false">SUM(EM5:ET5)</f>
        <v>15</v>
      </c>
      <c r="FO5" s="342" t="n">
        <f aca="false">SUM(EU5:FB5)</f>
        <v>0</v>
      </c>
      <c r="FP5" s="343" t="n">
        <f aca="false">SUM(EM5:FB5)</f>
        <v>15</v>
      </c>
      <c r="FR5" s="0" t="n">
        <v>4</v>
      </c>
      <c r="FS5" s="0" t="n">
        <v>8</v>
      </c>
      <c r="FT5" s="0" t="n">
        <v>0.666666666666667</v>
      </c>
      <c r="FU5" s="0" t="n">
        <v>7</v>
      </c>
      <c r="FV5" s="0" t="n">
        <v>5</v>
      </c>
      <c r="FW5" s="0" t="n">
        <v>0</v>
      </c>
      <c r="FX5" s="0" t="n">
        <v>12</v>
      </c>
      <c r="FY5" s="0" t="n">
        <v>0.416666666666667</v>
      </c>
      <c r="FZ5" s="0" t="n">
        <v>0</v>
      </c>
      <c r="GA5" s="0" t="n">
        <v>0</v>
      </c>
      <c r="GB5" s="0" t="n">
        <v>11</v>
      </c>
      <c r="GC5" s="0" t="n">
        <v>1</v>
      </c>
      <c r="GD5" s="0" t="n">
        <v>12</v>
      </c>
      <c r="GF5" s="347" t="n">
        <f aca="false">(FD5/FR5) - 1</f>
        <v>2</v>
      </c>
      <c r="GG5" s="15" t="n">
        <f aca="false">(FE5/FS5) - 1</f>
        <v>-0.625</v>
      </c>
      <c r="GH5" s="15" t="n">
        <f aca="false">(FF5/FT5) - 1</f>
        <v>-0.7</v>
      </c>
      <c r="GI5" s="15" t="n">
        <f aca="false">(FG5/FU5) - 1</f>
        <v>0.428571428571429</v>
      </c>
      <c r="GJ5" s="15" t="n">
        <f aca="false">(FH5/FV5) - 1</f>
        <v>-0.4</v>
      </c>
      <c r="GK5" s="15" t="e">
        <f aca="false">(FI5/FW5) - 1</f>
        <v>#DIV/0!</v>
      </c>
      <c r="GL5" s="15" t="n">
        <f aca="false">(FJ5/FX5) - 1</f>
        <v>0.25</v>
      </c>
      <c r="GM5" s="15" t="n">
        <f aca="false">(FK5/FY5) - 1</f>
        <v>-0.52</v>
      </c>
      <c r="GN5" s="15" t="e">
        <f aca="false">(FL5/FZ5) - 1</f>
        <v>#DIV/0!</v>
      </c>
      <c r="GO5" s="15" t="e">
        <f aca="false">(FM5/GA5) - 1</f>
        <v>#DIV/0!</v>
      </c>
      <c r="GP5" s="15" t="n">
        <f aca="false">(FN5/GB5) - 1</f>
        <v>0.363636363636364</v>
      </c>
      <c r="GQ5" s="15" t="n">
        <f aca="false">(FO5/GC5) - 1</f>
        <v>-1</v>
      </c>
      <c r="GR5" s="348" t="n">
        <f aca="false">(FP5/GD5) - 1</f>
        <v>0.25</v>
      </c>
    </row>
    <row r="6" customFormat="false" ht="21" hidden="false" customHeight="true" outlineLevel="0" collapsed="false">
      <c r="A6" s="349" t="n">
        <v>0.302083333333333</v>
      </c>
      <c r="B6" s="376" t="n">
        <v>8</v>
      </c>
      <c r="C6" s="377" t="n">
        <v>6</v>
      </c>
      <c r="D6" s="376" t="n">
        <v>8</v>
      </c>
      <c r="E6" s="377" t="n">
        <v>7</v>
      </c>
      <c r="F6" s="376" t="n">
        <v>1</v>
      </c>
      <c r="G6" s="377"/>
      <c r="H6" s="376" t="n">
        <v>3</v>
      </c>
      <c r="I6" s="377" t="n">
        <v>1</v>
      </c>
      <c r="J6" s="376"/>
      <c r="K6" s="377"/>
      <c r="L6" s="376"/>
      <c r="M6" s="377"/>
      <c r="N6" s="376"/>
      <c r="O6" s="377"/>
      <c r="P6" s="376"/>
      <c r="Q6" s="377"/>
      <c r="S6" s="340" t="n">
        <f aca="false">B6+D6+F6+H6+J6+L6+N6+P6</f>
        <v>20</v>
      </c>
      <c r="T6" s="4" t="n">
        <f aca="false">C6+E6+G6+I6+K6+M6+O6+Q6</f>
        <v>14</v>
      </c>
      <c r="U6" s="341" t="n">
        <f aca="false">T6/(T6+S6)</f>
        <v>0.411764705882353</v>
      </c>
      <c r="V6" s="4" t="n">
        <f aca="false">B6+C6+J6+K6</f>
        <v>14</v>
      </c>
      <c r="W6" s="4" t="n">
        <f aca="false">D6+E6+L6+M6</f>
        <v>15</v>
      </c>
      <c r="X6" s="4" t="n">
        <f aca="false">F6+G6+N6+O6</f>
        <v>1</v>
      </c>
      <c r="Y6" s="4" t="n">
        <f aca="false">SUM(V6:X6)</f>
        <v>30</v>
      </c>
      <c r="Z6" s="15" t="n">
        <f aca="false">W6/Y6</f>
        <v>0.5</v>
      </c>
      <c r="AA6" s="15" t="n">
        <f aca="false">X6/Y6</f>
        <v>0.0333333333333333</v>
      </c>
      <c r="AB6" s="4" t="n">
        <f aca="false">H6+I6+P6+Q6</f>
        <v>4</v>
      </c>
      <c r="AC6" s="4" t="n">
        <f aca="false">SUM(B6:I6)</f>
        <v>34</v>
      </c>
      <c r="AD6" s="342" t="n">
        <f aca="false">SUM(J6:Q6)</f>
        <v>0</v>
      </c>
      <c r="AE6" s="343" t="n">
        <f aca="false">SUM(B6:Q6)</f>
        <v>34</v>
      </c>
      <c r="AH6" s="15" t="n">
        <f aca="false">(S6/BN6) - 1</f>
        <v>-0.166666666666667</v>
      </c>
      <c r="AI6" s="15" t="n">
        <f aca="false">(T6/BO6) - 1</f>
        <v>0.4</v>
      </c>
      <c r="AJ6" s="15" t="n">
        <f aca="false">(U6/BP6) - 1</f>
        <v>0.4</v>
      </c>
      <c r="AK6" s="15" t="n">
        <f aca="false">(V6/BQ6) - 1</f>
        <v>0.272727272727273</v>
      </c>
      <c r="AL6" s="15" t="n">
        <f aca="false">(W6/BR6) - 1</f>
        <v>-0.25</v>
      </c>
      <c r="AM6" s="15" t="n">
        <f aca="false">(X6/BS6) - 1</f>
        <v>-0.666666666666667</v>
      </c>
      <c r="AN6" s="15" t="n">
        <f aca="false">(Y6/BT6) - 1</f>
        <v>-0.117647058823529</v>
      </c>
      <c r="AO6" s="15" t="n">
        <f aca="false">(Z6/BU6) - 1</f>
        <v>-0.15</v>
      </c>
      <c r="AP6" s="15" t="n">
        <f aca="false">(AA6/BV6) - 1</f>
        <v>-0.622222222222222</v>
      </c>
      <c r="AQ6" s="15" t="e">
        <f aca="false">(AB6/BW6) - 1</f>
        <v>#DIV/0!</v>
      </c>
      <c r="AR6" s="15" t="n">
        <f aca="false">(AC6/BX6) - 1</f>
        <v>0.0303030303030303</v>
      </c>
      <c r="AS6" s="15" t="n">
        <f aca="false">(AD6/BY6) - 1</f>
        <v>-1</v>
      </c>
      <c r="AT6" s="15" t="n">
        <f aca="false">(AE6/BZ6) - 1</f>
        <v>0</v>
      </c>
      <c r="AV6" s="349" t="n">
        <v>0.302083333333333</v>
      </c>
      <c r="AW6" s="376" t="n">
        <v>8</v>
      </c>
      <c r="AX6" s="377" t="n">
        <v>2</v>
      </c>
      <c r="AY6" s="376" t="n">
        <v>12</v>
      </c>
      <c r="AZ6" s="377" t="n">
        <v>8</v>
      </c>
      <c r="BA6" s="376" t="n">
        <v>3</v>
      </c>
      <c r="BB6" s="377"/>
      <c r="BC6" s="376"/>
      <c r="BD6" s="377"/>
      <c r="BE6" s="376" t="n">
        <v>1</v>
      </c>
      <c r="BF6" s="377"/>
      <c r="BG6" s="376"/>
      <c r="BH6" s="377"/>
      <c r="BI6" s="376"/>
      <c r="BJ6" s="377"/>
      <c r="BK6" s="376"/>
      <c r="BL6" s="377"/>
      <c r="BN6" s="340" t="n">
        <f aca="false">AW6+AY6+BA6+BC6+BE6+BG6+BI6+BK6</f>
        <v>24</v>
      </c>
      <c r="BO6" s="4" t="n">
        <f aca="false">AX6+AZ6+BB6+BD6+BF6+BH6+BJ6+BL6</f>
        <v>10</v>
      </c>
      <c r="BP6" s="341" t="n">
        <f aca="false">BO6/(BO6+BN6)</f>
        <v>0.294117647058823</v>
      </c>
      <c r="BQ6" s="4" t="n">
        <f aca="false">AW6+AX6+BE6+BF6</f>
        <v>11</v>
      </c>
      <c r="BR6" s="4" t="n">
        <f aca="false">AY6+AZ6+BG6+BH6</f>
        <v>20</v>
      </c>
      <c r="BS6" s="4" t="n">
        <f aca="false">BA6+BB6+BI6+BJ6</f>
        <v>3</v>
      </c>
      <c r="BT6" s="4" t="n">
        <f aca="false">SUM(BQ6:BS6)</f>
        <v>34</v>
      </c>
      <c r="BU6" s="15" t="n">
        <f aca="false">BR6/BT6</f>
        <v>0.588235294117647</v>
      </c>
      <c r="BV6" s="15" t="n">
        <f aca="false">BS6/BT6</f>
        <v>0.0882352941176471</v>
      </c>
      <c r="BW6" s="4" t="n">
        <f aca="false">BC6+BD6+BK6+BL6</f>
        <v>0</v>
      </c>
      <c r="BX6" s="4" t="n">
        <f aca="false">SUM(AW6:BD6)</f>
        <v>33</v>
      </c>
      <c r="BY6" s="342" t="n">
        <f aca="false">SUM(BE6:BL6)</f>
        <v>1</v>
      </c>
      <c r="BZ6" s="343" t="n">
        <f aca="false">SUM(AW6:BL6)</f>
        <v>34</v>
      </c>
      <c r="CC6" s="15" t="n">
        <f aca="false">(BN6/DI6) - 1</f>
        <v>0.846153846153846</v>
      </c>
      <c r="CD6" s="15" t="n">
        <f aca="false">(BO6/DJ6) - 1</f>
        <v>0.111111111111111</v>
      </c>
      <c r="CE6" s="15" t="n">
        <f aca="false">(BP6/DK6) - 1</f>
        <v>-0.281045751633987</v>
      </c>
      <c r="CF6" s="15" t="n">
        <f aca="false">(BQ6/DL6) - 1</f>
        <v>0.375</v>
      </c>
      <c r="CG6" s="15" t="n">
        <f aca="false">(BR6/DM6) - 1</f>
        <v>0.538461538461539</v>
      </c>
      <c r="CH6" s="15" t="e">
        <f aca="false">(BS6/DN6) - 1</f>
        <v>#DIV/0!</v>
      </c>
      <c r="CI6" s="15" t="n">
        <f aca="false">(BT6/DO6) - 1</f>
        <v>0.619047619047619</v>
      </c>
      <c r="CJ6" s="15" t="n">
        <f aca="false">(BU6/DP6) - 1</f>
        <v>-0.0497737556561086</v>
      </c>
      <c r="CK6" s="15" t="e">
        <f aca="false">(BV6/DQ6) - 1</f>
        <v>#DIV/0!</v>
      </c>
      <c r="CL6" s="15" t="n">
        <f aca="false">(BW6/DR6) - 1</f>
        <v>-1</v>
      </c>
      <c r="CM6" s="15" t="n">
        <f aca="false">(BX6/DS6) - 1</f>
        <v>0.571428571428571</v>
      </c>
      <c r="CN6" s="15" t="n">
        <f aca="false">(BY6/DT6) - 1</f>
        <v>0</v>
      </c>
      <c r="CO6" s="15" t="n">
        <f aca="false">(BZ6/DU6) - 1</f>
        <v>0.545454545454545</v>
      </c>
      <c r="CQ6" s="349" t="n">
        <v>0.302083333333333</v>
      </c>
      <c r="CR6" s="376" t="n">
        <v>3</v>
      </c>
      <c r="CS6" s="377" t="n">
        <v>4</v>
      </c>
      <c r="CT6" s="376" t="n">
        <v>8</v>
      </c>
      <c r="CU6" s="377" t="n">
        <v>5</v>
      </c>
      <c r="CV6" s="376"/>
      <c r="CW6" s="377"/>
      <c r="CX6" s="376" t="n">
        <v>1</v>
      </c>
      <c r="CY6" s="377"/>
      <c r="CZ6" s="376" t="n">
        <v>1</v>
      </c>
      <c r="DA6" s="377"/>
      <c r="DB6" s="376"/>
      <c r="DC6" s="377"/>
      <c r="DD6" s="376"/>
      <c r="DE6" s="377"/>
      <c r="DF6" s="376"/>
      <c r="DG6" s="377"/>
      <c r="DI6" s="340" t="n">
        <f aca="false">CR6+CT6+CV6+CX6+CZ6+DB6+DD6+DF6</f>
        <v>13</v>
      </c>
      <c r="DJ6" s="4" t="n">
        <f aca="false">CS6+CU6+CW6+CY6+DA6+DC6+DE6+DG6</f>
        <v>9</v>
      </c>
      <c r="DK6" s="341" t="n">
        <f aca="false">DJ6/(DJ6+DI6)</f>
        <v>0.409090909090909</v>
      </c>
      <c r="DL6" s="4" t="n">
        <f aca="false">CR6+CS6+CZ6+DA6</f>
        <v>8</v>
      </c>
      <c r="DM6" s="4" t="n">
        <f aca="false">CT6+CU6+DB6+DC6</f>
        <v>13</v>
      </c>
      <c r="DN6" s="4" t="n">
        <f aca="false">CV6+CW6+DD6+DE6</f>
        <v>0</v>
      </c>
      <c r="DO6" s="4" t="n">
        <f aca="false">SUM(DL6:DN6)</f>
        <v>21</v>
      </c>
      <c r="DP6" s="15" t="n">
        <f aca="false">DM6/DO6</f>
        <v>0.619047619047619</v>
      </c>
      <c r="DQ6" s="15" t="n">
        <f aca="false">DN6/DO6</f>
        <v>0</v>
      </c>
      <c r="DR6" s="4" t="n">
        <f aca="false">CX6+CY6+DF6+DG6</f>
        <v>1</v>
      </c>
      <c r="DS6" s="4" t="n">
        <f aca="false">SUM(CR6:CY6)</f>
        <v>21</v>
      </c>
      <c r="DT6" s="342" t="n">
        <f aca="false">SUM(CZ6:DG6)</f>
        <v>1</v>
      </c>
      <c r="DU6" s="343" t="n">
        <f aca="false">SUM(CR6:DG6)</f>
        <v>22</v>
      </c>
      <c r="DX6" s="15" t="n">
        <f aca="false">(DI6/FD6) - 1</f>
        <v>-0.35</v>
      </c>
      <c r="DY6" s="15" t="n">
        <f aca="false">(DJ6/FE6) - 1</f>
        <v>-0.25</v>
      </c>
      <c r="DZ6" s="15" t="n">
        <f aca="false">(DK6/FF6) - 1</f>
        <v>0.090909090909091</v>
      </c>
      <c r="EA6" s="15" t="n">
        <f aca="false">(DL6/FG6) - 1</f>
        <v>-0.5</v>
      </c>
      <c r="EB6" s="15" t="n">
        <f aca="false">(DM6/FH6) - 1</f>
        <v>0</v>
      </c>
      <c r="EC6" s="15" t="n">
        <f aca="false">(DN6/FI6) - 1</f>
        <v>-1</v>
      </c>
      <c r="ED6" s="15" t="n">
        <f aca="false">(DO6/FJ6) - 1</f>
        <v>-0.34375</v>
      </c>
      <c r="EE6" s="15" t="n">
        <f aca="false">(DP6/FK6) - 1</f>
        <v>0.523809523809524</v>
      </c>
      <c r="EF6" s="15" t="n">
        <f aca="false">(DQ6/FL6) - 1</f>
        <v>-1</v>
      </c>
      <c r="EG6" s="15" t="e">
        <f aca="false">(DR6/FM6) - 1</f>
        <v>#DIV/0!</v>
      </c>
      <c r="EH6" s="15" t="n">
        <f aca="false">(DS6/FN6) - 1</f>
        <v>-0.3</v>
      </c>
      <c r="EI6" s="15" t="n">
        <f aca="false">(DT6/FO6) - 1</f>
        <v>-0.5</v>
      </c>
      <c r="EJ6" s="15" t="n">
        <f aca="false">(DU6/FP6) - 1</f>
        <v>-0.3125</v>
      </c>
      <c r="EL6" s="350" t="n">
        <v>0.302083333333333</v>
      </c>
      <c r="EM6" s="372" t="n">
        <v>9</v>
      </c>
      <c r="EN6" s="373" t="n">
        <v>6</v>
      </c>
      <c r="EO6" s="374" t="n">
        <v>8</v>
      </c>
      <c r="EP6" s="375" t="n">
        <v>4</v>
      </c>
      <c r="EQ6" s="374" t="n">
        <v>1</v>
      </c>
      <c r="ER6" s="375" t="n">
        <v>2</v>
      </c>
      <c r="ES6" s="372"/>
      <c r="ET6" s="373"/>
      <c r="EU6" s="372" t="n">
        <v>1</v>
      </c>
      <c r="EV6" s="373"/>
      <c r="EW6" s="374" t="n">
        <v>1</v>
      </c>
      <c r="EX6" s="375"/>
      <c r="EY6" s="374"/>
      <c r="EZ6" s="375"/>
      <c r="FA6" s="372"/>
      <c r="FB6" s="373"/>
      <c r="FD6" s="340" t="n">
        <f aca="false">EM6+EO6+EQ6+ES6+EU6+EW6+EY6+FA6</f>
        <v>20</v>
      </c>
      <c r="FE6" s="4" t="n">
        <f aca="false">EN6+EP6+ER6+ET6+EV6+EX6+EZ6+FB6</f>
        <v>12</v>
      </c>
      <c r="FF6" s="341" t="n">
        <f aca="false">FE6/(FE6+FD6)</f>
        <v>0.375</v>
      </c>
      <c r="FG6" s="4" t="n">
        <f aca="false">EM6+EN6+EU6+EV6</f>
        <v>16</v>
      </c>
      <c r="FH6" s="4" t="n">
        <f aca="false">EO6+EP6+EW6+EX6</f>
        <v>13</v>
      </c>
      <c r="FI6" s="4" t="n">
        <f aca="false">EQ6+ER6+EY6+EZ6</f>
        <v>3</v>
      </c>
      <c r="FJ6" s="4" t="n">
        <f aca="false">SUM(FG6:FI6)</f>
        <v>32</v>
      </c>
      <c r="FK6" s="15" t="n">
        <f aca="false">FH6/FJ6</f>
        <v>0.40625</v>
      </c>
      <c r="FL6" s="15" t="n">
        <f aca="false">FI6/FJ6</f>
        <v>0.09375</v>
      </c>
      <c r="FM6" s="4" t="n">
        <f aca="false">ES6+ET6+FA6+FB6</f>
        <v>0</v>
      </c>
      <c r="FN6" s="4" t="n">
        <f aca="false">SUM(EM6:ET6)</f>
        <v>30</v>
      </c>
      <c r="FO6" s="342" t="n">
        <f aca="false">SUM(EU6:FB6)</f>
        <v>2</v>
      </c>
      <c r="FP6" s="343" t="n">
        <f aca="false">SUM(EM6:FB6)</f>
        <v>32</v>
      </c>
      <c r="FR6" s="0" t="n">
        <v>9</v>
      </c>
      <c r="FS6" s="0" t="n">
        <v>4</v>
      </c>
      <c r="FT6" s="0" t="n">
        <v>0.307692307692308</v>
      </c>
      <c r="FU6" s="0" t="n">
        <v>6</v>
      </c>
      <c r="FV6" s="0" t="n">
        <v>6</v>
      </c>
      <c r="FW6" s="0" t="n">
        <v>0</v>
      </c>
      <c r="FX6" s="0" t="n">
        <v>12</v>
      </c>
      <c r="FY6" s="0" t="n">
        <v>0.5</v>
      </c>
      <c r="FZ6" s="0" t="n">
        <v>0</v>
      </c>
      <c r="GA6" s="0" t="n">
        <v>1</v>
      </c>
      <c r="GB6" s="0" t="n">
        <v>13</v>
      </c>
      <c r="GC6" s="0" t="n">
        <v>0</v>
      </c>
      <c r="GD6" s="0" t="n">
        <v>13</v>
      </c>
      <c r="GF6" s="347" t="n">
        <f aca="false">(FD6/FR6) - 1</f>
        <v>1.22222222222222</v>
      </c>
      <c r="GG6" s="15" t="n">
        <f aca="false">(FE6/FS6) - 1</f>
        <v>2</v>
      </c>
      <c r="GH6" s="15" t="n">
        <f aca="false">(FF6/FT6) - 1</f>
        <v>0.218749999999999</v>
      </c>
      <c r="GI6" s="15" t="n">
        <f aca="false">(FG6/FU6) - 1</f>
        <v>1.66666666666667</v>
      </c>
      <c r="GJ6" s="15" t="n">
        <f aca="false">(FH6/FV6) - 1</f>
        <v>1.16666666666667</v>
      </c>
      <c r="GK6" s="15" t="e">
        <f aca="false">(FI6/FW6) - 1</f>
        <v>#DIV/0!</v>
      </c>
      <c r="GL6" s="15" t="n">
        <f aca="false">(FJ6/FX6) - 1</f>
        <v>1.66666666666667</v>
      </c>
      <c r="GM6" s="15" t="n">
        <f aca="false">(FK6/FY6) - 1</f>
        <v>-0.1875</v>
      </c>
      <c r="GN6" s="15" t="e">
        <f aca="false">(FL6/FZ6) - 1</f>
        <v>#DIV/0!</v>
      </c>
      <c r="GO6" s="15" t="n">
        <f aca="false">(FM6/GA6) - 1</f>
        <v>-1</v>
      </c>
      <c r="GP6" s="15" t="n">
        <f aca="false">(FN6/GB6) - 1</f>
        <v>1.30769230769231</v>
      </c>
      <c r="GQ6" s="15" t="e">
        <f aca="false">(FO6/GC6) - 1</f>
        <v>#DIV/0!</v>
      </c>
      <c r="GR6" s="348" t="n">
        <f aca="false">(FP6/GD6) - 1</f>
        <v>1.46153846153846</v>
      </c>
    </row>
    <row r="7" customFormat="false" ht="21" hidden="false" customHeight="true" outlineLevel="0" collapsed="false">
      <c r="A7" s="349" t="n">
        <v>0.3125</v>
      </c>
      <c r="B7" s="376" t="n">
        <v>10</v>
      </c>
      <c r="C7" s="377" t="n">
        <v>9</v>
      </c>
      <c r="D7" s="376" t="n">
        <v>14</v>
      </c>
      <c r="E7" s="377" t="n">
        <v>11</v>
      </c>
      <c r="F7" s="376" t="n">
        <v>2</v>
      </c>
      <c r="G7" s="377"/>
      <c r="H7" s="376"/>
      <c r="I7" s="377" t="n">
        <v>1</v>
      </c>
      <c r="J7" s="376"/>
      <c r="K7" s="377"/>
      <c r="L7" s="376"/>
      <c r="M7" s="377"/>
      <c r="N7" s="376" t="n">
        <v>1</v>
      </c>
      <c r="O7" s="377"/>
      <c r="P7" s="376"/>
      <c r="Q7" s="377"/>
      <c r="S7" s="340" t="n">
        <f aca="false">B7+D7+F7+H7+J7+L7+N7+P7</f>
        <v>27</v>
      </c>
      <c r="T7" s="4" t="n">
        <f aca="false">C7+E7+G7+I7+K7+M7+O7+Q7</f>
        <v>21</v>
      </c>
      <c r="U7" s="341" t="n">
        <f aca="false">T7/(T7+S7)</f>
        <v>0.4375</v>
      </c>
      <c r="V7" s="4" t="n">
        <f aca="false">B7+C7+J7+K7</f>
        <v>19</v>
      </c>
      <c r="W7" s="4" t="n">
        <f aca="false">D7+E7+L7+M7</f>
        <v>25</v>
      </c>
      <c r="X7" s="4" t="n">
        <f aca="false">F7+G7+N7+O7</f>
        <v>3</v>
      </c>
      <c r="Y7" s="4" t="n">
        <f aca="false">SUM(V7:X7)</f>
        <v>47</v>
      </c>
      <c r="Z7" s="15" t="n">
        <f aca="false">W7/Y7</f>
        <v>0.531914893617021</v>
      </c>
      <c r="AA7" s="15" t="n">
        <f aca="false">X7/Y7</f>
        <v>0.0638297872340425</v>
      </c>
      <c r="AB7" s="4" t="n">
        <f aca="false">H7+I7+P7+Q7</f>
        <v>1</v>
      </c>
      <c r="AC7" s="4" t="n">
        <f aca="false">SUM(B7:I7)</f>
        <v>47</v>
      </c>
      <c r="AD7" s="342" t="n">
        <f aca="false">SUM(J7:Q7)</f>
        <v>1</v>
      </c>
      <c r="AE7" s="343" t="n">
        <f aca="false">SUM(B7:Q7)</f>
        <v>48</v>
      </c>
      <c r="AH7" s="15" t="n">
        <f aca="false">(S7/BN7) - 1</f>
        <v>0.6875</v>
      </c>
      <c r="AI7" s="15" t="n">
        <f aca="false">(T7/BO7) - 1</f>
        <v>0.909090909090909</v>
      </c>
      <c r="AJ7" s="15" t="n">
        <f aca="false">(U7/BP7) - 1</f>
        <v>0.0738636363636365</v>
      </c>
      <c r="AK7" s="15" t="n">
        <f aca="false">(V7/BQ7) - 1</f>
        <v>0.727272727272727</v>
      </c>
      <c r="AL7" s="15" t="n">
        <f aca="false">(W7/BR7) - 1</f>
        <v>0.666666666666667</v>
      </c>
      <c r="AM7" s="15" t="e">
        <f aca="false">(X7/BS7) - 1</f>
        <v>#DIV/0!</v>
      </c>
      <c r="AN7" s="15" t="n">
        <f aca="false">(Y7/BT7) - 1</f>
        <v>0.807692307692308</v>
      </c>
      <c r="AO7" s="15" t="n">
        <f aca="false">(Z7/BU7) - 1</f>
        <v>-0.078014184397163</v>
      </c>
      <c r="AP7" s="15" t="e">
        <f aca="false">(AA7/BV7) - 1</f>
        <v>#DIV/0!</v>
      </c>
      <c r="AQ7" s="15" t="n">
        <f aca="false">(AB7/BW7) - 1</f>
        <v>0</v>
      </c>
      <c r="AR7" s="15" t="n">
        <f aca="false">(AC7/BX7) - 1</f>
        <v>0.740740740740741</v>
      </c>
      <c r="AS7" s="15" t="e">
        <f aca="false">(AD7/BY7) - 1</f>
        <v>#DIV/0!</v>
      </c>
      <c r="AT7" s="15" t="n">
        <f aca="false">(AE7/BZ7) - 1</f>
        <v>0.777777777777778</v>
      </c>
      <c r="AV7" s="349" t="n">
        <v>0.3125</v>
      </c>
      <c r="AW7" s="376" t="n">
        <v>8</v>
      </c>
      <c r="AX7" s="377" t="n">
        <v>3</v>
      </c>
      <c r="AY7" s="376" t="n">
        <v>8</v>
      </c>
      <c r="AZ7" s="377" t="n">
        <v>7</v>
      </c>
      <c r="BA7" s="376"/>
      <c r="BB7" s="377"/>
      <c r="BC7" s="376"/>
      <c r="BD7" s="377" t="n">
        <v>1</v>
      </c>
      <c r="BE7" s="376"/>
      <c r="BF7" s="377"/>
      <c r="BG7" s="376"/>
      <c r="BH7" s="377"/>
      <c r="BI7" s="376"/>
      <c r="BJ7" s="377"/>
      <c r="BK7" s="376"/>
      <c r="BL7" s="377"/>
      <c r="BN7" s="340" t="n">
        <f aca="false">AW7+AY7+BA7+BC7+BE7+BG7+BI7+BK7</f>
        <v>16</v>
      </c>
      <c r="BO7" s="4" t="n">
        <f aca="false">AX7+AZ7+BB7+BD7+BF7+BH7+BJ7+BL7</f>
        <v>11</v>
      </c>
      <c r="BP7" s="341" t="n">
        <f aca="false">BO7/(BO7+BN7)</f>
        <v>0.407407407407407</v>
      </c>
      <c r="BQ7" s="4" t="n">
        <f aca="false">AW7+AX7+BE7+BF7</f>
        <v>11</v>
      </c>
      <c r="BR7" s="4" t="n">
        <f aca="false">AY7+AZ7+BG7+BH7</f>
        <v>15</v>
      </c>
      <c r="BS7" s="4" t="n">
        <f aca="false">BA7+BB7+BI7+BJ7</f>
        <v>0</v>
      </c>
      <c r="BT7" s="4" t="n">
        <f aca="false">SUM(BQ7:BS7)</f>
        <v>26</v>
      </c>
      <c r="BU7" s="15" t="n">
        <f aca="false">BR7/BT7</f>
        <v>0.576923076923077</v>
      </c>
      <c r="BV7" s="15" t="n">
        <f aca="false">BS7/BT7</f>
        <v>0</v>
      </c>
      <c r="BW7" s="4" t="n">
        <f aca="false">BC7+BD7+BK7+BL7</f>
        <v>1</v>
      </c>
      <c r="BX7" s="4" t="n">
        <f aca="false">SUM(AW7:BD7)</f>
        <v>27</v>
      </c>
      <c r="BY7" s="342" t="n">
        <f aca="false">SUM(BE7:BL7)</f>
        <v>0</v>
      </c>
      <c r="BZ7" s="343" t="n">
        <f aca="false">SUM(AW7:BL7)</f>
        <v>27</v>
      </c>
      <c r="CC7" s="15" t="n">
        <f aca="false">(BN7/DI7) - 1</f>
        <v>-0.157894736842105</v>
      </c>
      <c r="CD7" s="15" t="n">
        <f aca="false">(BO7/DJ7) - 1</f>
        <v>0.222222222222222</v>
      </c>
      <c r="CE7" s="15" t="n">
        <f aca="false">(BP7/DK7) - 1</f>
        <v>0.267489711934156</v>
      </c>
      <c r="CF7" s="15" t="n">
        <f aca="false">(BQ7/DL7) - 1</f>
        <v>-0.214285714285714</v>
      </c>
      <c r="CG7" s="15" t="n">
        <f aca="false">(BR7/DM7) - 1</f>
        <v>0.153846153846154</v>
      </c>
      <c r="CH7" s="15" t="n">
        <f aca="false">(BS7/DN7) - 1</f>
        <v>-1</v>
      </c>
      <c r="CI7" s="15" t="n">
        <f aca="false">(BT7/DO7) - 1</f>
        <v>-0.0714285714285714</v>
      </c>
      <c r="CJ7" s="15" t="n">
        <f aca="false">(BU7/DP7) - 1</f>
        <v>0.242603550295858</v>
      </c>
      <c r="CK7" s="15" t="n">
        <f aca="false">(BV7/DQ7) - 1</f>
        <v>-1</v>
      </c>
      <c r="CL7" s="15" t="e">
        <f aca="false">(BW7/DR7) - 1</f>
        <v>#DIV/0!</v>
      </c>
      <c r="CM7" s="15" t="n">
        <f aca="false">(BX7/DS7) - 1</f>
        <v>0</v>
      </c>
      <c r="CN7" s="15" t="n">
        <f aca="false">(BY7/DT7) - 1</f>
        <v>-1</v>
      </c>
      <c r="CO7" s="15" t="n">
        <f aca="false">(BZ7/DU7) - 1</f>
        <v>-0.0357142857142857</v>
      </c>
      <c r="CQ7" s="349" t="n">
        <v>0.3125</v>
      </c>
      <c r="CR7" s="376" t="n">
        <v>11</v>
      </c>
      <c r="CS7" s="377" t="n">
        <v>3</v>
      </c>
      <c r="CT7" s="376" t="n">
        <v>7</v>
      </c>
      <c r="CU7" s="377" t="n">
        <v>6</v>
      </c>
      <c r="CV7" s="376"/>
      <c r="CW7" s="377"/>
      <c r="CX7" s="376"/>
      <c r="CY7" s="377"/>
      <c r="CZ7" s="376"/>
      <c r="DA7" s="377"/>
      <c r="DB7" s="376"/>
      <c r="DC7" s="377"/>
      <c r="DD7" s="376" t="n">
        <v>1</v>
      </c>
      <c r="DE7" s="377"/>
      <c r="DF7" s="376"/>
      <c r="DG7" s="377"/>
      <c r="DI7" s="340" t="n">
        <f aca="false">CR7+CT7+CV7+CX7+CZ7+DB7+DD7+DF7</f>
        <v>19</v>
      </c>
      <c r="DJ7" s="4" t="n">
        <f aca="false">CS7+CU7+CW7+CY7+DA7+DC7+DE7+DG7</f>
        <v>9</v>
      </c>
      <c r="DK7" s="341" t="n">
        <f aca="false">DJ7/(DJ7+DI7)</f>
        <v>0.321428571428571</v>
      </c>
      <c r="DL7" s="4" t="n">
        <f aca="false">CR7+CS7+CZ7+DA7</f>
        <v>14</v>
      </c>
      <c r="DM7" s="4" t="n">
        <f aca="false">CT7+CU7+DB7+DC7</f>
        <v>13</v>
      </c>
      <c r="DN7" s="4" t="n">
        <f aca="false">CV7+CW7+DD7+DE7</f>
        <v>1</v>
      </c>
      <c r="DO7" s="4" t="n">
        <f aca="false">SUM(DL7:DN7)</f>
        <v>28</v>
      </c>
      <c r="DP7" s="15" t="n">
        <f aca="false">DM7/DO7</f>
        <v>0.464285714285714</v>
      </c>
      <c r="DQ7" s="15" t="n">
        <f aca="false">DN7/DO7</f>
        <v>0.0357142857142857</v>
      </c>
      <c r="DR7" s="4" t="n">
        <f aca="false">CX7+CY7+DF7+DG7</f>
        <v>0</v>
      </c>
      <c r="DS7" s="4" t="n">
        <f aca="false">SUM(CR7:CY7)</f>
        <v>27</v>
      </c>
      <c r="DT7" s="342" t="n">
        <f aca="false">SUM(CZ7:DG7)</f>
        <v>1</v>
      </c>
      <c r="DU7" s="343" t="n">
        <f aca="false">SUM(CR7:DG7)</f>
        <v>28</v>
      </c>
      <c r="DX7" s="15" t="n">
        <f aca="false">(DI7/FD7) - 1</f>
        <v>0.461538461538461</v>
      </c>
      <c r="DY7" s="15" t="n">
        <f aca="false">(DJ7/FE7) - 1</f>
        <v>0.5</v>
      </c>
      <c r="DZ7" s="15" t="n">
        <f aca="false">(DK7/FF7) - 1</f>
        <v>0.017857142857143</v>
      </c>
      <c r="EA7" s="15" t="n">
        <f aca="false">(DL7/FG7) - 1</f>
        <v>0.4</v>
      </c>
      <c r="EB7" s="15" t="n">
        <f aca="false">(DM7/FH7) - 1</f>
        <v>0.625</v>
      </c>
      <c r="EC7" s="15" t="n">
        <f aca="false">(DN7/FI7) - 1</f>
        <v>0</v>
      </c>
      <c r="ED7" s="15" t="n">
        <f aca="false">(DO7/FJ7) - 1</f>
        <v>0.473684210526316</v>
      </c>
      <c r="EE7" s="15" t="n">
        <f aca="false">(DP7/FK7) - 1</f>
        <v>0.102678571428572</v>
      </c>
      <c r="EF7" s="15" t="n">
        <f aca="false">(DQ7/FL7) - 1</f>
        <v>-0.321428571428571</v>
      </c>
      <c r="EG7" s="15" t="e">
        <f aca="false">(DR7/FM7) - 1</f>
        <v>#DIV/0!</v>
      </c>
      <c r="EH7" s="15" t="n">
        <f aca="false">(DS7/FN7) - 1</f>
        <v>0.421052631578947</v>
      </c>
      <c r="EI7" s="15" t="e">
        <f aca="false">(DT7/FO7) - 1</f>
        <v>#DIV/0!</v>
      </c>
      <c r="EJ7" s="15" t="n">
        <f aca="false">(DU7/FP7) - 1</f>
        <v>0.473684210526316</v>
      </c>
      <c r="EL7" s="350" t="n">
        <v>0.3125</v>
      </c>
      <c r="EM7" s="372" t="n">
        <v>6</v>
      </c>
      <c r="EN7" s="373" t="n">
        <v>4</v>
      </c>
      <c r="EO7" s="374" t="n">
        <v>6</v>
      </c>
      <c r="EP7" s="375" t="n">
        <v>2</v>
      </c>
      <c r="EQ7" s="374" t="n">
        <v>1</v>
      </c>
      <c r="ER7" s="375" t="n">
        <v>0</v>
      </c>
      <c r="ES7" s="372"/>
      <c r="ET7" s="373"/>
      <c r="EU7" s="372"/>
      <c r="EV7" s="373"/>
      <c r="EW7" s="374"/>
      <c r="EX7" s="375"/>
      <c r="EY7" s="374"/>
      <c r="EZ7" s="375"/>
      <c r="FA7" s="372"/>
      <c r="FB7" s="373"/>
      <c r="FD7" s="340" t="n">
        <f aca="false">EM7+EO7+EQ7+ES7+EU7+EW7+EY7+FA7</f>
        <v>13</v>
      </c>
      <c r="FE7" s="4" t="n">
        <f aca="false">EN7+EP7+ER7+ET7+EV7+EX7+EZ7+FB7</f>
        <v>6</v>
      </c>
      <c r="FF7" s="341" t="n">
        <f aca="false">FE7/(FE7+FD7)</f>
        <v>0.31578947368421</v>
      </c>
      <c r="FG7" s="4" t="n">
        <f aca="false">EM7+EN7+EU7+EV7</f>
        <v>10</v>
      </c>
      <c r="FH7" s="4" t="n">
        <f aca="false">EO7+EP7+EW7+EX7</f>
        <v>8</v>
      </c>
      <c r="FI7" s="4" t="n">
        <f aca="false">EQ7+ER7+EY7+EZ7</f>
        <v>1</v>
      </c>
      <c r="FJ7" s="4" t="n">
        <f aca="false">SUM(FG7:FI7)</f>
        <v>19</v>
      </c>
      <c r="FK7" s="15" t="n">
        <f aca="false">FH7/FJ7</f>
        <v>0.421052631578947</v>
      </c>
      <c r="FL7" s="15" t="n">
        <f aca="false">FI7/FJ7</f>
        <v>0.0526315789473684</v>
      </c>
      <c r="FM7" s="4" t="n">
        <f aca="false">ES7+ET7+FA7+FB7</f>
        <v>0</v>
      </c>
      <c r="FN7" s="4" t="n">
        <f aca="false">SUM(EM7:ET7)</f>
        <v>19</v>
      </c>
      <c r="FO7" s="342" t="n">
        <f aca="false">SUM(EU7:FB7)</f>
        <v>0</v>
      </c>
      <c r="FP7" s="343" t="n">
        <f aca="false">SUM(EM7:FB7)</f>
        <v>19</v>
      </c>
      <c r="FR7" s="0" t="n">
        <v>14</v>
      </c>
      <c r="FS7" s="0" t="n">
        <v>5</v>
      </c>
      <c r="FT7" s="0" t="n">
        <v>0.263157894736842</v>
      </c>
      <c r="FU7" s="0" t="n">
        <v>13</v>
      </c>
      <c r="FV7" s="0" t="n">
        <v>6</v>
      </c>
      <c r="FW7" s="0" t="n">
        <v>0</v>
      </c>
      <c r="FX7" s="0" t="n">
        <v>19</v>
      </c>
      <c r="FY7" s="0" t="n">
        <v>0.31578947368421</v>
      </c>
      <c r="FZ7" s="0" t="n">
        <v>0</v>
      </c>
      <c r="GA7" s="0" t="n">
        <v>0</v>
      </c>
      <c r="GB7" s="0" t="n">
        <v>18</v>
      </c>
      <c r="GC7" s="0" t="n">
        <v>1</v>
      </c>
      <c r="GD7" s="0" t="n">
        <v>19</v>
      </c>
      <c r="GF7" s="347" t="n">
        <f aca="false">(FD7/FR7) - 1</f>
        <v>-0.0714285714285714</v>
      </c>
      <c r="GG7" s="15" t="n">
        <f aca="false">(FE7/FS7) - 1</f>
        <v>0.2</v>
      </c>
      <c r="GH7" s="15" t="n">
        <f aca="false">(FF7/FT7) - 1</f>
        <v>0.2</v>
      </c>
      <c r="GI7" s="15" t="n">
        <f aca="false">(FG7/FU7) - 1</f>
        <v>-0.230769230769231</v>
      </c>
      <c r="GJ7" s="15" t="n">
        <f aca="false">(FH7/FV7) - 1</f>
        <v>0.333333333333333</v>
      </c>
      <c r="GK7" s="15" t="e">
        <f aca="false">(FI7/FW7) - 1</f>
        <v>#DIV/0!</v>
      </c>
      <c r="GL7" s="15" t="n">
        <f aca="false">(FJ7/FX7) - 1</f>
        <v>0</v>
      </c>
      <c r="GM7" s="15" t="n">
        <f aca="false">(FK7/FY7) - 1</f>
        <v>0.333333333333335</v>
      </c>
      <c r="GN7" s="15" t="e">
        <f aca="false">(FL7/FZ7) - 1</f>
        <v>#DIV/0!</v>
      </c>
      <c r="GO7" s="15" t="e">
        <f aca="false">(FM7/GA7) - 1</f>
        <v>#DIV/0!</v>
      </c>
      <c r="GP7" s="15" t="n">
        <f aca="false">(FN7/GB7) - 1</f>
        <v>0.0555555555555556</v>
      </c>
      <c r="GQ7" s="15" t="n">
        <f aca="false">(FO7/GC7) - 1</f>
        <v>-1</v>
      </c>
      <c r="GR7" s="348" t="n">
        <f aca="false">(FP7/GD7) - 1</f>
        <v>0</v>
      </c>
    </row>
    <row r="8" customFormat="false" ht="21" hidden="false" customHeight="true" outlineLevel="0" collapsed="false">
      <c r="A8" s="349" t="n">
        <v>0.322916666666667</v>
      </c>
      <c r="B8" s="376" t="n">
        <v>11</v>
      </c>
      <c r="C8" s="377" t="n">
        <v>3</v>
      </c>
      <c r="D8" s="376" t="n">
        <v>11</v>
      </c>
      <c r="E8" s="377" t="n">
        <v>13</v>
      </c>
      <c r="F8" s="376" t="n">
        <v>3</v>
      </c>
      <c r="G8" s="377" t="n">
        <v>1</v>
      </c>
      <c r="H8" s="376" t="n">
        <v>1</v>
      </c>
      <c r="I8" s="377"/>
      <c r="J8" s="376"/>
      <c r="K8" s="377"/>
      <c r="L8" s="376"/>
      <c r="M8" s="377"/>
      <c r="N8" s="376"/>
      <c r="O8" s="377"/>
      <c r="P8" s="376"/>
      <c r="Q8" s="377"/>
      <c r="S8" s="340" t="n">
        <f aca="false">B8+D8+F8+H8+J8+L8+N8+P8</f>
        <v>26</v>
      </c>
      <c r="T8" s="4" t="n">
        <f aca="false">C8+E8+G8+I8+K8+M8+O8+Q8</f>
        <v>17</v>
      </c>
      <c r="U8" s="341" t="n">
        <f aca="false">T8/(T8+S8)</f>
        <v>0.395348837209302</v>
      </c>
      <c r="V8" s="4" t="n">
        <f aca="false">B8+C8+J8+K8</f>
        <v>14</v>
      </c>
      <c r="W8" s="4" t="n">
        <f aca="false">D8+E8+L8+M8</f>
        <v>24</v>
      </c>
      <c r="X8" s="4" t="n">
        <f aca="false">F8+G8+N8+O8</f>
        <v>4</v>
      </c>
      <c r="Y8" s="4" t="n">
        <f aca="false">SUM(V8:X8)</f>
        <v>42</v>
      </c>
      <c r="Z8" s="15" t="n">
        <f aca="false">W8/Y8</f>
        <v>0.571428571428571</v>
      </c>
      <c r="AA8" s="15" t="n">
        <f aca="false">X8/Y8</f>
        <v>0.0952380952380952</v>
      </c>
      <c r="AB8" s="4" t="n">
        <f aca="false">H8+I8+P8+Q8</f>
        <v>1</v>
      </c>
      <c r="AC8" s="4" t="n">
        <f aca="false">SUM(B8:I8)</f>
        <v>43</v>
      </c>
      <c r="AD8" s="342" t="n">
        <f aca="false">SUM(J8:Q8)</f>
        <v>0</v>
      </c>
      <c r="AE8" s="343" t="n">
        <f aca="false">SUM(B8:Q8)</f>
        <v>43</v>
      </c>
      <c r="AH8" s="15" t="n">
        <f aca="false">(S8/BN8) - 1</f>
        <v>0</v>
      </c>
      <c r="AI8" s="15" t="n">
        <f aca="false">(T8/BO8) - 1</f>
        <v>-0.291666666666667</v>
      </c>
      <c r="AJ8" s="15" t="n">
        <f aca="false">(U8/BP8) - 1</f>
        <v>-0.176356589147287</v>
      </c>
      <c r="AK8" s="15" t="n">
        <f aca="false">(V8/BQ8) - 1</f>
        <v>-0.391304347826087</v>
      </c>
      <c r="AL8" s="15" t="n">
        <f aca="false">(W8/BR8) - 1</f>
        <v>-0.04</v>
      </c>
      <c r="AM8" s="15" t="n">
        <f aca="false">(X8/BS8) - 1</f>
        <v>1</v>
      </c>
      <c r="AN8" s="15" t="n">
        <f aca="false">(Y8/BT8) - 1</f>
        <v>-0.16</v>
      </c>
      <c r="AO8" s="15" t="n">
        <f aca="false">(Z8/BU8) - 1</f>
        <v>0.142857142857143</v>
      </c>
      <c r="AP8" s="15" t="n">
        <f aca="false">(AA8/BV8) - 1</f>
        <v>1.38095238095238</v>
      </c>
      <c r="AQ8" s="15" t="e">
        <f aca="false">(AB8/BW8) - 1</f>
        <v>#DIV/0!</v>
      </c>
      <c r="AR8" s="15" t="n">
        <f aca="false">(AC8/BX8) - 1</f>
        <v>-0.104166666666667</v>
      </c>
      <c r="AS8" s="15" t="n">
        <f aca="false">(AD8/BY8) - 1</f>
        <v>-1</v>
      </c>
      <c r="AT8" s="15" t="n">
        <f aca="false">(AE8/BZ8) - 1</f>
        <v>-0.14</v>
      </c>
      <c r="AV8" s="349" t="n">
        <v>0.322916666666667</v>
      </c>
      <c r="AW8" s="376" t="n">
        <v>17</v>
      </c>
      <c r="AX8" s="377" t="n">
        <v>6</v>
      </c>
      <c r="AY8" s="376" t="n">
        <v>6</v>
      </c>
      <c r="AZ8" s="377" t="n">
        <v>17</v>
      </c>
      <c r="BA8" s="376" t="n">
        <v>2</v>
      </c>
      <c r="BB8" s="377"/>
      <c r="BC8" s="376"/>
      <c r="BD8" s="377"/>
      <c r="BE8" s="376"/>
      <c r="BF8" s="377"/>
      <c r="BG8" s="376" t="n">
        <v>1</v>
      </c>
      <c r="BH8" s="377" t="n">
        <v>1</v>
      </c>
      <c r="BI8" s="376"/>
      <c r="BJ8" s="377"/>
      <c r="BK8" s="376"/>
      <c r="BL8" s="377"/>
      <c r="BN8" s="340" t="n">
        <f aca="false">AW8+AY8+BA8+BC8+BE8+BG8+BI8+BK8</f>
        <v>26</v>
      </c>
      <c r="BO8" s="4" t="n">
        <f aca="false">AX8+AZ8+BB8+BD8+BF8+BH8+BJ8+BL8</f>
        <v>24</v>
      </c>
      <c r="BP8" s="341" t="n">
        <f aca="false">BO8/(BO8+BN8)</f>
        <v>0.48</v>
      </c>
      <c r="BQ8" s="4" t="n">
        <f aca="false">AW8+AX8+BE8+BF8</f>
        <v>23</v>
      </c>
      <c r="BR8" s="4" t="n">
        <f aca="false">AY8+AZ8+BG8+BH8</f>
        <v>25</v>
      </c>
      <c r="BS8" s="4" t="n">
        <f aca="false">BA8+BB8+BI8+BJ8</f>
        <v>2</v>
      </c>
      <c r="BT8" s="4" t="n">
        <f aca="false">SUM(BQ8:BS8)</f>
        <v>50</v>
      </c>
      <c r="BU8" s="15" t="n">
        <f aca="false">BR8/BT8</f>
        <v>0.5</v>
      </c>
      <c r="BV8" s="15" t="n">
        <f aca="false">BS8/BT8</f>
        <v>0.04</v>
      </c>
      <c r="BW8" s="4" t="n">
        <f aca="false">BC8+BD8+BK8+BL8</f>
        <v>0</v>
      </c>
      <c r="BX8" s="4" t="n">
        <f aca="false">SUM(AW8:BD8)</f>
        <v>48</v>
      </c>
      <c r="BY8" s="342" t="n">
        <f aca="false">SUM(BE8:BL8)</f>
        <v>2</v>
      </c>
      <c r="BZ8" s="343" t="n">
        <f aca="false">SUM(AW8:BL8)</f>
        <v>50</v>
      </c>
      <c r="CC8" s="15" t="n">
        <f aca="false">(BN8/DI8) - 1</f>
        <v>0.130434782608696</v>
      </c>
      <c r="CD8" s="15" t="n">
        <f aca="false">(BO8/DJ8) - 1</f>
        <v>0.263157894736842</v>
      </c>
      <c r="CE8" s="15" t="n">
        <f aca="false">(BP8/DK8) - 1</f>
        <v>0.0610526315789473</v>
      </c>
      <c r="CF8" s="15" t="n">
        <f aca="false">(BQ8/DL8) - 1</f>
        <v>0.533333333333333</v>
      </c>
      <c r="CG8" s="15" t="n">
        <f aca="false">(BR8/DM8) - 1</f>
        <v>0.136363636363636</v>
      </c>
      <c r="CH8" s="15" t="n">
        <f aca="false">(BS8/DN8) - 1</f>
        <v>1</v>
      </c>
      <c r="CI8" s="15" t="n">
        <f aca="false">(BT8/DO8) - 1</f>
        <v>0.315789473684211</v>
      </c>
      <c r="CJ8" s="15" t="n">
        <f aca="false">(BU8/DP8) - 1</f>
        <v>-0.136363636363636</v>
      </c>
      <c r="CK8" s="15" t="n">
        <f aca="false">(BV8/DQ8) - 1</f>
        <v>0.52</v>
      </c>
      <c r="CL8" s="15" t="n">
        <f aca="false">(BW8/DR8) - 1</f>
        <v>-1</v>
      </c>
      <c r="CM8" s="15" t="n">
        <f aca="false">(BX8/DS8) - 1</f>
        <v>0.230769230769231</v>
      </c>
      <c r="CN8" s="15" t="n">
        <f aca="false">(BY8/DT8) - 1</f>
        <v>-0.333333333333333</v>
      </c>
      <c r="CO8" s="15" t="n">
        <f aca="false">(BZ8/DU8) - 1</f>
        <v>0.19047619047619</v>
      </c>
      <c r="CQ8" s="349" t="n">
        <v>0.322916666666667</v>
      </c>
      <c r="CR8" s="376" t="n">
        <v>8</v>
      </c>
      <c r="CS8" s="377" t="n">
        <v>6</v>
      </c>
      <c r="CT8" s="376" t="n">
        <v>11</v>
      </c>
      <c r="CU8" s="377" t="n">
        <v>11</v>
      </c>
      <c r="CV8" s="376" t="n">
        <v>1</v>
      </c>
      <c r="CW8" s="377"/>
      <c r="CX8" s="376"/>
      <c r="CY8" s="377" t="n">
        <v>2</v>
      </c>
      <c r="CZ8" s="376" t="n">
        <v>1</v>
      </c>
      <c r="DA8" s="377"/>
      <c r="DB8" s="376"/>
      <c r="DC8" s="377"/>
      <c r="DD8" s="376"/>
      <c r="DE8" s="377"/>
      <c r="DF8" s="376" t="n">
        <v>2</v>
      </c>
      <c r="DG8" s="377"/>
      <c r="DI8" s="340" t="n">
        <f aca="false">CR8+CT8+CV8+CX8+CZ8+DB8+DD8+DF8</f>
        <v>23</v>
      </c>
      <c r="DJ8" s="4" t="n">
        <f aca="false">CS8+CU8+CW8+CY8+DA8+DC8+DE8+DG8</f>
        <v>19</v>
      </c>
      <c r="DK8" s="341" t="n">
        <f aca="false">DJ8/(DJ8+DI8)</f>
        <v>0.452380952380952</v>
      </c>
      <c r="DL8" s="4" t="n">
        <f aca="false">CR8+CS8+CZ8+DA8</f>
        <v>15</v>
      </c>
      <c r="DM8" s="4" t="n">
        <f aca="false">CT8+CU8+DB8+DC8</f>
        <v>22</v>
      </c>
      <c r="DN8" s="4" t="n">
        <f aca="false">CV8+CW8+DD8+DE8</f>
        <v>1</v>
      </c>
      <c r="DO8" s="4" t="n">
        <f aca="false">SUM(DL8:DN8)</f>
        <v>38</v>
      </c>
      <c r="DP8" s="15" t="n">
        <f aca="false">DM8/DO8</f>
        <v>0.578947368421053</v>
      </c>
      <c r="DQ8" s="15" t="n">
        <f aca="false">DN8/DO8</f>
        <v>0.0263157894736842</v>
      </c>
      <c r="DR8" s="4" t="n">
        <f aca="false">CX8+CY8+DF8+DG8</f>
        <v>4</v>
      </c>
      <c r="DS8" s="4" t="n">
        <f aca="false">SUM(CR8:CY8)</f>
        <v>39</v>
      </c>
      <c r="DT8" s="342" t="n">
        <f aca="false">SUM(CZ8:DG8)</f>
        <v>3</v>
      </c>
      <c r="DU8" s="343" t="n">
        <f aca="false">SUM(CR8:DG8)</f>
        <v>42</v>
      </c>
      <c r="DX8" s="15" t="n">
        <f aca="false">(DI8/FD8) - 1</f>
        <v>-0.0416666666666666</v>
      </c>
      <c r="DY8" s="15" t="n">
        <f aca="false">(DJ8/FE8) - 1</f>
        <v>0.266666666666667</v>
      </c>
      <c r="DZ8" s="15" t="n">
        <f aca="false">(DK8/FF8) - 1</f>
        <v>0.176190476190476</v>
      </c>
      <c r="EA8" s="15" t="n">
        <f aca="false">(DL8/FG8) - 1</f>
        <v>-0.117647058823529</v>
      </c>
      <c r="EB8" s="15" t="n">
        <f aca="false">(DM8/FH8) - 1</f>
        <v>0.375</v>
      </c>
      <c r="EC8" s="15" t="n">
        <f aca="false">(DN8/FI8) - 1</f>
        <v>-0.666666666666667</v>
      </c>
      <c r="ED8" s="15" t="n">
        <f aca="false">(DO8/FJ8) - 1</f>
        <v>0.0555555555555556</v>
      </c>
      <c r="EE8" s="15" t="n">
        <f aca="false">(DP8/FK8) - 1</f>
        <v>0.302631578947369</v>
      </c>
      <c r="EF8" s="15" t="n">
        <f aca="false">(DQ8/FL8) - 1</f>
        <v>-0.68421052631579</v>
      </c>
      <c r="EG8" s="15" t="n">
        <f aca="false">(DR8/FM8) - 1</f>
        <v>0.333333333333333</v>
      </c>
      <c r="EH8" s="15" t="n">
        <f aca="false">(DS8/FN8) - 1</f>
        <v>0.0263157894736843</v>
      </c>
      <c r="EI8" s="15" t="n">
        <f aca="false">(DT8/FO8) - 1</f>
        <v>2</v>
      </c>
      <c r="EJ8" s="15" t="n">
        <f aca="false">(DU8/FP8) - 1</f>
        <v>0.0769230769230769</v>
      </c>
      <c r="EL8" s="350" t="n">
        <v>0.322916666666667</v>
      </c>
      <c r="EM8" s="372" t="n">
        <v>12</v>
      </c>
      <c r="EN8" s="373" t="n">
        <v>5</v>
      </c>
      <c r="EO8" s="374" t="n">
        <v>7</v>
      </c>
      <c r="EP8" s="375" t="n">
        <v>9</v>
      </c>
      <c r="EQ8" s="374" t="n">
        <v>3</v>
      </c>
      <c r="ER8" s="375" t="n">
        <v>0</v>
      </c>
      <c r="ES8" s="372" t="n">
        <v>1</v>
      </c>
      <c r="ET8" s="373" t="n">
        <v>1</v>
      </c>
      <c r="EU8" s="372"/>
      <c r="EV8" s="373"/>
      <c r="EW8" s="374"/>
      <c r="EX8" s="375"/>
      <c r="EY8" s="374"/>
      <c r="EZ8" s="375"/>
      <c r="FA8" s="372" t="n">
        <v>1</v>
      </c>
      <c r="FB8" s="373"/>
      <c r="FD8" s="340" t="n">
        <f aca="false">EM8+EO8+EQ8+ES8+EU8+EW8+EY8+FA8</f>
        <v>24</v>
      </c>
      <c r="FE8" s="4" t="n">
        <f aca="false">EN8+EP8+ER8+ET8+EV8+EX8+EZ8+FB8</f>
        <v>15</v>
      </c>
      <c r="FF8" s="341" t="n">
        <f aca="false">FE8/(FE8+FD8)</f>
        <v>0.384615384615385</v>
      </c>
      <c r="FG8" s="4" t="n">
        <f aca="false">EM8+EN8+EU8+EV8</f>
        <v>17</v>
      </c>
      <c r="FH8" s="4" t="n">
        <f aca="false">EO8+EP8+EW8+EX8</f>
        <v>16</v>
      </c>
      <c r="FI8" s="4" t="n">
        <f aca="false">EQ8+ER8+EY8+EZ8</f>
        <v>3</v>
      </c>
      <c r="FJ8" s="4" t="n">
        <f aca="false">SUM(FG8:FI8)</f>
        <v>36</v>
      </c>
      <c r="FK8" s="15" t="n">
        <f aca="false">FH8/FJ8</f>
        <v>0.444444444444444</v>
      </c>
      <c r="FL8" s="15" t="n">
        <f aca="false">FI8/FJ8</f>
        <v>0.0833333333333333</v>
      </c>
      <c r="FM8" s="4" t="n">
        <f aca="false">ES8+ET8+FA8+FB8</f>
        <v>3</v>
      </c>
      <c r="FN8" s="4" t="n">
        <f aca="false">SUM(EM8:ET8)</f>
        <v>38</v>
      </c>
      <c r="FO8" s="342" t="n">
        <f aca="false">SUM(EU8:FB8)</f>
        <v>1</v>
      </c>
      <c r="FP8" s="343" t="n">
        <f aca="false">SUM(EM8:FB8)</f>
        <v>39</v>
      </c>
      <c r="FR8" s="0" t="n">
        <v>11</v>
      </c>
      <c r="FS8" s="0" t="n">
        <v>6</v>
      </c>
      <c r="FT8" s="0" t="n">
        <v>0.352941176470588</v>
      </c>
      <c r="FU8" s="0" t="n">
        <v>11</v>
      </c>
      <c r="FV8" s="0" t="n">
        <v>6</v>
      </c>
      <c r="FW8" s="0" t="n">
        <v>0</v>
      </c>
      <c r="FX8" s="0" t="n">
        <v>17</v>
      </c>
      <c r="FY8" s="0" t="n">
        <v>0.352941176470588</v>
      </c>
      <c r="FZ8" s="0" t="n">
        <v>0</v>
      </c>
      <c r="GA8" s="0" t="n">
        <v>0</v>
      </c>
      <c r="GB8" s="0" t="n">
        <v>17</v>
      </c>
      <c r="GC8" s="0" t="n">
        <v>0</v>
      </c>
      <c r="GD8" s="0" t="n">
        <v>17</v>
      </c>
      <c r="GF8" s="347" t="n">
        <f aca="false">(FD8/FR8) - 1</f>
        <v>1.18181818181818</v>
      </c>
      <c r="GG8" s="15" t="n">
        <f aca="false">(FE8/FS8) - 1</f>
        <v>1.5</v>
      </c>
      <c r="GH8" s="15" t="n">
        <f aca="false">(FF8/FT8) - 1</f>
        <v>0.0897435897435905</v>
      </c>
      <c r="GI8" s="15" t="n">
        <f aca="false">(FG8/FU8) - 1</f>
        <v>0.545454545454545</v>
      </c>
      <c r="GJ8" s="15" t="n">
        <f aca="false">(FH8/FV8) - 1</f>
        <v>1.66666666666667</v>
      </c>
      <c r="GK8" s="15" t="e">
        <f aca="false">(FI8/FW8) - 1</f>
        <v>#DIV/0!</v>
      </c>
      <c r="GL8" s="15" t="n">
        <f aca="false">(FJ8/FX8) - 1</f>
        <v>1.11764705882353</v>
      </c>
      <c r="GM8" s="15" t="n">
        <f aca="false">(FK8/FY8) - 1</f>
        <v>0.25925925925926</v>
      </c>
      <c r="GN8" s="15" t="e">
        <f aca="false">(FL8/FZ8) - 1</f>
        <v>#DIV/0!</v>
      </c>
      <c r="GO8" s="15" t="e">
        <f aca="false">(FM8/GA8) - 1</f>
        <v>#DIV/0!</v>
      </c>
      <c r="GP8" s="15" t="n">
        <f aca="false">(FN8/GB8) - 1</f>
        <v>1.23529411764706</v>
      </c>
      <c r="GQ8" s="15" t="e">
        <f aca="false">(FO8/GC8) - 1</f>
        <v>#DIV/0!</v>
      </c>
      <c r="GR8" s="348" t="n">
        <f aca="false">(FP8/GD8) - 1</f>
        <v>1.29411764705882</v>
      </c>
    </row>
    <row r="9" customFormat="false" ht="21" hidden="false" customHeight="true" outlineLevel="0" collapsed="false">
      <c r="A9" s="344" t="n">
        <v>0.333333333333333</v>
      </c>
      <c r="B9" s="376" t="n">
        <v>11</v>
      </c>
      <c r="C9" s="377" t="n">
        <v>10</v>
      </c>
      <c r="D9" s="376" t="n">
        <v>12</v>
      </c>
      <c r="E9" s="377" t="n">
        <v>18</v>
      </c>
      <c r="F9" s="376" t="n">
        <v>2</v>
      </c>
      <c r="G9" s="377" t="n">
        <v>2</v>
      </c>
      <c r="H9" s="376" t="n">
        <v>1</v>
      </c>
      <c r="I9" s="377" t="n">
        <v>1</v>
      </c>
      <c r="J9" s="376"/>
      <c r="K9" s="377"/>
      <c r="L9" s="376"/>
      <c r="M9" s="377"/>
      <c r="N9" s="376" t="n">
        <v>1</v>
      </c>
      <c r="O9" s="377"/>
      <c r="P9" s="376"/>
      <c r="Q9" s="377"/>
      <c r="S9" s="340" t="n">
        <f aca="false">B9+D9+F9+H9+J9+L9+N9+P9</f>
        <v>27</v>
      </c>
      <c r="T9" s="4" t="n">
        <f aca="false">C9+E9+G9+I9+K9+M9+O9+Q9</f>
        <v>31</v>
      </c>
      <c r="U9" s="341" t="n">
        <f aca="false">T9/(T9+S9)</f>
        <v>0.53448275862069</v>
      </c>
      <c r="V9" s="4" t="n">
        <f aca="false">B9+C9+J9+K9</f>
        <v>21</v>
      </c>
      <c r="W9" s="4" t="n">
        <f aca="false">D9+E9+L9+M9</f>
        <v>30</v>
      </c>
      <c r="X9" s="4" t="n">
        <f aca="false">F9+G9+N9+O9</f>
        <v>5</v>
      </c>
      <c r="Y9" s="4" t="n">
        <f aca="false">SUM(V9:X9)</f>
        <v>56</v>
      </c>
      <c r="Z9" s="15" t="n">
        <f aca="false">W9/Y9</f>
        <v>0.535714285714286</v>
      </c>
      <c r="AA9" s="15" t="n">
        <f aca="false">X9/Y9</f>
        <v>0.0892857142857143</v>
      </c>
      <c r="AB9" s="4" t="n">
        <f aca="false">H9+I9+P9+Q9</f>
        <v>2</v>
      </c>
      <c r="AC9" s="4" t="n">
        <f aca="false">SUM(B9:I9)</f>
        <v>57</v>
      </c>
      <c r="AD9" s="342" t="n">
        <f aca="false">SUM(J9:Q9)</f>
        <v>1</v>
      </c>
      <c r="AE9" s="343" t="n">
        <f aca="false">SUM(B9:Q9)</f>
        <v>58</v>
      </c>
      <c r="AH9" s="15" t="n">
        <f aca="false">(S9/BN9) - 1</f>
        <v>0</v>
      </c>
      <c r="AI9" s="15" t="n">
        <f aca="false">(T9/BO9) - 1</f>
        <v>0.347826086956522</v>
      </c>
      <c r="AJ9" s="15" t="n">
        <f aca="false">(U9/BP9) - 1</f>
        <v>0.16191904047976</v>
      </c>
      <c r="AK9" s="15" t="n">
        <f aca="false">(V9/BQ9) - 1</f>
        <v>0.166666666666667</v>
      </c>
      <c r="AL9" s="15" t="n">
        <f aca="false">(W9/BR9) - 1</f>
        <v>0.111111111111111</v>
      </c>
      <c r="AM9" s="15" t="n">
        <f aca="false">(X9/BS9) - 1</f>
        <v>0.666666666666667</v>
      </c>
      <c r="AN9" s="15" t="n">
        <f aca="false">(Y9/BT9) - 1</f>
        <v>0.166666666666667</v>
      </c>
      <c r="AO9" s="15" t="n">
        <f aca="false">(Z9/BU9) - 1</f>
        <v>-0.0476190476190477</v>
      </c>
      <c r="AP9" s="15" t="n">
        <f aca="false">(AA9/BV9) - 1</f>
        <v>0.428571428571429</v>
      </c>
      <c r="AQ9" s="15" t="n">
        <f aca="false">(AB9/BW9) - 1</f>
        <v>0</v>
      </c>
      <c r="AR9" s="15" t="n">
        <f aca="false">(AC9/BX9) - 1</f>
        <v>0.14</v>
      </c>
      <c r="AS9" s="15" t="e">
        <f aca="false">(AD9/BY9) - 1</f>
        <v>#DIV/0!</v>
      </c>
      <c r="AT9" s="15" t="n">
        <f aca="false">(AE9/BZ9) - 1</f>
        <v>0.16</v>
      </c>
      <c r="AV9" s="344" t="n">
        <v>0.333333333333333</v>
      </c>
      <c r="AW9" s="376" t="n">
        <v>8</v>
      </c>
      <c r="AX9" s="377" t="n">
        <v>10</v>
      </c>
      <c r="AY9" s="376" t="n">
        <v>14</v>
      </c>
      <c r="AZ9" s="377" t="n">
        <v>13</v>
      </c>
      <c r="BA9" s="376" t="n">
        <v>3</v>
      </c>
      <c r="BB9" s="377"/>
      <c r="BC9" s="376" t="n">
        <v>2</v>
      </c>
      <c r="BD9" s="377"/>
      <c r="BE9" s="376"/>
      <c r="BF9" s="377"/>
      <c r="BG9" s="376"/>
      <c r="BH9" s="377"/>
      <c r="BI9" s="376"/>
      <c r="BJ9" s="377"/>
      <c r="BK9" s="376"/>
      <c r="BL9" s="377"/>
      <c r="BN9" s="340" t="n">
        <f aca="false">AW9+AY9+BA9+BC9+BE9+BG9+BI9+BK9</f>
        <v>27</v>
      </c>
      <c r="BO9" s="4" t="n">
        <f aca="false">AX9+AZ9+BB9+BD9+BF9+BH9+BJ9+BL9</f>
        <v>23</v>
      </c>
      <c r="BP9" s="341" t="n">
        <f aca="false">BO9/(BO9+BN9)</f>
        <v>0.46</v>
      </c>
      <c r="BQ9" s="4" t="n">
        <f aca="false">AW9+AX9+BE9+BF9</f>
        <v>18</v>
      </c>
      <c r="BR9" s="4" t="n">
        <f aca="false">AY9+AZ9+BG9+BH9</f>
        <v>27</v>
      </c>
      <c r="BS9" s="4" t="n">
        <f aca="false">BA9+BB9+BI9+BJ9</f>
        <v>3</v>
      </c>
      <c r="BT9" s="4" t="n">
        <f aca="false">SUM(BQ9:BS9)</f>
        <v>48</v>
      </c>
      <c r="BU9" s="15" t="n">
        <f aca="false">BR9/BT9</f>
        <v>0.5625</v>
      </c>
      <c r="BV9" s="15" t="n">
        <f aca="false">BS9/BT9</f>
        <v>0.0625</v>
      </c>
      <c r="BW9" s="4" t="n">
        <f aca="false">BC9+BD9+BK9+BL9</f>
        <v>2</v>
      </c>
      <c r="BX9" s="4" t="n">
        <f aca="false">SUM(AW9:BD9)</f>
        <v>50</v>
      </c>
      <c r="BY9" s="342" t="n">
        <f aca="false">SUM(BE9:BL9)</f>
        <v>0</v>
      </c>
      <c r="BZ9" s="343" t="n">
        <f aca="false">SUM(AW9:BL9)</f>
        <v>50</v>
      </c>
      <c r="CC9" s="15" t="n">
        <f aca="false">(BN9/DI9) - 1</f>
        <v>0.588235294117647</v>
      </c>
      <c r="CD9" s="15" t="n">
        <f aca="false">(BO9/DJ9) - 1</f>
        <v>0.642857142857143</v>
      </c>
      <c r="CE9" s="15" t="n">
        <f aca="false">(BP9/DK9) - 1</f>
        <v>0.0185714285714287</v>
      </c>
      <c r="CF9" s="15" t="n">
        <f aca="false">(BQ9/DL9) - 1</f>
        <v>0.0588235294117647</v>
      </c>
      <c r="CG9" s="15" t="n">
        <f aca="false">(BR9/DM9) - 1</f>
        <v>1.25</v>
      </c>
      <c r="CH9" s="15" t="n">
        <f aca="false">(BS9/DN9) - 1</f>
        <v>0.5</v>
      </c>
      <c r="CI9" s="15" t="n">
        <f aca="false">(BT9/DO9) - 1</f>
        <v>0.548387096774194</v>
      </c>
      <c r="CJ9" s="15" t="n">
        <f aca="false">(BU9/DP9) - 1</f>
        <v>0.453125</v>
      </c>
      <c r="CK9" s="15" t="n">
        <f aca="false">(BV9/DQ9) - 1</f>
        <v>-0.03125</v>
      </c>
      <c r="CL9" s="15" t="e">
        <f aca="false">(BW9/DR9) - 1</f>
        <v>#DIV/0!</v>
      </c>
      <c r="CM9" s="15" t="n">
        <f aca="false">(BX9/DS9) - 1</f>
        <v>0.666666666666667</v>
      </c>
      <c r="CN9" s="15" t="n">
        <f aca="false">(BY9/DT9) - 1</f>
        <v>-1</v>
      </c>
      <c r="CO9" s="15" t="n">
        <f aca="false">(BZ9/DU9) - 1</f>
        <v>0.612903225806452</v>
      </c>
      <c r="CQ9" s="344" t="n">
        <v>0.333333333333333</v>
      </c>
      <c r="CR9" s="376" t="n">
        <v>11</v>
      </c>
      <c r="CS9" s="377" t="n">
        <v>6</v>
      </c>
      <c r="CT9" s="376" t="n">
        <v>3</v>
      </c>
      <c r="CU9" s="377" t="n">
        <v>8</v>
      </c>
      <c r="CV9" s="376" t="n">
        <v>2</v>
      </c>
      <c r="CW9" s="377"/>
      <c r="CX9" s="376"/>
      <c r="CY9" s="377"/>
      <c r="CZ9" s="376"/>
      <c r="DA9" s="377"/>
      <c r="DB9" s="376" t="n">
        <v>1</v>
      </c>
      <c r="DC9" s="377"/>
      <c r="DD9" s="376"/>
      <c r="DE9" s="377"/>
      <c r="DF9" s="376"/>
      <c r="DG9" s="377"/>
      <c r="DI9" s="340" t="n">
        <f aca="false">CR9+CT9+CV9+CX9+CZ9+DB9+DD9+DF9</f>
        <v>17</v>
      </c>
      <c r="DJ9" s="4" t="n">
        <f aca="false">CS9+CU9+CW9+CY9+DA9+DC9+DE9+DG9</f>
        <v>14</v>
      </c>
      <c r="DK9" s="341" t="n">
        <f aca="false">DJ9/(DJ9+DI9)</f>
        <v>0.451612903225806</v>
      </c>
      <c r="DL9" s="4" t="n">
        <f aca="false">CR9+CS9+CZ9+DA9</f>
        <v>17</v>
      </c>
      <c r="DM9" s="4" t="n">
        <f aca="false">CT9+CU9+DB9+DC9</f>
        <v>12</v>
      </c>
      <c r="DN9" s="4" t="n">
        <f aca="false">CV9+CW9+DD9+DE9</f>
        <v>2</v>
      </c>
      <c r="DO9" s="4" t="n">
        <f aca="false">SUM(DL9:DN9)</f>
        <v>31</v>
      </c>
      <c r="DP9" s="15" t="n">
        <f aca="false">DM9/DO9</f>
        <v>0.387096774193548</v>
      </c>
      <c r="DQ9" s="15" t="n">
        <f aca="false">DN9/DO9</f>
        <v>0.0645161290322581</v>
      </c>
      <c r="DR9" s="4" t="n">
        <f aca="false">CX9+CY9+DF9+DG9</f>
        <v>0</v>
      </c>
      <c r="DS9" s="4" t="n">
        <f aca="false">SUM(CR9:CY9)</f>
        <v>30</v>
      </c>
      <c r="DT9" s="342" t="n">
        <f aca="false">SUM(CZ9:DG9)</f>
        <v>1</v>
      </c>
      <c r="DU9" s="343" t="n">
        <f aca="false">SUM(CR9:DG9)</f>
        <v>31</v>
      </c>
      <c r="DX9" s="15" t="n">
        <f aca="false">(DI9/FD9) - 1</f>
        <v>0.416666666666667</v>
      </c>
      <c r="DY9" s="15" t="n">
        <f aca="false">(DJ9/FE9) - 1</f>
        <v>1</v>
      </c>
      <c r="DZ9" s="15" t="n">
        <f aca="false">(DK9/FF9) - 1</f>
        <v>0.225806451612903</v>
      </c>
      <c r="EA9" s="15" t="n">
        <f aca="false">(DL9/FG9) - 1</f>
        <v>0.888888888888889</v>
      </c>
      <c r="EB9" s="15" t="n">
        <f aca="false">(DM9/FH9) - 1</f>
        <v>0.5</v>
      </c>
      <c r="EC9" s="15" t="n">
        <f aca="false">(DN9/FI9) - 1</f>
        <v>0</v>
      </c>
      <c r="ED9" s="15" t="n">
        <f aca="false">(DO9/FJ9) - 1</f>
        <v>0.631578947368421</v>
      </c>
      <c r="EE9" s="15" t="n">
        <f aca="false">(DP9/FK9) - 1</f>
        <v>-0.0806451612903225</v>
      </c>
      <c r="EF9" s="15" t="n">
        <f aca="false">(DQ9/FL9) - 1</f>
        <v>-0.387096774193548</v>
      </c>
      <c r="EG9" s="15" t="e">
        <f aca="false">(DR9/FM9) - 1</f>
        <v>#DIV/0!</v>
      </c>
      <c r="EH9" s="15" t="n">
        <f aca="false">(DS9/FN9) - 1</f>
        <v>0.666666666666667</v>
      </c>
      <c r="EI9" s="15" t="n">
        <f aca="false">(DT9/FO9) - 1</f>
        <v>0</v>
      </c>
      <c r="EJ9" s="15" t="n">
        <f aca="false">(DU9/FP9) - 1</f>
        <v>0.631578947368421</v>
      </c>
      <c r="EL9" s="346" t="n">
        <v>0.333333333333333</v>
      </c>
      <c r="EM9" s="372" t="n">
        <v>6</v>
      </c>
      <c r="EN9" s="373" t="n">
        <v>3</v>
      </c>
      <c r="EO9" s="374" t="n">
        <v>4</v>
      </c>
      <c r="EP9" s="375" t="n">
        <v>3</v>
      </c>
      <c r="EQ9" s="374" t="n">
        <v>1</v>
      </c>
      <c r="ER9" s="375" t="n">
        <v>1</v>
      </c>
      <c r="ES9" s="372"/>
      <c r="ET9" s="373"/>
      <c r="EU9" s="372"/>
      <c r="EV9" s="373"/>
      <c r="EW9" s="374" t="n">
        <v>1</v>
      </c>
      <c r="EX9" s="375"/>
      <c r="EY9" s="374"/>
      <c r="EZ9" s="375"/>
      <c r="FA9" s="372"/>
      <c r="FB9" s="373"/>
      <c r="FD9" s="340" t="n">
        <f aca="false">EM9+EO9+EQ9+ES9+EU9+EW9+EY9+FA9</f>
        <v>12</v>
      </c>
      <c r="FE9" s="4" t="n">
        <f aca="false">EN9+EP9+ER9+ET9+EV9+EX9+EZ9+FB9</f>
        <v>7</v>
      </c>
      <c r="FF9" s="341" t="n">
        <f aca="false">FE9/(FE9+FD9)</f>
        <v>0.368421052631579</v>
      </c>
      <c r="FG9" s="4" t="n">
        <f aca="false">EM9+EN9+EU9+EV9</f>
        <v>9</v>
      </c>
      <c r="FH9" s="4" t="n">
        <f aca="false">EO9+EP9+EW9+EX9</f>
        <v>8</v>
      </c>
      <c r="FI9" s="4" t="n">
        <f aca="false">EQ9+ER9+EY9+EZ9</f>
        <v>2</v>
      </c>
      <c r="FJ9" s="4" t="n">
        <f aca="false">SUM(FG9:FI9)</f>
        <v>19</v>
      </c>
      <c r="FK9" s="15" t="n">
        <f aca="false">FH9/FJ9</f>
        <v>0.421052631578947</v>
      </c>
      <c r="FL9" s="15" t="n">
        <f aca="false">FI9/FJ9</f>
        <v>0.105263157894737</v>
      </c>
      <c r="FM9" s="4" t="n">
        <f aca="false">ES9+ET9+FA9+FB9</f>
        <v>0</v>
      </c>
      <c r="FN9" s="4" t="n">
        <f aca="false">SUM(EM9:ET9)</f>
        <v>18</v>
      </c>
      <c r="FO9" s="342" t="n">
        <f aca="false">SUM(EU9:FB9)</f>
        <v>1</v>
      </c>
      <c r="FP9" s="343" t="n">
        <f aca="false">SUM(EM9:FB9)</f>
        <v>19</v>
      </c>
      <c r="FR9" s="0" t="n">
        <v>13</v>
      </c>
      <c r="FS9" s="0" t="n">
        <v>12</v>
      </c>
      <c r="FT9" s="0" t="n">
        <v>0.48</v>
      </c>
      <c r="FU9" s="0" t="n">
        <v>13</v>
      </c>
      <c r="FV9" s="0" t="n">
        <v>10</v>
      </c>
      <c r="FW9" s="0" t="n">
        <v>2</v>
      </c>
      <c r="FX9" s="0" t="n">
        <v>25</v>
      </c>
      <c r="FY9" s="0" t="n">
        <v>0.4</v>
      </c>
      <c r="FZ9" s="0" t="n">
        <v>0.08</v>
      </c>
      <c r="GA9" s="0" t="n">
        <v>0</v>
      </c>
      <c r="GB9" s="0" t="n">
        <v>23</v>
      </c>
      <c r="GC9" s="0" t="n">
        <v>2</v>
      </c>
      <c r="GD9" s="0" t="n">
        <v>25</v>
      </c>
      <c r="GF9" s="347" t="n">
        <f aca="false">(FD9/FR9) - 1</f>
        <v>-0.0769230769230769</v>
      </c>
      <c r="GG9" s="15" t="n">
        <f aca="false">(FE9/FS9) - 1</f>
        <v>-0.416666666666667</v>
      </c>
      <c r="GH9" s="15" t="n">
        <f aca="false">(FF9/FT9) - 1</f>
        <v>-0.232456140350877</v>
      </c>
      <c r="GI9" s="15" t="n">
        <f aca="false">(FG9/FU9) - 1</f>
        <v>-0.307692307692308</v>
      </c>
      <c r="GJ9" s="15" t="n">
        <f aca="false">(FH9/FV9) - 1</f>
        <v>-0.2</v>
      </c>
      <c r="GK9" s="15" t="n">
        <f aca="false">(FI9/FW9) - 1</f>
        <v>0</v>
      </c>
      <c r="GL9" s="15" t="n">
        <f aca="false">(FJ9/FX9) - 1</f>
        <v>-0.24</v>
      </c>
      <c r="GM9" s="15" t="n">
        <f aca="false">(FK9/FY9) - 1</f>
        <v>0.0526315789473684</v>
      </c>
      <c r="GN9" s="15" t="n">
        <f aca="false">(FL9/FZ9) - 1</f>
        <v>0.31578947368421</v>
      </c>
      <c r="GO9" s="15" t="e">
        <f aca="false">(FM9/GA9) - 1</f>
        <v>#DIV/0!</v>
      </c>
      <c r="GP9" s="15" t="n">
        <f aca="false">(FN9/GB9) - 1</f>
        <v>-0.217391304347826</v>
      </c>
      <c r="GQ9" s="15" t="n">
        <f aca="false">(FO9/GC9) - 1</f>
        <v>-0.5</v>
      </c>
      <c r="GR9" s="348" t="n">
        <f aca="false">(FP9/GD9) - 1</f>
        <v>-0.24</v>
      </c>
    </row>
    <row r="10" customFormat="false" ht="21" hidden="false" customHeight="true" outlineLevel="0" collapsed="false">
      <c r="A10" s="349" t="n">
        <v>0.34375</v>
      </c>
      <c r="B10" s="376" t="n">
        <v>17</v>
      </c>
      <c r="C10" s="377" t="n">
        <v>9</v>
      </c>
      <c r="D10" s="376" t="n">
        <v>10</v>
      </c>
      <c r="E10" s="377" t="n">
        <v>20</v>
      </c>
      <c r="F10" s="376" t="n">
        <v>3</v>
      </c>
      <c r="G10" s="377" t="n">
        <v>1</v>
      </c>
      <c r="H10" s="378" t="n">
        <v>2</v>
      </c>
      <c r="I10" s="377" t="n">
        <v>1</v>
      </c>
      <c r="J10" s="376"/>
      <c r="K10" s="377"/>
      <c r="L10" s="376"/>
      <c r="M10" s="377"/>
      <c r="N10" s="376" t="n">
        <v>1</v>
      </c>
      <c r="O10" s="377"/>
      <c r="P10" s="376"/>
      <c r="Q10" s="377"/>
      <c r="S10" s="340" t="n">
        <f aca="false">B10+D10+F10+H10+J10+L10+N10+P10</f>
        <v>33</v>
      </c>
      <c r="T10" s="4" t="n">
        <f aca="false">C10+E10+G10+I10+K10+M10+O10+Q10</f>
        <v>31</v>
      </c>
      <c r="U10" s="341" t="n">
        <f aca="false">T10/(T10+S10)</f>
        <v>0.484375</v>
      </c>
      <c r="V10" s="4" t="n">
        <f aca="false">B10+C10+J10+K10</f>
        <v>26</v>
      </c>
      <c r="W10" s="4" t="n">
        <f aca="false">D10+E10+L10+M10</f>
        <v>30</v>
      </c>
      <c r="X10" s="4" t="n">
        <f aca="false">F10+G10+N10+O10</f>
        <v>5</v>
      </c>
      <c r="Y10" s="4" t="n">
        <f aca="false">SUM(V10:X10)</f>
        <v>61</v>
      </c>
      <c r="Z10" s="15" t="n">
        <f aca="false">W10/Y10</f>
        <v>0.491803278688525</v>
      </c>
      <c r="AA10" s="15" t="n">
        <f aca="false">X10/Y10</f>
        <v>0.0819672131147541</v>
      </c>
      <c r="AB10" s="4" t="n">
        <f aca="false">H10+I10+P10+Q10</f>
        <v>3</v>
      </c>
      <c r="AC10" s="4" t="n">
        <f aca="false">SUM(B10:I10)</f>
        <v>63</v>
      </c>
      <c r="AD10" s="342" t="n">
        <f aca="false">SUM(J10:Q10)</f>
        <v>1</v>
      </c>
      <c r="AE10" s="343" t="n">
        <f aca="false">SUM(B10:Q10)</f>
        <v>64</v>
      </c>
      <c r="AH10" s="15" t="n">
        <f aca="false">(S10/BN10) - 1</f>
        <v>-0.0571428571428572</v>
      </c>
      <c r="AI10" s="15" t="n">
        <f aca="false">(T10/BO10) - 1</f>
        <v>0.291666666666667</v>
      </c>
      <c r="AJ10" s="15" t="n">
        <f aca="false">(U10/BP10) - 1</f>
        <v>0.190755208333333</v>
      </c>
      <c r="AK10" s="15" t="n">
        <f aca="false">(V10/BQ10) - 1</f>
        <v>0.04</v>
      </c>
      <c r="AL10" s="15" t="n">
        <f aca="false">(W10/BR10) - 1</f>
        <v>0</v>
      </c>
      <c r="AM10" s="15" t="n">
        <f aca="false">(X10/BS10) - 1</f>
        <v>0.666666666666667</v>
      </c>
      <c r="AN10" s="15" t="n">
        <f aca="false">(Y10/BT10) - 1</f>
        <v>0.0517241379310345</v>
      </c>
      <c r="AO10" s="15" t="n">
        <f aca="false">(Z10/BU10) - 1</f>
        <v>-0.0491803278688525</v>
      </c>
      <c r="AP10" s="15" t="n">
        <f aca="false">(AA10/BV10) - 1</f>
        <v>0.584699453551913</v>
      </c>
      <c r="AQ10" s="15" t="n">
        <f aca="false">(AB10/BW10) - 1</f>
        <v>2</v>
      </c>
      <c r="AR10" s="15" t="n">
        <f aca="false">(AC10/BX10) - 1</f>
        <v>0.0862068965517242</v>
      </c>
      <c r="AS10" s="15" t="n">
        <f aca="false">(AD10/BY10) - 1</f>
        <v>0</v>
      </c>
      <c r="AT10" s="15" t="n">
        <f aca="false">(AE10/BZ10) - 1</f>
        <v>0.0847457627118644</v>
      </c>
      <c r="AV10" s="349" t="n">
        <v>0.34375</v>
      </c>
      <c r="AW10" s="376" t="n">
        <v>16</v>
      </c>
      <c r="AX10" s="377" t="n">
        <v>9</v>
      </c>
      <c r="AY10" s="376" t="n">
        <v>15</v>
      </c>
      <c r="AZ10" s="377" t="n">
        <v>14</v>
      </c>
      <c r="BA10" s="376" t="n">
        <v>3</v>
      </c>
      <c r="BB10" s="377"/>
      <c r="BC10" s="333" t="n">
        <v>1</v>
      </c>
      <c r="BD10" s="377"/>
      <c r="BE10" s="376"/>
      <c r="BF10" s="377"/>
      <c r="BG10" s="376"/>
      <c r="BH10" s="377" t="n">
        <v>1</v>
      </c>
      <c r="BI10" s="376"/>
      <c r="BJ10" s="377"/>
      <c r="BK10" s="376"/>
      <c r="BL10" s="377"/>
      <c r="BN10" s="340" t="n">
        <f aca="false">AW10+AY10+BA10+BC10+BE10+BG10+BI10+BK10</f>
        <v>35</v>
      </c>
      <c r="BO10" s="4" t="n">
        <f aca="false">AX10+AZ10+BB10+BD10+BF10+BH10+BJ10+BL10</f>
        <v>24</v>
      </c>
      <c r="BP10" s="341" t="n">
        <f aca="false">BO10/(BO10+BN10)</f>
        <v>0.406779661016949</v>
      </c>
      <c r="BQ10" s="4" t="n">
        <f aca="false">AW10+AX10+BE10+BF10</f>
        <v>25</v>
      </c>
      <c r="BR10" s="4" t="n">
        <f aca="false">AY10+AZ10+BG10+BH10</f>
        <v>30</v>
      </c>
      <c r="BS10" s="4" t="n">
        <f aca="false">BA10+BB10+BI10+BJ10</f>
        <v>3</v>
      </c>
      <c r="BT10" s="4" t="n">
        <f aca="false">SUM(BQ10:BS10)</f>
        <v>58</v>
      </c>
      <c r="BU10" s="15" t="n">
        <f aca="false">BR10/BT10</f>
        <v>0.517241379310345</v>
      </c>
      <c r="BV10" s="15" t="n">
        <f aca="false">BS10/BT10</f>
        <v>0.0517241379310345</v>
      </c>
      <c r="BW10" s="4" t="n">
        <f aca="false">BC10+BD10+BK10+BL10</f>
        <v>1</v>
      </c>
      <c r="BX10" s="4" t="n">
        <f aca="false">SUM(AW10:BD10)</f>
        <v>58</v>
      </c>
      <c r="BY10" s="342" t="n">
        <f aca="false">SUM(BE10:BL10)</f>
        <v>1</v>
      </c>
      <c r="BZ10" s="343" t="n">
        <f aca="false">SUM(AW10:BL10)</f>
        <v>59</v>
      </c>
      <c r="CC10" s="15" t="n">
        <f aca="false">(BN10/DI10) - 1</f>
        <v>0</v>
      </c>
      <c r="CD10" s="15" t="n">
        <f aca="false">(BO10/DJ10) - 1</f>
        <v>-0.2</v>
      </c>
      <c r="CE10" s="15" t="n">
        <f aca="false">(BP10/DK10) - 1</f>
        <v>-0.11864406779661</v>
      </c>
      <c r="CF10" s="15" t="n">
        <f aca="false">(BQ10/DL10) - 1</f>
        <v>-0.107142857142857</v>
      </c>
      <c r="CG10" s="15" t="n">
        <f aca="false">(BR10/DM10) - 1</f>
        <v>-0.166666666666667</v>
      </c>
      <c r="CH10" s="15" t="e">
        <f aca="false">(BS10/DN10) - 1</f>
        <v>#DIV/0!</v>
      </c>
      <c r="CI10" s="15" t="n">
        <f aca="false">(BT10/DO10) - 1</f>
        <v>-0.09375</v>
      </c>
      <c r="CJ10" s="15" t="n">
        <f aca="false">(BU10/DP10) - 1</f>
        <v>-0.0804597701149424</v>
      </c>
      <c r="CK10" s="15" t="e">
        <f aca="false">(BV10/DQ10) - 1</f>
        <v>#DIV/0!</v>
      </c>
      <c r="CL10" s="15" t="n">
        <f aca="false">(BW10/DR10) - 1</f>
        <v>0</v>
      </c>
      <c r="CM10" s="15" t="n">
        <f aca="false">(BX10/DS10) - 1</f>
        <v>-0.09375</v>
      </c>
      <c r="CN10" s="15" t="n">
        <f aca="false">(BY10/DT10) - 1</f>
        <v>0</v>
      </c>
      <c r="CO10" s="15" t="n">
        <f aca="false">(BZ10/DU10) - 1</f>
        <v>-0.0923076923076923</v>
      </c>
      <c r="CQ10" s="349" t="n">
        <v>0.34375</v>
      </c>
      <c r="CR10" s="376" t="n">
        <v>20</v>
      </c>
      <c r="CS10" s="377" t="n">
        <v>7</v>
      </c>
      <c r="CT10" s="376" t="n">
        <v>13</v>
      </c>
      <c r="CU10" s="377" t="n">
        <v>23</v>
      </c>
      <c r="CV10" s="376"/>
      <c r="CW10" s="377"/>
      <c r="CX10" s="333" t="n">
        <v>1</v>
      </c>
      <c r="CY10" s="377"/>
      <c r="CZ10" s="376" t="n">
        <v>1</v>
      </c>
      <c r="DA10" s="377"/>
      <c r="DB10" s="376"/>
      <c r="DC10" s="377"/>
      <c r="DD10" s="376"/>
      <c r="DE10" s="377"/>
      <c r="DF10" s="376"/>
      <c r="DG10" s="377"/>
      <c r="DI10" s="340" t="n">
        <f aca="false">CR10+CT10+CV10+CX10+CZ10+DB10+DD10+DF10</f>
        <v>35</v>
      </c>
      <c r="DJ10" s="4" t="n">
        <f aca="false">CS10+CU10+CW10+CY10+DA10+DC10+DE10+DG10</f>
        <v>30</v>
      </c>
      <c r="DK10" s="341" t="n">
        <f aca="false">DJ10/(DJ10+DI10)</f>
        <v>0.461538461538462</v>
      </c>
      <c r="DL10" s="4" t="n">
        <f aca="false">CR10+CS10+CZ10+DA10</f>
        <v>28</v>
      </c>
      <c r="DM10" s="4" t="n">
        <f aca="false">CT10+CU10+DB10+DC10</f>
        <v>36</v>
      </c>
      <c r="DN10" s="4" t="n">
        <f aca="false">CV10+CW10+DD10+DE10</f>
        <v>0</v>
      </c>
      <c r="DO10" s="4" t="n">
        <f aca="false">SUM(DL10:DN10)</f>
        <v>64</v>
      </c>
      <c r="DP10" s="15" t="n">
        <f aca="false">DM10/DO10</f>
        <v>0.5625</v>
      </c>
      <c r="DQ10" s="15" t="n">
        <f aca="false">DN10/DO10</f>
        <v>0</v>
      </c>
      <c r="DR10" s="4" t="n">
        <f aca="false">CX10+CY10+DF10+DG10</f>
        <v>1</v>
      </c>
      <c r="DS10" s="4" t="n">
        <f aca="false">SUM(CR10:CY10)</f>
        <v>64</v>
      </c>
      <c r="DT10" s="342" t="n">
        <f aca="false">SUM(CZ10:DG10)</f>
        <v>1</v>
      </c>
      <c r="DU10" s="343" t="n">
        <f aca="false">SUM(CR10:DG10)</f>
        <v>65</v>
      </c>
      <c r="DX10" s="15" t="n">
        <f aca="false">(DI10/FD10) - 1</f>
        <v>1.05882352941176</v>
      </c>
      <c r="DY10" s="15" t="n">
        <f aca="false">(DJ10/FE10) - 1</f>
        <v>2.75</v>
      </c>
      <c r="DZ10" s="15" t="n">
        <f aca="false">(DK10/FF10) - 1</f>
        <v>0.442307692307692</v>
      </c>
      <c r="EA10" s="15" t="n">
        <f aca="false">(DL10/FG10) - 1</f>
        <v>2.5</v>
      </c>
      <c r="EB10" s="15" t="n">
        <f aca="false">(DM10/FH10) - 1</f>
        <v>1.57142857142857</v>
      </c>
      <c r="EC10" s="15" t="n">
        <f aca="false">(DN10/FI10) - 1</f>
        <v>-1</v>
      </c>
      <c r="ED10" s="15" t="n">
        <f aca="false">(DO10/FJ10) - 1</f>
        <v>1.56</v>
      </c>
      <c r="EE10" s="15" t="n">
        <f aca="false">(DP10/FK10) - 1</f>
        <v>0.00446428571428559</v>
      </c>
      <c r="EF10" s="15" t="n">
        <f aca="false">(DQ10/FL10) - 1</f>
        <v>-1</v>
      </c>
      <c r="EG10" s="15" t="e">
        <f aca="false">(DR10/FM10) - 1</f>
        <v>#DIV/0!</v>
      </c>
      <c r="EH10" s="15" t="n">
        <f aca="false">(DS10/FN10) - 1</f>
        <v>1.90909090909091</v>
      </c>
      <c r="EI10" s="15" t="n">
        <f aca="false">(DT10/FO10) - 1</f>
        <v>-0.666666666666667</v>
      </c>
      <c r="EJ10" s="15" t="n">
        <f aca="false">(DU10/FP10) - 1</f>
        <v>1.6</v>
      </c>
      <c r="EL10" s="350" t="n">
        <v>0.34375</v>
      </c>
      <c r="EM10" s="372" t="n">
        <v>5</v>
      </c>
      <c r="EN10" s="373" t="n">
        <v>3</v>
      </c>
      <c r="EO10" s="374" t="n">
        <v>7</v>
      </c>
      <c r="EP10" s="375" t="n">
        <v>4</v>
      </c>
      <c r="EQ10" s="374" t="n">
        <v>3</v>
      </c>
      <c r="ER10" s="375" t="n">
        <v>0</v>
      </c>
      <c r="ES10" s="372"/>
      <c r="ET10" s="373"/>
      <c r="EU10" s="372"/>
      <c r="EV10" s="373"/>
      <c r="EW10" s="374" t="n">
        <v>2</v>
      </c>
      <c r="EX10" s="375" t="n">
        <v>1</v>
      </c>
      <c r="EY10" s="374"/>
      <c r="EZ10" s="375"/>
      <c r="FA10" s="372"/>
      <c r="FB10" s="373"/>
      <c r="FD10" s="340" t="n">
        <f aca="false">EM10+EO10+EQ10+ES10+EU10+EW10+EY10+FA10</f>
        <v>17</v>
      </c>
      <c r="FE10" s="4" t="n">
        <f aca="false">EN10+EP10+ER10+ET10+EV10+EX10+EZ10+FB10</f>
        <v>8</v>
      </c>
      <c r="FF10" s="341" t="n">
        <f aca="false">FE10/(FE10+FD10)</f>
        <v>0.32</v>
      </c>
      <c r="FG10" s="4" t="n">
        <f aca="false">EM10+EN10+EU10+EV10</f>
        <v>8</v>
      </c>
      <c r="FH10" s="4" t="n">
        <f aca="false">EO10+EP10+EW10+EX10</f>
        <v>14</v>
      </c>
      <c r="FI10" s="4" t="n">
        <f aca="false">EQ10+ER10+EY10+EZ10</f>
        <v>3</v>
      </c>
      <c r="FJ10" s="4" t="n">
        <f aca="false">SUM(FG10:FI10)</f>
        <v>25</v>
      </c>
      <c r="FK10" s="15" t="n">
        <f aca="false">FH10/FJ10</f>
        <v>0.56</v>
      </c>
      <c r="FL10" s="15" t="n">
        <f aca="false">FI10/FJ10</f>
        <v>0.12</v>
      </c>
      <c r="FM10" s="4" t="n">
        <f aca="false">ES10+ET10+FA10+FB10</f>
        <v>0</v>
      </c>
      <c r="FN10" s="4" t="n">
        <f aca="false">SUM(EM10:ET10)</f>
        <v>22</v>
      </c>
      <c r="FO10" s="342" t="n">
        <f aca="false">SUM(EU10:FB10)</f>
        <v>3</v>
      </c>
      <c r="FP10" s="343" t="n">
        <f aca="false">SUM(EM10:FB10)</f>
        <v>25</v>
      </c>
      <c r="FR10" s="0" t="n">
        <v>13</v>
      </c>
      <c r="FS10" s="0" t="n">
        <v>14</v>
      </c>
      <c r="FT10" s="0" t="n">
        <v>0.518518518518518</v>
      </c>
      <c r="FU10" s="0" t="n">
        <v>9</v>
      </c>
      <c r="FV10" s="0" t="n">
        <v>14</v>
      </c>
      <c r="FW10" s="0" t="n">
        <v>3</v>
      </c>
      <c r="FX10" s="0" t="n">
        <v>26</v>
      </c>
      <c r="FY10" s="0" t="n">
        <v>0.538461538461538</v>
      </c>
      <c r="FZ10" s="0" t="n">
        <v>0.115384615384615</v>
      </c>
      <c r="GA10" s="0" t="n">
        <v>1</v>
      </c>
      <c r="GB10" s="0" t="n">
        <v>23</v>
      </c>
      <c r="GC10" s="0" t="n">
        <v>4</v>
      </c>
      <c r="GD10" s="0" t="n">
        <v>27</v>
      </c>
      <c r="GF10" s="347" t="n">
        <f aca="false">(FD10/FR10) - 1</f>
        <v>0.307692307692308</v>
      </c>
      <c r="GG10" s="15" t="n">
        <f aca="false">(FE10/FS10) - 1</f>
        <v>-0.428571428571429</v>
      </c>
      <c r="GH10" s="15" t="n">
        <f aca="false">(FF10/FT10) - 1</f>
        <v>-0.382857142857142</v>
      </c>
      <c r="GI10" s="15" t="n">
        <f aca="false">(FG10/FU10) - 1</f>
        <v>-0.111111111111111</v>
      </c>
      <c r="GJ10" s="15" t="n">
        <f aca="false">(FH10/FV10) - 1</f>
        <v>0</v>
      </c>
      <c r="GK10" s="15" t="n">
        <f aca="false">(FI10/FW10) - 1</f>
        <v>0</v>
      </c>
      <c r="GL10" s="15" t="n">
        <f aca="false">(FJ10/FX10) - 1</f>
        <v>-0.0384615384615384</v>
      </c>
      <c r="GM10" s="15" t="n">
        <f aca="false">(FK10/FY10) - 1</f>
        <v>0.0400000000000009</v>
      </c>
      <c r="GN10" s="15" t="n">
        <f aca="false">(FL10/FZ10) - 1</f>
        <v>0.0400000000000034</v>
      </c>
      <c r="GO10" s="15" t="n">
        <f aca="false">(FM10/GA10) - 1</f>
        <v>-1</v>
      </c>
      <c r="GP10" s="15" t="n">
        <f aca="false">(FN10/GB10) - 1</f>
        <v>-0.0434782608695652</v>
      </c>
      <c r="GQ10" s="15" t="n">
        <f aca="false">(FO10/GC10) - 1</f>
        <v>-0.25</v>
      </c>
      <c r="GR10" s="348" t="n">
        <f aca="false">(FP10/GD10) - 1</f>
        <v>-0.0740740740740741</v>
      </c>
    </row>
    <row r="11" customFormat="false" ht="21" hidden="false" customHeight="true" outlineLevel="0" collapsed="false">
      <c r="A11" s="349" t="n">
        <v>0.354166666666667</v>
      </c>
      <c r="B11" s="376" t="n">
        <v>26</v>
      </c>
      <c r="C11" s="377" t="n">
        <v>8</v>
      </c>
      <c r="D11" s="376" t="n">
        <v>20</v>
      </c>
      <c r="E11" s="377" t="n">
        <v>18</v>
      </c>
      <c r="F11" s="376" t="n">
        <v>2</v>
      </c>
      <c r="G11" s="377"/>
      <c r="H11" s="376"/>
      <c r="I11" s="377"/>
      <c r="J11" s="376" t="n">
        <v>1</v>
      </c>
      <c r="K11" s="377"/>
      <c r="L11" s="376" t="n">
        <v>2</v>
      </c>
      <c r="M11" s="377"/>
      <c r="N11" s="376" t="n">
        <v>1</v>
      </c>
      <c r="O11" s="377"/>
      <c r="P11" s="376"/>
      <c r="Q11" s="377" t="n">
        <v>1</v>
      </c>
      <c r="S11" s="340" t="n">
        <f aca="false">B11+D11+F11+H11+J11+L11+N11+P11</f>
        <v>52</v>
      </c>
      <c r="T11" s="4" t="n">
        <f aca="false">C11+E11+G11+I11+K11+M11+O11+Q11</f>
        <v>27</v>
      </c>
      <c r="U11" s="341" t="n">
        <f aca="false">T11/(T11+S11)</f>
        <v>0.341772151898734</v>
      </c>
      <c r="V11" s="4" t="n">
        <f aca="false">B11+C11+J11+K11</f>
        <v>35</v>
      </c>
      <c r="W11" s="4" t="n">
        <f aca="false">D11+E11+L11+M11</f>
        <v>40</v>
      </c>
      <c r="X11" s="4" t="n">
        <f aca="false">F11+G11+N11+O11</f>
        <v>3</v>
      </c>
      <c r="Y11" s="4" t="n">
        <f aca="false">SUM(V11:X11)</f>
        <v>78</v>
      </c>
      <c r="Z11" s="15" t="n">
        <f aca="false">W11/Y11</f>
        <v>0.512820512820513</v>
      </c>
      <c r="AA11" s="15" t="n">
        <f aca="false">X11/Y11</f>
        <v>0.0384615384615385</v>
      </c>
      <c r="AB11" s="4" t="n">
        <f aca="false">H11+I11+P11+Q11</f>
        <v>1</v>
      </c>
      <c r="AC11" s="4" t="n">
        <f aca="false">SUM(B11:I11)</f>
        <v>74</v>
      </c>
      <c r="AD11" s="342" t="n">
        <f aca="false">SUM(J11:Q11)</f>
        <v>5</v>
      </c>
      <c r="AE11" s="343" t="n">
        <f aca="false">SUM(B11:Q11)</f>
        <v>79</v>
      </c>
      <c r="AH11" s="15" t="n">
        <f aca="false">(S11/BN11) - 1</f>
        <v>0.181818181818182</v>
      </c>
      <c r="AI11" s="15" t="n">
        <f aca="false">(T11/BO11) - 1</f>
        <v>-0.15625</v>
      </c>
      <c r="AJ11" s="15" t="n">
        <f aca="false">(U11/BP11) - 1</f>
        <v>-0.188291139240506</v>
      </c>
      <c r="AK11" s="15" t="n">
        <f aca="false">(V11/BQ11) - 1</f>
        <v>0.09375</v>
      </c>
      <c r="AL11" s="15" t="n">
        <f aca="false">(W11/BR11) - 1</f>
        <v>0.0526315789473684</v>
      </c>
      <c r="AM11" s="15" t="n">
        <f aca="false">(X11/BS11) - 1</f>
        <v>-0.4</v>
      </c>
      <c r="AN11" s="15" t="n">
        <f aca="false">(Y11/BT11) - 1</f>
        <v>0.04</v>
      </c>
      <c r="AO11" s="15" t="n">
        <f aca="false">(Z11/BU11) - 1</f>
        <v>0.012145748987854</v>
      </c>
      <c r="AP11" s="15" t="n">
        <f aca="false">(AA11/BV11) - 1</f>
        <v>-0.423076923076923</v>
      </c>
      <c r="AQ11" s="15" t="n">
        <f aca="false">(AB11/BW11) - 1</f>
        <v>0</v>
      </c>
      <c r="AR11" s="15" t="n">
        <f aca="false">(AC11/BX11) - 1</f>
        <v>-0.0133333333333333</v>
      </c>
      <c r="AS11" s="15" t="n">
        <f aca="false">(AD11/BY11) - 1</f>
        <v>4</v>
      </c>
      <c r="AT11" s="15" t="n">
        <f aca="false">(AE11/BZ11) - 1</f>
        <v>0.0394736842105263</v>
      </c>
      <c r="AV11" s="349" t="n">
        <v>0.354166666666667</v>
      </c>
      <c r="AW11" s="376" t="n">
        <v>23</v>
      </c>
      <c r="AX11" s="377" t="n">
        <v>8</v>
      </c>
      <c r="AY11" s="376" t="n">
        <v>15</v>
      </c>
      <c r="AZ11" s="377" t="n">
        <v>23</v>
      </c>
      <c r="BA11" s="376" t="n">
        <v>4</v>
      </c>
      <c r="BB11" s="377" t="n">
        <v>1</v>
      </c>
      <c r="BC11" s="376" t="n">
        <v>1</v>
      </c>
      <c r="BD11" s="377"/>
      <c r="BE11" s="376" t="n">
        <v>1</v>
      </c>
      <c r="BF11" s="377"/>
      <c r="BG11" s="376"/>
      <c r="BH11" s="377"/>
      <c r="BI11" s="376"/>
      <c r="BJ11" s="377"/>
      <c r="BK11" s="376"/>
      <c r="BL11" s="377"/>
      <c r="BN11" s="340" t="n">
        <f aca="false">AW11+AY11+BA11+BC11+BE11+BG11+BI11+BK11</f>
        <v>44</v>
      </c>
      <c r="BO11" s="4" t="n">
        <f aca="false">AX11+AZ11+BB11+BD11+BF11+BH11+BJ11+BL11</f>
        <v>32</v>
      </c>
      <c r="BP11" s="341" t="n">
        <f aca="false">BO11/(BO11+BN11)</f>
        <v>0.421052631578947</v>
      </c>
      <c r="BQ11" s="4" t="n">
        <f aca="false">AW11+AX11+BE11+BF11</f>
        <v>32</v>
      </c>
      <c r="BR11" s="4" t="n">
        <f aca="false">AY11+AZ11+BG11+BH11</f>
        <v>38</v>
      </c>
      <c r="BS11" s="4" t="n">
        <f aca="false">BA11+BB11+BI11+BJ11</f>
        <v>5</v>
      </c>
      <c r="BT11" s="4" t="n">
        <f aca="false">SUM(BQ11:BS11)</f>
        <v>75</v>
      </c>
      <c r="BU11" s="15" t="n">
        <f aca="false">BR11/BT11</f>
        <v>0.506666666666667</v>
      </c>
      <c r="BV11" s="15" t="n">
        <f aca="false">BS11/BT11</f>
        <v>0.0666666666666667</v>
      </c>
      <c r="BW11" s="4" t="n">
        <f aca="false">BC11+BD11+BK11+BL11</f>
        <v>1</v>
      </c>
      <c r="BX11" s="4" t="n">
        <f aca="false">SUM(AW11:BD11)</f>
        <v>75</v>
      </c>
      <c r="BY11" s="342" t="n">
        <f aca="false">SUM(BE11:BL11)</f>
        <v>1</v>
      </c>
      <c r="BZ11" s="343" t="n">
        <f aca="false">SUM(AW11:BL11)</f>
        <v>76</v>
      </c>
      <c r="CC11" s="15" t="n">
        <f aca="false">(BN11/DI11) - 1</f>
        <v>-0.102040816326531</v>
      </c>
      <c r="CD11" s="15" t="n">
        <f aca="false">(BO11/DJ11) - 1</f>
        <v>0.882352941176471</v>
      </c>
      <c r="CE11" s="15" t="n">
        <f aca="false">(BP11/DK11) - 1</f>
        <v>0.634674922600619</v>
      </c>
      <c r="CF11" s="15" t="n">
        <f aca="false">(BQ11/DL11) - 1</f>
        <v>-0.0303030303030303</v>
      </c>
      <c r="CG11" s="15" t="n">
        <f aca="false">(BR11/DM11) - 1</f>
        <v>0.310344827586207</v>
      </c>
      <c r="CH11" s="15" t="n">
        <f aca="false">(BS11/DN11) - 1</f>
        <v>1.5</v>
      </c>
      <c r="CI11" s="15" t="n">
        <f aca="false">(BT11/DO11) - 1</f>
        <v>0.171875</v>
      </c>
      <c r="CJ11" s="15" t="n">
        <f aca="false">(BU11/DP11) - 1</f>
        <v>0.11816091954023</v>
      </c>
      <c r="CK11" s="15" t="n">
        <f aca="false">(BV11/DQ11) - 1</f>
        <v>1.13333333333333</v>
      </c>
      <c r="CL11" s="15" t="n">
        <f aca="false">(BW11/DR11) - 1</f>
        <v>-0.5</v>
      </c>
      <c r="CM11" s="15" t="n">
        <f aca="false">(BX11/DS11) - 1</f>
        <v>0.153846153846154</v>
      </c>
      <c r="CN11" s="15" t="n">
        <f aca="false">(BY11/DT11) - 1</f>
        <v>0</v>
      </c>
      <c r="CO11" s="15" t="n">
        <f aca="false">(BZ11/DU11) - 1</f>
        <v>0.151515151515152</v>
      </c>
      <c r="CQ11" s="349" t="n">
        <v>0.354166666666667</v>
      </c>
      <c r="CR11" s="376" t="n">
        <v>26</v>
      </c>
      <c r="CS11" s="377" t="n">
        <v>7</v>
      </c>
      <c r="CT11" s="376" t="n">
        <v>19</v>
      </c>
      <c r="CU11" s="377" t="n">
        <v>10</v>
      </c>
      <c r="CV11" s="376" t="n">
        <v>2</v>
      </c>
      <c r="CW11" s="377"/>
      <c r="CX11" s="376" t="n">
        <v>1</v>
      </c>
      <c r="CY11" s="377"/>
      <c r="CZ11" s="376"/>
      <c r="DA11" s="377"/>
      <c r="DB11" s="376"/>
      <c r="DC11" s="377"/>
      <c r="DD11" s="376"/>
      <c r="DE11" s="377"/>
      <c r="DF11" s="376" t="n">
        <v>1</v>
      </c>
      <c r="DG11" s="377"/>
      <c r="DI11" s="340" t="n">
        <f aca="false">CR11+CT11+CV11+CX11+CZ11+DB11+DD11+DF11</f>
        <v>49</v>
      </c>
      <c r="DJ11" s="4" t="n">
        <f aca="false">CS11+CU11+CW11+CY11+DA11+DC11+DE11+DG11</f>
        <v>17</v>
      </c>
      <c r="DK11" s="341" t="n">
        <f aca="false">DJ11/(DJ11+DI11)</f>
        <v>0.257575757575758</v>
      </c>
      <c r="DL11" s="4" t="n">
        <f aca="false">CR11+CS11+CZ11+DA11</f>
        <v>33</v>
      </c>
      <c r="DM11" s="4" t="n">
        <f aca="false">CT11+CU11+DB11+DC11</f>
        <v>29</v>
      </c>
      <c r="DN11" s="4" t="n">
        <f aca="false">CV11+CW11+DD11+DE11</f>
        <v>2</v>
      </c>
      <c r="DO11" s="4" t="n">
        <f aca="false">SUM(DL11:DN11)</f>
        <v>64</v>
      </c>
      <c r="DP11" s="15" t="n">
        <f aca="false">DM11/DO11</f>
        <v>0.453125</v>
      </c>
      <c r="DQ11" s="15" t="n">
        <f aca="false">DN11/DO11</f>
        <v>0.03125</v>
      </c>
      <c r="DR11" s="4" t="n">
        <f aca="false">CX11+CY11+DF11+DG11</f>
        <v>2</v>
      </c>
      <c r="DS11" s="4" t="n">
        <f aca="false">SUM(CR11:CY11)</f>
        <v>65</v>
      </c>
      <c r="DT11" s="342" t="n">
        <f aca="false">SUM(CZ11:DG11)</f>
        <v>1</v>
      </c>
      <c r="DU11" s="343" t="n">
        <f aca="false">SUM(CR11:DG11)</f>
        <v>66</v>
      </c>
      <c r="DX11" s="15" t="n">
        <f aca="false">(DI11/FD11) - 1</f>
        <v>1.33333333333333</v>
      </c>
      <c r="DY11" s="15" t="n">
        <f aca="false">(DJ11/FE11) - 1</f>
        <v>2.4</v>
      </c>
      <c r="DZ11" s="15" t="n">
        <f aca="false">(DK11/FF11) - 1</f>
        <v>0.339393939393939</v>
      </c>
      <c r="EA11" s="15" t="n">
        <f aca="false">(DL11/FG11) - 1</f>
        <v>1.53846153846154</v>
      </c>
      <c r="EB11" s="15" t="n">
        <f aca="false">(DM11/FH11) - 1</f>
        <v>2.22222222222222</v>
      </c>
      <c r="EC11" s="15" t="n">
        <f aca="false">(DN11/FI11) - 1</f>
        <v>-0.5</v>
      </c>
      <c r="ED11" s="15" t="n">
        <f aca="false">(DO11/FJ11) - 1</f>
        <v>1.46153846153846</v>
      </c>
      <c r="EE11" s="15" t="n">
        <f aca="false">(DP11/FK11) - 1</f>
        <v>0.309027777777778</v>
      </c>
      <c r="EF11" s="15" t="n">
        <f aca="false">(DQ11/FL11) - 1</f>
        <v>-0.796875</v>
      </c>
      <c r="EG11" s="15" t="e">
        <f aca="false">(DR11/FM11) - 1</f>
        <v>#DIV/0!</v>
      </c>
      <c r="EH11" s="15" t="n">
        <f aca="false">(DS11/FN11) - 1</f>
        <v>1.6</v>
      </c>
      <c r="EI11" s="15" t="n">
        <f aca="false">(DT11/FO11) - 1</f>
        <v>0</v>
      </c>
      <c r="EJ11" s="15" t="n">
        <f aca="false">(DU11/FP11) - 1</f>
        <v>1.53846153846154</v>
      </c>
      <c r="EL11" s="350" t="n">
        <v>0.354166666666667</v>
      </c>
      <c r="EM11" s="372" t="n">
        <v>12</v>
      </c>
      <c r="EN11" s="373" t="n">
        <v>1</v>
      </c>
      <c r="EO11" s="374" t="n">
        <v>6</v>
      </c>
      <c r="EP11" s="375" t="n">
        <v>2</v>
      </c>
      <c r="EQ11" s="374" t="n">
        <v>2</v>
      </c>
      <c r="ER11" s="375" t="n">
        <v>2</v>
      </c>
      <c r="ES11" s="372"/>
      <c r="ET11" s="373"/>
      <c r="EU11" s="372"/>
      <c r="EV11" s="373"/>
      <c r="EW11" s="374" t="n">
        <v>1</v>
      </c>
      <c r="EX11" s="375"/>
      <c r="EY11" s="374"/>
      <c r="EZ11" s="375"/>
      <c r="FA11" s="372"/>
      <c r="FB11" s="373"/>
      <c r="FD11" s="340" t="n">
        <f aca="false">EM11+EO11+EQ11+ES11+EU11+EW11+EY11+FA11</f>
        <v>21</v>
      </c>
      <c r="FE11" s="4" t="n">
        <f aca="false">EN11+EP11+ER11+ET11+EV11+EX11+EZ11+FB11</f>
        <v>5</v>
      </c>
      <c r="FF11" s="341" t="n">
        <f aca="false">FE11/(FE11+FD11)</f>
        <v>0.192307692307692</v>
      </c>
      <c r="FG11" s="4" t="n">
        <f aca="false">EM11+EN11+EU11+EV11</f>
        <v>13</v>
      </c>
      <c r="FH11" s="4" t="n">
        <f aca="false">EO11+EP11+EW11+EX11</f>
        <v>9</v>
      </c>
      <c r="FI11" s="4" t="n">
        <f aca="false">EQ11+ER11+EY11+EZ11</f>
        <v>4</v>
      </c>
      <c r="FJ11" s="4" t="n">
        <f aca="false">SUM(FG11:FI11)</f>
        <v>26</v>
      </c>
      <c r="FK11" s="15" t="n">
        <f aca="false">FH11/FJ11</f>
        <v>0.346153846153846</v>
      </c>
      <c r="FL11" s="15" t="n">
        <f aca="false">FI11/FJ11</f>
        <v>0.153846153846154</v>
      </c>
      <c r="FM11" s="4" t="n">
        <f aca="false">ES11+ET11+FA11+FB11</f>
        <v>0</v>
      </c>
      <c r="FN11" s="4" t="n">
        <f aca="false">SUM(EM11:ET11)</f>
        <v>25</v>
      </c>
      <c r="FO11" s="342" t="n">
        <f aca="false">SUM(EU11:FB11)</f>
        <v>1</v>
      </c>
      <c r="FP11" s="343" t="n">
        <f aca="false">SUM(EM11:FB11)</f>
        <v>26</v>
      </c>
      <c r="FR11" s="0" t="n">
        <v>21</v>
      </c>
      <c r="FS11" s="0" t="n">
        <v>9</v>
      </c>
      <c r="FT11" s="0" t="n">
        <v>0.3</v>
      </c>
      <c r="FU11" s="0" t="n">
        <v>16</v>
      </c>
      <c r="FV11" s="0" t="n">
        <v>12</v>
      </c>
      <c r="FW11" s="0" t="n">
        <v>1</v>
      </c>
      <c r="FX11" s="0" t="n">
        <v>29</v>
      </c>
      <c r="FY11" s="0" t="n">
        <v>0.413793103448276</v>
      </c>
      <c r="FZ11" s="0" t="n">
        <v>0.0344827586206897</v>
      </c>
      <c r="GA11" s="0" t="n">
        <v>1</v>
      </c>
      <c r="GB11" s="0" t="n">
        <v>27</v>
      </c>
      <c r="GC11" s="0" t="n">
        <v>3</v>
      </c>
      <c r="GD11" s="0" t="n">
        <v>30</v>
      </c>
      <c r="GF11" s="347" t="n">
        <f aca="false">(FD11/FR11) - 1</f>
        <v>0</v>
      </c>
      <c r="GG11" s="15" t="n">
        <f aca="false">(FE11/FS11) - 1</f>
        <v>-0.444444444444444</v>
      </c>
      <c r="GH11" s="15" t="n">
        <f aca="false">(FF11/FT11) - 1</f>
        <v>-0.358974358974359</v>
      </c>
      <c r="GI11" s="15" t="n">
        <f aca="false">(FG11/FU11) - 1</f>
        <v>-0.1875</v>
      </c>
      <c r="GJ11" s="15" t="n">
        <f aca="false">(FH11/FV11) - 1</f>
        <v>-0.25</v>
      </c>
      <c r="GK11" s="15" t="n">
        <f aca="false">(FI11/FW11) - 1</f>
        <v>3</v>
      </c>
      <c r="GL11" s="15" t="n">
        <f aca="false">(FJ11/FX11) - 1</f>
        <v>-0.103448275862069</v>
      </c>
      <c r="GM11" s="15" t="n">
        <f aca="false">(FK11/FY11) - 1</f>
        <v>-0.163461538461539</v>
      </c>
      <c r="GN11" s="15" t="n">
        <f aca="false">(FL11/FZ11) - 1</f>
        <v>3.46153846153846</v>
      </c>
      <c r="GO11" s="15" t="n">
        <f aca="false">(FM11/GA11) - 1</f>
        <v>-1</v>
      </c>
      <c r="GP11" s="15" t="n">
        <f aca="false">(FN11/GB11) - 1</f>
        <v>-0.0740740740740741</v>
      </c>
      <c r="GQ11" s="15" t="n">
        <f aca="false">(FO11/GC11) - 1</f>
        <v>-0.666666666666667</v>
      </c>
      <c r="GR11" s="348" t="n">
        <f aca="false">(FP11/GD11) - 1</f>
        <v>-0.133333333333333</v>
      </c>
    </row>
    <row r="12" customFormat="false" ht="21" hidden="false" customHeight="true" outlineLevel="0" collapsed="false">
      <c r="A12" s="349" t="n">
        <v>0.364583333333333</v>
      </c>
      <c r="B12" s="376" t="n">
        <v>21</v>
      </c>
      <c r="C12" s="377" t="n">
        <v>9</v>
      </c>
      <c r="D12" s="376" t="n">
        <v>15</v>
      </c>
      <c r="E12" s="377" t="n">
        <v>14</v>
      </c>
      <c r="F12" s="376" t="n">
        <v>5</v>
      </c>
      <c r="G12" s="377"/>
      <c r="H12" s="376" t="n">
        <v>1</v>
      </c>
      <c r="I12" s="377" t="n">
        <v>1</v>
      </c>
      <c r="J12" s="376" t="n">
        <v>2</v>
      </c>
      <c r="K12" s="377"/>
      <c r="L12" s="376" t="n">
        <v>1</v>
      </c>
      <c r="M12" s="377"/>
      <c r="N12" s="376"/>
      <c r="O12" s="377"/>
      <c r="P12" s="376"/>
      <c r="Q12" s="377"/>
      <c r="S12" s="340" t="n">
        <f aca="false">B12+D12+F12+H12+J12+L12+N12+P12</f>
        <v>45</v>
      </c>
      <c r="T12" s="4" t="n">
        <f aca="false">C12+E12+G12+I12+K12+M12+O12+Q12</f>
        <v>24</v>
      </c>
      <c r="U12" s="341" t="n">
        <f aca="false">T12/(T12+S12)</f>
        <v>0.347826086956522</v>
      </c>
      <c r="V12" s="4" t="n">
        <f aca="false">B12+C12+J12+K12</f>
        <v>32</v>
      </c>
      <c r="W12" s="4" t="n">
        <f aca="false">D12+E12+L12+M12</f>
        <v>30</v>
      </c>
      <c r="X12" s="4" t="n">
        <f aca="false">F12+G12+N12+O12</f>
        <v>5</v>
      </c>
      <c r="Y12" s="4" t="n">
        <f aca="false">SUM(V12:X12)</f>
        <v>67</v>
      </c>
      <c r="Z12" s="15" t="n">
        <f aca="false">W12/Y12</f>
        <v>0.447761194029851</v>
      </c>
      <c r="AA12" s="15" t="n">
        <f aca="false">X12/Y12</f>
        <v>0.0746268656716418</v>
      </c>
      <c r="AB12" s="4" t="n">
        <f aca="false">H12+I12+P12+Q12</f>
        <v>2</v>
      </c>
      <c r="AC12" s="4" t="n">
        <f aca="false">SUM(B12:I12)</f>
        <v>66</v>
      </c>
      <c r="AD12" s="342" t="n">
        <f aca="false">SUM(J12:Q12)</f>
        <v>3</v>
      </c>
      <c r="AE12" s="343" t="n">
        <f aca="false">SUM(B12:Q12)</f>
        <v>69</v>
      </c>
      <c r="AH12" s="15" t="n">
        <f aca="false">(S12/BN12) - 1</f>
        <v>0.0227272727272727</v>
      </c>
      <c r="AI12" s="15" t="n">
        <f aca="false">(T12/BO12) - 1</f>
        <v>-0.25</v>
      </c>
      <c r="AJ12" s="15" t="n">
        <f aca="false">(U12/BP12) - 1</f>
        <v>-0.173913043478261</v>
      </c>
      <c r="AK12" s="15" t="n">
        <f aca="false">(V12/BQ12) - 1</f>
        <v>-0.0303030303030303</v>
      </c>
      <c r="AL12" s="15" t="n">
        <f aca="false">(W12/BR12) - 1</f>
        <v>-0.230769230769231</v>
      </c>
      <c r="AM12" s="15" t="n">
        <f aca="false">(X12/BS12) - 1</f>
        <v>0.666666666666667</v>
      </c>
      <c r="AN12" s="15" t="n">
        <f aca="false">(Y12/BT12) - 1</f>
        <v>-0.106666666666667</v>
      </c>
      <c r="AO12" s="15" t="n">
        <f aca="false">(Z12/BU12) - 1</f>
        <v>-0.138920780711825</v>
      </c>
      <c r="AP12" s="15" t="n">
        <f aca="false">(AA12/BV12) - 1</f>
        <v>0.865671641791045</v>
      </c>
      <c r="AQ12" s="15" t="n">
        <f aca="false">(AB12/BW12) - 1</f>
        <v>1</v>
      </c>
      <c r="AR12" s="15" t="n">
        <f aca="false">(AC12/BX12) - 1</f>
        <v>-0.108108108108108</v>
      </c>
      <c r="AS12" s="15" t="n">
        <f aca="false">(AD12/BY12) - 1</f>
        <v>0.5</v>
      </c>
      <c r="AT12" s="15" t="n">
        <f aca="false">(AE12/BZ12) - 1</f>
        <v>-0.0921052631578947</v>
      </c>
      <c r="AV12" s="349" t="n">
        <v>0.364583333333333</v>
      </c>
      <c r="AW12" s="376" t="n">
        <v>18</v>
      </c>
      <c r="AX12" s="377" t="n">
        <v>15</v>
      </c>
      <c r="AY12" s="376" t="n">
        <v>23</v>
      </c>
      <c r="AZ12" s="377" t="n">
        <v>14</v>
      </c>
      <c r="BA12" s="376" t="n">
        <v>2</v>
      </c>
      <c r="BB12" s="377" t="n">
        <v>1</v>
      </c>
      <c r="BC12" s="376" t="n">
        <v>1</v>
      </c>
      <c r="BD12" s="377"/>
      <c r="BE12" s="376"/>
      <c r="BF12" s="377"/>
      <c r="BG12" s="376"/>
      <c r="BH12" s="377" t="n">
        <v>2</v>
      </c>
      <c r="BI12" s="376"/>
      <c r="BJ12" s="377"/>
      <c r="BK12" s="376"/>
      <c r="BL12" s="377"/>
      <c r="BN12" s="340" t="n">
        <f aca="false">AW12+AY12+BA12+BC12+BE12+BG12+BI12+BK12</f>
        <v>44</v>
      </c>
      <c r="BO12" s="4" t="n">
        <f aca="false">AX12+AZ12+BB12+BD12+BF12+BH12+BJ12+BL12</f>
        <v>32</v>
      </c>
      <c r="BP12" s="341" t="n">
        <f aca="false">BO12/(BO12+BN12)</f>
        <v>0.421052631578947</v>
      </c>
      <c r="BQ12" s="4" t="n">
        <f aca="false">AW12+AX12+BE12+BF12</f>
        <v>33</v>
      </c>
      <c r="BR12" s="4" t="n">
        <f aca="false">AY12+AZ12+BG12+BH12</f>
        <v>39</v>
      </c>
      <c r="BS12" s="4" t="n">
        <f aca="false">BA12+BB12+BI12+BJ12</f>
        <v>3</v>
      </c>
      <c r="BT12" s="4" t="n">
        <f aca="false">SUM(BQ12:BS12)</f>
        <v>75</v>
      </c>
      <c r="BU12" s="15" t="n">
        <f aca="false">BR12/BT12</f>
        <v>0.52</v>
      </c>
      <c r="BV12" s="15" t="n">
        <f aca="false">BS12/BT12</f>
        <v>0.04</v>
      </c>
      <c r="BW12" s="4" t="n">
        <f aca="false">BC12+BD12+BK12+BL12</f>
        <v>1</v>
      </c>
      <c r="BX12" s="4" t="n">
        <f aca="false">SUM(AW12:BD12)</f>
        <v>74</v>
      </c>
      <c r="BY12" s="342" t="n">
        <f aca="false">SUM(BE12:BL12)</f>
        <v>2</v>
      </c>
      <c r="BZ12" s="343" t="n">
        <f aca="false">SUM(AW12:BL12)</f>
        <v>76</v>
      </c>
      <c r="CC12" s="15" t="n">
        <f aca="false">(BN12/DI12) - 1</f>
        <v>1.93333333333333</v>
      </c>
      <c r="CD12" s="15" t="n">
        <f aca="false">(BO12/DJ12) - 1</f>
        <v>2.55555555555556</v>
      </c>
      <c r="CE12" s="15" t="n">
        <f aca="false">(BP12/DK12) - 1</f>
        <v>0.12280701754386</v>
      </c>
      <c r="CF12" s="15" t="n">
        <f aca="false">(BQ12/DL12) - 1</f>
        <v>3.71428571428571</v>
      </c>
      <c r="CG12" s="15" t="n">
        <f aca="false">(BR12/DM12) - 1</f>
        <v>1.29411764705882</v>
      </c>
      <c r="CH12" s="15" t="e">
        <f aca="false">(BS12/DN12) - 1</f>
        <v>#DIV/0!</v>
      </c>
      <c r="CI12" s="15" t="n">
        <f aca="false">(BT12/DO12) - 1</f>
        <v>2.125</v>
      </c>
      <c r="CJ12" s="15" t="n">
        <f aca="false">(BU12/DP12) - 1</f>
        <v>-0.265882352941176</v>
      </c>
      <c r="CK12" s="15" t="e">
        <f aca="false">(BV12/DQ12) - 1</f>
        <v>#DIV/0!</v>
      </c>
      <c r="CL12" s="15" t="e">
        <f aca="false">(BW12/DR12) - 1</f>
        <v>#DIV/0!</v>
      </c>
      <c r="CM12" s="15" t="n">
        <f aca="false">(BX12/DS12) - 1</f>
        <v>2.08333333333333</v>
      </c>
      <c r="CN12" s="15" t="e">
        <f aca="false">(BY12/DT12) - 1</f>
        <v>#DIV/0!</v>
      </c>
      <c r="CO12" s="15" t="n">
        <f aca="false">(BZ12/DU12) - 1</f>
        <v>2.16666666666667</v>
      </c>
      <c r="CQ12" s="349" t="n">
        <v>0.364583333333333</v>
      </c>
      <c r="CR12" s="376" t="n">
        <v>5</v>
      </c>
      <c r="CS12" s="377" t="n">
        <v>2</v>
      </c>
      <c r="CT12" s="376" t="n">
        <v>10</v>
      </c>
      <c r="CU12" s="377" t="n">
        <v>7</v>
      </c>
      <c r="CV12" s="376"/>
      <c r="CW12" s="377"/>
      <c r="CX12" s="376"/>
      <c r="CY12" s="377"/>
      <c r="CZ12" s="376"/>
      <c r="DA12" s="377"/>
      <c r="DB12" s="376"/>
      <c r="DC12" s="377"/>
      <c r="DD12" s="376"/>
      <c r="DE12" s="377"/>
      <c r="DF12" s="376"/>
      <c r="DG12" s="377"/>
      <c r="DI12" s="340" t="n">
        <f aca="false">CR12+CT12+CV12+CX12+CZ12+DB12+DD12+DF12</f>
        <v>15</v>
      </c>
      <c r="DJ12" s="4" t="n">
        <f aca="false">CS12+CU12+CW12+CY12+DA12+DC12+DE12+DG12</f>
        <v>9</v>
      </c>
      <c r="DK12" s="341" t="n">
        <f aca="false">DJ12/(DJ12+DI12)</f>
        <v>0.375</v>
      </c>
      <c r="DL12" s="4" t="n">
        <f aca="false">CR12+CS12+CZ12+DA12</f>
        <v>7</v>
      </c>
      <c r="DM12" s="4" t="n">
        <f aca="false">CT12+CU12+DB12+DC12</f>
        <v>17</v>
      </c>
      <c r="DN12" s="4" t="n">
        <f aca="false">CV12+CW12+DD12+DE12</f>
        <v>0</v>
      </c>
      <c r="DO12" s="4" t="n">
        <f aca="false">SUM(DL12:DN12)</f>
        <v>24</v>
      </c>
      <c r="DP12" s="15" t="n">
        <f aca="false">DM12/DO12</f>
        <v>0.708333333333333</v>
      </c>
      <c r="DQ12" s="15" t="n">
        <f aca="false">DN12/DO12</f>
        <v>0</v>
      </c>
      <c r="DR12" s="4" t="n">
        <f aca="false">CX12+CY12+DF12+DG12</f>
        <v>0</v>
      </c>
      <c r="DS12" s="4" t="n">
        <f aca="false">SUM(CR12:CY12)</f>
        <v>24</v>
      </c>
      <c r="DT12" s="342" t="n">
        <f aca="false">SUM(CZ12:DG12)</f>
        <v>0</v>
      </c>
      <c r="DU12" s="343" t="n">
        <f aca="false">SUM(CR12:DG12)</f>
        <v>24</v>
      </c>
      <c r="DX12" s="15" t="n">
        <f aca="false">(DI12/FD12) - 1</f>
        <v>-0.285714285714286</v>
      </c>
      <c r="DY12" s="15" t="n">
        <f aca="false">(DJ12/FE12) - 1</f>
        <v>-0.4</v>
      </c>
      <c r="DZ12" s="15" t="n">
        <f aca="false">(DK12/FF12) - 1</f>
        <v>-0.1</v>
      </c>
      <c r="EA12" s="15" t="n">
        <f aca="false">(DL12/FG12) - 1</f>
        <v>-0.631578947368421</v>
      </c>
      <c r="EB12" s="15" t="n">
        <f aca="false">(DM12/FH12) - 1</f>
        <v>0.214285714285714</v>
      </c>
      <c r="EC12" s="15" t="n">
        <f aca="false">(DN12/FI12) - 1</f>
        <v>-1</v>
      </c>
      <c r="ED12" s="15" t="n">
        <f aca="false">(DO12/FJ12) - 1</f>
        <v>-0.314285714285714</v>
      </c>
      <c r="EE12" s="15" t="n">
        <f aca="false">(DP12/FK12) - 1</f>
        <v>0.770833333333333</v>
      </c>
      <c r="EF12" s="15" t="n">
        <f aca="false">(DQ12/FL12) - 1</f>
        <v>-1</v>
      </c>
      <c r="EG12" s="15" t="n">
        <f aca="false">(DR12/FM12) - 1</f>
        <v>-1</v>
      </c>
      <c r="EH12" s="15" t="n">
        <f aca="false">(DS12/FN12) - 1</f>
        <v>-0.333333333333333</v>
      </c>
      <c r="EI12" s="15" t="e">
        <f aca="false">(DT12/FO12) - 1</f>
        <v>#DIV/0!</v>
      </c>
      <c r="EJ12" s="15" t="n">
        <f aca="false">(DU12/FP12) - 1</f>
        <v>-0.333333333333333</v>
      </c>
      <c r="EL12" s="350" t="n">
        <v>0.364583333333333</v>
      </c>
      <c r="EM12" s="372" t="n">
        <v>11</v>
      </c>
      <c r="EN12" s="373" t="n">
        <v>8</v>
      </c>
      <c r="EO12" s="374" t="n">
        <v>8</v>
      </c>
      <c r="EP12" s="375" t="n">
        <v>6</v>
      </c>
      <c r="EQ12" s="374" t="n">
        <v>2</v>
      </c>
      <c r="ER12" s="375" t="n">
        <v>0</v>
      </c>
      <c r="ES12" s="372"/>
      <c r="ET12" s="373" t="n">
        <v>1</v>
      </c>
      <c r="EU12" s="372"/>
      <c r="EV12" s="373"/>
      <c r="EW12" s="374" t="n">
        <v>0</v>
      </c>
      <c r="EX12" s="375"/>
      <c r="EY12" s="374"/>
      <c r="EZ12" s="375"/>
      <c r="FA12" s="372"/>
      <c r="FB12" s="373"/>
      <c r="FD12" s="340" t="n">
        <f aca="false">EM12+EO12+EQ12+ES12+EU12+EW12+EY12+FA12</f>
        <v>21</v>
      </c>
      <c r="FE12" s="4" t="n">
        <f aca="false">EN12+EP12+ER12+ET12+EV12+EX12+EZ12+FB12</f>
        <v>15</v>
      </c>
      <c r="FF12" s="341" t="n">
        <f aca="false">FE12/(FE12+FD12)</f>
        <v>0.416666666666667</v>
      </c>
      <c r="FG12" s="4" t="n">
        <f aca="false">EM12+EN12+EU12+EV12</f>
        <v>19</v>
      </c>
      <c r="FH12" s="4" t="n">
        <f aca="false">EO12+EP12+EW12+EX12</f>
        <v>14</v>
      </c>
      <c r="FI12" s="4" t="n">
        <f aca="false">EQ12+ER12+EY12+EZ12</f>
        <v>2</v>
      </c>
      <c r="FJ12" s="4" t="n">
        <f aca="false">SUM(FG12:FI12)</f>
        <v>35</v>
      </c>
      <c r="FK12" s="15" t="n">
        <f aca="false">FH12/FJ12</f>
        <v>0.4</v>
      </c>
      <c r="FL12" s="15" t="n">
        <f aca="false">FI12/FJ12</f>
        <v>0.0571428571428571</v>
      </c>
      <c r="FM12" s="4" t="n">
        <f aca="false">ES12+ET12+FA12+FB12</f>
        <v>1</v>
      </c>
      <c r="FN12" s="4" t="n">
        <f aca="false">SUM(EM12:ET12)</f>
        <v>36</v>
      </c>
      <c r="FO12" s="342" t="n">
        <f aca="false">SUM(EU12:FB12)</f>
        <v>0</v>
      </c>
      <c r="FP12" s="343" t="n">
        <f aca="false">SUM(EM12:FB12)</f>
        <v>36</v>
      </c>
      <c r="FR12" s="0" t="n">
        <v>13</v>
      </c>
      <c r="FS12" s="0" t="n">
        <v>4</v>
      </c>
      <c r="FT12" s="0" t="n">
        <v>0.235294117647059</v>
      </c>
      <c r="FU12" s="0" t="n">
        <v>11</v>
      </c>
      <c r="FV12" s="0" t="n">
        <v>4</v>
      </c>
      <c r="FW12" s="0" t="n">
        <v>1</v>
      </c>
      <c r="FX12" s="0" t="n">
        <v>16</v>
      </c>
      <c r="FY12" s="0" t="n">
        <v>0.25</v>
      </c>
      <c r="FZ12" s="0" t="n">
        <v>0.0625</v>
      </c>
      <c r="GA12" s="0" t="n">
        <v>1</v>
      </c>
      <c r="GB12" s="0" t="n">
        <v>14</v>
      </c>
      <c r="GC12" s="0" t="n">
        <v>3</v>
      </c>
      <c r="GD12" s="0" t="n">
        <v>17</v>
      </c>
      <c r="GF12" s="347" t="n">
        <f aca="false">(FD12/FR12) - 1</f>
        <v>0.615384615384615</v>
      </c>
      <c r="GG12" s="15" t="n">
        <f aca="false">(FE12/FS12) - 1</f>
        <v>2.75</v>
      </c>
      <c r="GH12" s="15" t="n">
        <f aca="false">(FF12/FT12) - 1</f>
        <v>0.770833333333332</v>
      </c>
      <c r="GI12" s="15" t="n">
        <f aca="false">(FG12/FU12) - 1</f>
        <v>0.727272727272727</v>
      </c>
      <c r="GJ12" s="15" t="n">
        <f aca="false">(FH12/FV12) - 1</f>
        <v>2.5</v>
      </c>
      <c r="GK12" s="15" t="n">
        <f aca="false">(FI12/FW12) - 1</f>
        <v>1</v>
      </c>
      <c r="GL12" s="15" t="n">
        <f aca="false">(FJ12/FX12) - 1</f>
        <v>1.1875</v>
      </c>
      <c r="GM12" s="15" t="n">
        <f aca="false">(FK12/FY12) - 1</f>
        <v>0.6</v>
      </c>
      <c r="GN12" s="15" t="n">
        <f aca="false">(FL12/FZ12) - 1</f>
        <v>-0.0857142857142858</v>
      </c>
      <c r="GO12" s="15" t="n">
        <f aca="false">(FM12/GA12) - 1</f>
        <v>0</v>
      </c>
      <c r="GP12" s="15" t="n">
        <f aca="false">(FN12/GB12) - 1</f>
        <v>1.57142857142857</v>
      </c>
      <c r="GQ12" s="15" t="n">
        <f aca="false">(FO12/GC12) - 1</f>
        <v>-1</v>
      </c>
      <c r="GR12" s="348" t="n">
        <f aca="false">(FP12/GD12) - 1</f>
        <v>1.11764705882353</v>
      </c>
    </row>
    <row r="13" customFormat="false" ht="21" hidden="false" customHeight="true" outlineLevel="0" collapsed="false">
      <c r="A13" s="349" t="n">
        <v>0.375</v>
      </c>
      <c r="B13" s="379" t="n">
        <v>11</v>
      </c>
      <c r="C13" s="380" t="n">
        <v>3</v>
      </c>
      <c r="D13" s="379" t="n">
        <v>9</v>
      </c>
      <c r="E13" s="380" t="n">
        <v>14</v>
      </c>
      <c r="F13" s="379" t="n">
        <v>3</v>
      </c>
      <c r="G13" s="380" t="n">
        <v>1</v>
      </c>
      <c r="H13" s="379"/>
      <c r="I13" s="380"/>
      <c r="J13" s="379" t="n">
        <v>1</v>
      </c>
      <c r="K13" s="380"/>
      <c r="L13" s="379"/>
      <c r="M13" s="380"/>
      <c r="N13" s="379"/>
      <c r="O13" s="380"/>
      <c r="P13" s="379" t="n">
        <v>1</v>
      </c>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381"/>
      <c r="EN13" s="382"/>
      <c r="EO13" s="383"/>
      <c r="EP13" s="383"/>
      <c r="EQ13" s="383"/>
      <c r="ER13" s="383"/>
      <c r="ES13" s="381"/>
      <c r="ET13" s="382"/>
      <c r="EU13" s="381"/>
      <c r="EV13" s="382"/>
      <c r="EW13" s="383"/>
      <c r="EX13" s="383"/>
      <c r="EY13" s="383"/>
      <c r="EZ13" s="383"/>
      <c r="FA13" s="381"/>
      <c r="FB13" s="382"/>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109</v>
      </c>
      <c r="C14" s="357" t="n">
        <f aca="false">SUM(C5:C12)</f>
        <v>55</v>
      </c>
      <c r="D14" s="357" t="n">
        <f aca="false">SUM(D5:D12)</f>
        <v>95</v>
      </c>
      <c r="E14" s="357" t="n">
        <f aca="false">SUM(E5:E12)</f>
        <v>105</v>
      </c>
      <c r="F14" s="357" t="n">
        <f aca="false">SUM(F5:F12)</f>
        <v>21</v>
      </c>
      <c r="G14" s="357" t="n">
        <f aca="false">SUM(G5:G12)</f>
        <v>4</v>
      </c>
      <c r="H14" s="357" t="n">
        <f aca="false">SUM(H5:H12)</f>
        <v>8</v>
      </c>
      <c r="I14" s="357" t="n">
        <f aca="false">SUM(I5:I12)</f>
        <v>6</v>
      </c>
      <c r="J14" s="357" t="n">
        <f aca="false">SUM(J5:J12)</f>
        <v>3</v>
      </c>
      <c r="K14" s="357" t="n">
        <f aca="false">SUM(K5:K12)</f>
        <v>0</v>
      </c>
      <c r="L14" s="357" t="n">
        <f aca="false">SUM(L5:L12)</f>
        <v>3</v>
      </c>
      <c r="M14" s="357" t="n">
        <f aca="false">SUM(M5:M12)</f>
        <v>0</v>
      </c>
      <c r="N14" s="357" t="n">
        <f aca="false">SUM(N5:N12)</f>
        <v>4</v>
      </c>
      <c r="O14" s="357" t="n">
        <f aca="false">SUM(O5:O12)</f>
        <v>0</v>
      </c>
      <c r="P14" s="357" t="n">
        <f aca="false">SUM(P5:P12)</f>
        <v>0</v>
      </c>
      <c r="Q14" s="357" t="n">
        <f aca="false">SUM(Q5:Q12)</f>
        <v>1</v>
      </c>
      <c r="S14" s="358" t="n">
        <f aca="false">B14+D14+F14+H14+J14+L14+N14+P14</f>
        <v>243</v>
      </c>
      <c r="T14" s="359" t="n">
        <f aca="false">C14+E14+G14+I14+K14+M14+O14+Q14</f>
        <v>171</v>
      </c>
      <c r="U14" s="360" t="n">
        <f aca="false">T14/(T14+S14)</f>
        <v>0.41304347826087</v>
      </c>
      <c r="V14" s="359" t="n">
        <f aca="false">B14+C14+J14+K14</f>
        <v>167</v>
      </c>
      <c r="W14" s="359" t="n">
        <f aca="false">D14+E14+L14+M14</f>
        <v>203</v>
      </c>
      <c r="X14" s="359" t="n">
        <f aca="false">F14+G14+N14+O14</f>
        <v>29</v>
      </c>
      <c r="Y14" s="359" t="n">
        <f aca="false">SUM(V14:X14)</f>
        <v>399</v>
      </c>
      <c r="Z14" s="15" t="n">
        <f aca="false">W14/Y14</f>
        <v>0.508771929824561</v>
      </c>
      <c r="AA14" s="15" t="n">
        <f aca="false">X14/Y14</f>
        <v>0.0726817042606516</v>
      </c>
      <c r="AB14" s="359" t="n">
        <f aca="false">H14+I14+P14+Q14</f>
        <v>15</v>
      </c>
      <c r="AC14" s="359" t="n">
        <f aca="false">SUM(B14:I14)</f>
        <v>403</v>
      </c>
      <c r="AD14" s="361" t="n">
        <f aca="false">SUM(J14:Q14)</f>
        <v>11</v>
      </c>
      <c r="AE14" s="362" t="n">
        <f aca="false">SUM(B14:Q14)</f>
        <v>414</v>
      </c>
      <c r="AH14" s="15" t="n">
        <f aca="false">(S14/BN14) - 1</f>
        <v>0.0384615384615385</v>
      </c>
      <c r="AI14" s="15" t="n">
        <f aca="false">(T14/BO14) - 1</f>
        <v>0.0426829268292683</v>
      </c>
      <c r="AJ14" s="15" t="n">
        <f aca="false">(U14/BP14) - 1</f>
        <v>0.0023860021208908</v>
      </c>
      <c r="AK14" s="15" t="n">
        <f aca="false">(V14/BQ14) - 1</f>
        <v>0.04375</v>
      </c>
      <c r="AL14" s="15" t="n">
        <f aca="false">(W14/BR14) - 1</f>
        <v>-0.0240384615384616</v>
      </c>
      <c r="AM14" s="15" t="n">
        <f aca="false">(X14/BS14) - 1</f>
        <v>0.318181818181818</v>
      </c>
      <c r="AN14" s="15" t="n">
        <f aca="false">(Y14/BT14) - 1</f>
        <v>0.023076923076923</v>
      </c>
      <c r="AO14" s="15" t="n">
        <f aca="false">(Z14/BU14) - 1</f>
        <v>-0.0460526315789473</v>
      </c>
      <c r="AP14" s="15" t="n">
        <f aca="false">(AA14/BV14) - 1</f>
        <v>0.288448393711552</v>
      </c>
      <c r="AQ14" s="15" t="n">
        <f aca="false">(AB14/BW14) - 1</f>
        <v>0.875</v>
      </c>
      <c r="AR14" s="15" t="n">
        <f aca="false">(AC14/BX14) - 1</f>
        <v>0.0306905370843991</v>
      </c>
      <c r="AS14" s="15" t="n">
        <f aca="false">(AD14/BY14) - 1</f>
        <v>0.571428571428571</v>
      </c>
      <c r="AT14" s="15" t="n">
        <f aca="false">(AE14/BZ14) - 1</f>
        <v>0.0402010050251256</v>
      </c>
      <c r="AV14" s="356" t="s">
        <v>17</v>
      </c>
      <c r="AW14" s="357" t="n">
        <f aca="false">SUM(AW5:AW12)</f>
        <v>104</v>
      </c>
      <c r="AX14" s="357" t="n">
        <f aca="false">SUM(AX5:AX12)</f>
        <v>54</v>
      </c>
      <c r="AY14" s="357" t="n">
        <f aca="false">SUM(AY5:AY12)</f>
        <v>101</v>
      </c>
      <c r="AZ14" s="357" t="n">
        <f aca="false">SUM(AZ5:AZ12)</f>
        <v>102</v>
      </c>
      <c r="BA14" s="357" t="n">
        <f aca="false">SUM(BA5:BA12)</f>
        <v>20</v>
      </c>
      <c r="BB14" s="357" t="n">
        <f aca="false">SUM(BB5:BB12)</f>
        <v>2</v>
      </c>
      <c r="BC14" s="357" t="n">
        <f aca="false">SUM(BC5:BC12)</f>
        <v>6</v>
      </c>
      <c r="BD14" s="357" t="n">
        <f aca="false">SUM(BD5:BD12)</f>
        <v>2</v>
      </c>
      <c r="BE14" s="357" t="n">
        <f aca="false">SUM(BE5:BE12)</f>
        <v>2</v>
      </c>
      <c r="BF14" s="357" t="n">
        <f aca="false">SUM(BF5:BF12)</f>
        <v>0</v>
      </c>
      <c r="BG14" s="357" t="n">
        <f aca="false">SUM(BG5:BG12)</f>
        <v>1</v>
      </c>
      <c r="BH14" s="357" t="n">
        <f aca="false">SUM(BH5:BH12)</f>
        <v>4</v>
      </c>
      <c r="BI14" s="357" t="n">
        <f aca="false">SUM(BI5:BI12)</f>
        <v>0</v>
      </c>
      <c r="BJ14" s="357" t="n">
        <f aca="false">SUM(BJ5:BJ12)</f>
        <v>0</v>
      </c>
      <c r="BK14" s="357" t="n">
        <f aca="false">SUM(BK5:BK12)</f>
        <v>0</v>
      </c>
      <c r="BL14" s="357" t="n">
        <f aca="false">SUM(BL5:BL12)</f>
        <v>0</v>
      </c>
      <c r="BN14" s="358" t="n">
        <f aca="false">AW14+AY14+BA14+BC14+BE14+BG14+BI14+BK14</f>
        <v>234</v>
      </c>
      <c r="BO14" s="359" t="n">
        <f aca="false">AX14+AZ14+BB14+BD14+BF14+BH14+BJ14+BL14</f>
        <v>164</v>
      </c>
      <c r="BP14" s="360" t="n">
        <f aca="false">BO14/(BO14+BN14)</f>
        <v>0.412060301507538</v>
      </c>
      <c r="BQ14" s="359" t="n">
        <f aca="false">AW14+AX14+BE14+BF14</f>
        <v>160</v>
      </c>
      <c r="BR14" s="359" t="n">
        <f aca="false">AY14+AZ14+BG14+BH14</f>
        <v>208</v>
      </c>
      <c r="BS14" s="359" t="n">
        <f aca="false">BA14+BB14+BI14+BJ14</f>
        <v>22</v>
      </c>
      <c r="BT14" s="359" t="n">
        <f aca="false">SUM(BQ14:BS14)</f>
        <v>390</v>
      </c>
      <c r="BU14" s="15" t="n">
        <f aca="false">BR14/BT14</f>
        <v>0.533333333333333</v>
      </c>
      <c r="BV14" s="15" t="n">
        <f aca="false">BS14/BT14</f>
        <v>0.0564102564102564</v>
      </c>
      <c r="BW14" s="359" t="n">
        <f aca="false">BC14+BD14+BK14+BL14</f>
        <v>8</v>
      </c>
      <c r="BX14" s="359" t="n">
        <f aca="false">SUM(AW14:BD14)</f>
        <v>391</v>
      </c>
      <c r="BY14" s="361" t="n">
        <f aca="false">SUM(BE14:BL14)</f>
        <v>7</v>
      </c>
      <c r="BZ14" s="362" t="n">
        <f aca="false">SUM(AW14:BL14)</f>
        <v>398</v>
      </c>
      <c r="CC14" s="15" t="n">
        <f aca="false">(BN14/DI14) - 1</f>
        <v>0.292817679558011</v>
      </c>
      <c r="CD14" s="15" t="n">
        <f aca="false">(BO14/DJ14) - 1</f>
        <v>0.490909090909091</v>
      </c>
      <c r="CE14" s="15" t="n">
        <f aca="false">(BP14/DK14) - 1</f>
        <v>0.0900867976244861</v>
      </c>
      <c r="CF14" s="15" t="n">
        <f aca="false">(BQ14/DL14) - 1</f>
        <v>0.25</v>
      </c>
      <c r="CG14" s="15" t="n">
        <f aca="false">(BR14/DM14) - 1</f>
        <v>0.405405405405405</v>
      </c>
      <c r="CH14" s="15" t="n">
        <f aca="false">(BS14/DN14) - 1</f>
        <v>2.14285714285714</v>
      </c>
      <c r="CI14" s="15" t="n">
        <f aca="false">(BT14/DO14) - 1</f>
        <v>0.378091872791519</v>
      </c>
      <c r="CJ14" s="15" t="n">
        <f aca="false">(BU14/DP14) - 1</f>
        <v>0.0198198198198196</v>
      </c>
      <c r="CK14" s="15" t="n">
        <f aca="false">(BV14/DQ14) - 1</f>
        <v>1.28058608058608</v>
      </c>
      <c r="CL14" s="15" t="n">
        <f aca="false">(BW14/DR14) - 1</f>
        <v>0</v>
      </c>
      <c r="CM14" s="15" t="n">
        <f aca="false">(BX14/DS14) - 1</f>
        <v>0.381625441696113</v>
      </c>
      <c r="CN14" s="15" t="n">
        <f aca="false">(BY14/DT14) - 1</f>
        <v>-0.125</v>
      </c>
      <c r="CO14" s="15" t="n">
        <f aca="false">(BZ14/DU14) - 1</f>
        <v>0.367697594501718</v>
      </c>
      <c r="CQ14" s="356" t="s">
        <v>17</v>
      </c>
      <c r="CR14" s="357" t="n">
        <f aca="false">SUM(CR5:CR12)</f>
        <v>90</v>
      </c>
      <c r="CS14" s="357" t="n">
        <f aca="false">SUM(CS5:CS12)</f>
        <v>35</v>
      </c>
      <c r="CT14" s="357" t="n">
        <f aca="false">SUM(CT5:CT12)</f>
        <v>74</v>
      </c>
      <c r="CU14" s="357" t="n">
        <f aca="false">SUM(CU5:CU12)</f>
        <v>73</v>
      </c>
      <c r="CV14" s="357" t="n">
        <f aca="false">SUM(CV5:CV12)</f>
        <v>6</v>
      </c>
      <c r="CW14" s="357" t="n">
        <f aca="false">SUM(CW5:CW12)</f>
        <v>0</v>
      </c>
      <c r="CX14" s="357" t="n">
        <f aca="false">SUM(CX5:CX12)</f>
        <v>3</v>
      </c>
      <c r="CY14" s="357" t="n">
        <f aca="false">SUM(CY5:CY12)</f>
        <v>2</v>
      </c>
      <c r="CZ14" s="357" t="n">
        <f aca="false">SUM(CZ5:CZ12)</f>
        <v>3</v>
      </c>
      <c r="DA14" s="357" t="n">
        <f aca="false">SUM(DA5:DA12)</f>
        <v>0</v>
      </c>
      <c r="DB14" s="357" t="n">
        <f aca="false">SUM(DB5:DB12)</f>
        <v>1</v>
      </c>
      <c r="DC14" s="357" t="n">
        <f aca="false">SUM(DC5:DC12)</f>
        <v>0</v>
      </c>
      <c r="DD14" s="357" t="n">
        <f aca="false">SUM(DD5:DD12)</f>
        <v>1</v>
      </c>
      <c r="DE14" s="357" t="n">
        <f aca="false">SUM(DE5:DE12)</f>
        <v>0</v>
      </c>
      <c r="DF14" s="357" t="n">
        <f aca="false">SUM(DF5:DF12)</f>
        <v>3</v>
      </c>
      <c r="DG14" s="357" t="n">
        <f aca="false">SUM(DG5:DG12)</f>
        <v>0</v>
      </c>
      <c r="DI14" s="358" t="n">
        <f aca="false">CR14+CT14+CV14+CX14+CZ14+DB14+DD14+DF14</f>
        <v>181</v>
      </c>
      <c r="DJ14" s="359" t="n">
        <f aca="false">CS14+CU14+CW14+CY14+DA14+DC14+DE14+DG14</f>
        <v>110</v>
      </c>
      <c r="DK14" s="360" t="n">
        <f aca="false">DJ14/(DJ14+DI14)</f>
        <v>0.378006872852234</v>
      </c>
      <c r="DL14" s="359" t="n">
        <f aca="false">CR14+CS14+CZ14+DA14</f>
        <v>128</v>
      </c>
      <c r="DM14" s="359" t="n">
        <f aca="false">CT14+CU14+DB14+DC14</f>
        <v>148</v>
      </c>
      <c r="DN14" s="359" t="n">
        <f aca="false">CV14+CW14+DD14+DE14</f>
        <v>7</v>
      </c>
      <c r="DO14" s="359" t="n">
        <f aca="false">SUM(DL14:DN14)</f>
        <v>283</v>
      </c>
      <c r="DP14" s="15" t="n">
        <f aca="false">DM14/DO14</f>
        <v>0.522968197879859</v>
      </c>
      <c r="DQ14" s="15" t="n">
        <f aca="false">DN14/DO14</f>
        <v>0.0247349823321555</v>
      </c>
      <c r="DR14" s="359" t="n">
        <f aca="false">CX14+CY14+DF14+DG14</f>
        <v>8</v>
      </c>
      <c r="DS14" s="359" t="n">
        <f aca="false">SUM(CR14:CY14)</f>
        <v>283</v>
      </c>
      <c r="DT14" s="361" t="n">
        <f aca="false">SUM(CZ14:DG14)</f>
        <v>8</v>
      </c>
      <c r="DU14" s="362" t="n">
        <f aca="false">SUM(CR14:DG14)</f>
        <v>291</v>
      </c>
      <c r="DX14" s="15" t="n">
        <f aca="false">(DI14/FD14) - 1</f>
        <v>0.292857142857143</v>
      </c>
      <c r="DY14" s="15" t="n">
        <f aca="false">(DJ14/FE14) - 1</f>
        <v>0.549295774647887</v>
      </c>
      <c r="DZ14" s="15" t="n">
        <f aca="false">(DK14/FF14) - 1</f>
        <v>0.123372537631286</v>
      </c>
      <c r="EA14" s="15" t="n">
        <f aca="false">(DL14/FG14) - 1</f>
        <v>0.254901960784314</v>
      </c>
      <c r="EB14" s="15" t="n">
        <f aca="false">(DM14/FH14) - 1</f>
        <v>0.741176470588235</v>
      </c>
      <c r="EC14" s="15" t="n">
        <f aca="false">(DN14/FI14) - 1</f>
        <v>-0.65</v>
      </c>
      <c r="ED14" s="15" t="n">
        <f aca="false">(DO14/FJ14) - 1</f>
        <v>0.367149758454106</v>
      </c>
      <c r="EE14" s="15" t="n">
        <f aca="false">(DP14/FK14) - 1</f>
        <v>0.273581376013303</v>
      </c>
      <c r="EF14" s="15" t="n">
        <f aca="false">(DQ14/FL14) - 1</f>
        <v>-0.743992932862191</v>
      </c>
      <c r="EG14" s="15" t="n">
        <f aca="false">(DR14/FM14) - 1</f>
        <v>1</v>
      </c>
      <c r="EH14" s="15" t="n">
        <f aca="false">(DS14/FN14) - 1</f>
        <v>0.394088669950739</v>
      </c>
      <c r="EI14" s="15" t="n">
        <f aca="false">(DT14/FO14) - 1</f>
        <v>0</v>
      </c>
      <c r="EJ14" s="15" t="n">
        <f aca="false">(DU14/FP14) - 1</f>
        <v>0.37914691943128</v>
      </c>
      <c r="EL14" s="356" t="s">
        <v>17</v>
      </c>
      <c r="EM14" s="363" t="n">
        <f aca="false">SUM(EM5:EM12)</f>
        <v>69</v>
      </c>
      <c r="EN14" s="363" t="n">
        <f aca="false">SUM(EN5:EN12)</f>
        <v>32</v>
      </c>
      <c r="EO14" s="363" t="n">
        <f aca="false">SUM(EO5:EO12)</f>
        <v>48</v>
      </c>
      <c r="EP14" s="363" t="n">
        <f aca="false">SUM(EP5:EP12)</f>
        <v>31</v>
      </c>
      <c r="EQ14" s="363" t="n">
        <f aca="false">SUM(EQ5:EQ12)</f>
        <v>15</v>
      </c>
      <c r="ER14" s="363" t="n">
        <f aca="false">SUM(ER5:ER12)</f>
        <v>5</v>
      </c>
      <c r="ES14" s="363" t="n">
        <f aca="false">SUM(ES5:ES12)</f>
        <v>1</v>
      </c>
      <c r="ET14" s="363" t="n">
        <f aca="false">SUM(ET5:ET12)</f>
        <v>2</v>
      </c>
      <c r="EU14" s="363" t="n">
        <f aca="false">SUM(EU5:EU12)</f>
        <v>1</v>
      </c>
      <c r="EV14" s="363" t="n">
        <f aca="false">SUM(EV5:EV12)</f>
        <v>0</v>
      </c>
      <c r="EW14" s="363" t="n">
        <f aca="false">SUM(EW5:EW12)</f>
        <v>5</v>
      </c>
      <c r="EX14" s="363" t="n">
        <f aca="false">SUM(EX5:EX12)</f>
        <v>1</v>
      </c>
      <c r="EY14" s="363" t="n">
        <f aca="false">SUM(EY5:EY12)</f>
        <v>0</v>
      </c>
      <c r="EZ14" s="363" t="n">
        <f aca="false">SUM(EZ5:EZ12)</f>
        <v>0</v>
      </c>
      <c r="FA14" s="363" t="n">
        <f aca="false">SUM(FA5:FA12)</f>
        <v>1</v>
      </c>
      <c r="FB14" s="363" t="n">
        <f aca="false">SUM(FB5:FB12)</f>
        <v>0</v>
      </c>
      <c r="FD14" s="358" t="n">
        <f aca="false">EM14+EO14+EQ14+ES14+EU14+EW14+EY14+FA14</f>
        <v>140</v>
      </c>
      <c r="FE14" s="359" t="n">
        <f aca="false">EN14+EP14+ER14+ET14+EV14+EX14+EZ14+FB14</f>
        <v>71</v>
      </c>
      <c r="FF14" s="360" t="n">
        <f aca="false">FE14/(FE14+FD14)</f>
        <v>0.336492890995261</v>
      </c>
      <c r="FG14" s="359" t="n">
        <f aca="false">EM14+EN14+EU14+EV14</f>
        <v>102</v>
      </c>
      <c r="FH14" s="359" t="n">
        <f aca="false">EO14+EP14+EW14+EX14</f>
        <v>85</v>
      </c>
      <c r="FI14" s="359" t="n">
        <f aca="false">EQ14+ER14+EY14+EZ14</f>
        <v>20</v>
      </c>
      <c r="FJ14" s="359" t="n">
        <f aca="false">SUM(FG14:FI14)</f>
        <v>207</v>
      </c>
      <c r="FK14" s="15" t="n">
        <f aca="false">FH14/FJ14</f>
        <v>0.410628019323671</v>
      </c>
      <c r="FL14" s="15" t="n">
        <f aca="false">FI14/FJ14</f>
        <v>0.0966183574879227</v>
      </c>
      <c r="FM14" s="359" t="n">
        <f aca="false">ES14+ET14+FA14+FB14</f>
        <v>4</v>
      </c>
      <c r="FN14" s="359" t="n">
        <f aca="false">SUM(EM14:ET14)</f>
        <v>203</v>
      </c>
      <c r="FO14" s="361" t="n">
        <f aca="false">SUM(EU14:FB14)</f>
        <v>8</v>
      </c>
      <c r="FP14" s="362" t="n">
        <f aca="false">SUM(EM14:FB14)</f>
        <v>211</v>
      </c>
      <c r="FR14" s="0" t="n">
        <v>98</v>
      </c>
      <c r="FS14" s="0" t="n">
        <v>62</v>
      </c>
      <c r="FT14" s="0" t="n">
        <v>0.3875</v>
      </c>
      <c r="FU14" s="0" t="n">
        <v>86</v>
      </c>
      <c r="FV14" s="0" t="n">
        <v>63</v>
      </c>
      <c r="FW14" s="0" t="n">
        <v>7</v>
      </c>
      <c r="FX14" s="0" t="n">
        <v>156</v>
      </c>
      <c r="FY14" s="0" t="n">
        <v>0.403846153846154</v>
      </c>
      <c r="FZ14" s="0" t="n">
        <v>0.0448717948717949</v>
      </c>
      <c r="GA14" s="0" t="n">
        <v>4</v>
      </c>
      <c r="GB14" s="0" t="n">
        <v>146</v>
      </c>
      <c r="GC14" s="0" t="n">
        <v>14</v>
      </c>
      <c r="GD14" s="0" t="n">
        <v>160</v>
      </c>
      <c r="GF14" s="347" t="n">
        <f aca="false">(FD14/FR14) - 1</f>
        <v>0.428571428571429</v>
      </c>
      <c r="GG14" s="15" t="n">
        <f aca="false">(FE14/FS14) - 1</f>
        <v>0.145161290322581</v>
      </c>
      <c r="GH14" s="15" t="n">
        <f aca="false">(FF14/FT14) - 1</f>
        <v>-0.131631249044489</v>
      </c>
      <c r="GI14" s="15" t="n">
        <f aca="false">(FG14/FU14) - 1</f>
        <v>0.186046511627907</v>
      </c>
      <c r="GJ14" s="15" t="n">
        <f aca="false">(FH14/FV14) - 1</f>
        <v>0.349206349206349</v>
      </c>
      <c r="GK14" s="15" t="n">
        <f aca="false">(FI14/FW14) - 1</f>
        <v>1.85714285714286</v>
      </c>
      <c r="GL14" s="15" t="n">
        <f aca="false">(FJ14/FX14) - 1</f>
        <v>0.326923076923077</v>
      </c>
      <c r="GM14" s="15" t="n">
        <f aca="false">(FK14/FY14) - 1</f>
        <v>0.0167931907062338</v>
      </c>
      <c r="GN14" s="15" t="n">
        <f aca="false">(FL14/FZ14) - 1</f>
        <v>1.15320910973085</v>
      </c>
      <c r="GO14" s="15" t="n">
        <f aca="false">(FM14/GA14) - 1</f>
        <v>0</v>
      </c>
      <c r="GP14" s="15" t="n">
        <f aca="false">(FN14/GB14) - 1</f>
        <v>0.39041095890411</v>
      </c>
      <c r="GQ14" s="15" t="n">
        <f aca="false">(FO14/GC14) - 1</f>
        <v>-0.428571428571429</v>
      </c>
      <c r="GR14" s="348" t="n">
        <f aca="false">(FP14/GD14) - 1</f>
        <v>0.31875</v>
      </c>
    </row>
    <row r="15" customFormat="false" ht="14.25" hidden="false" customHeight="false" outlineLevel="0" collapsed="false">
      <c r="A15" s="356" t="s">
        <v>204</v>
      </c>
      <c r="B15" s="356" t="n">
        <f aca="false">SUM(B7:B10)</f>
        <v>49</v>
      </c>
      <c r="C15" s="356" t="n">
        <f aca="false">SUM(C7:C10)</f>
        <v>31</v>
      </c>
      <c r="D15" s="356" t="n">
        <f aca="false">SUM(D7:D10)</f>
        <v>47</v>
      </c>
      <c r="E15" s="356" t="n">
        <f aca="false">SUM(E7:E10)</f>
        <v>62</v>
      </c>
      <c r="F15" s="356" t="n">
        <f aca="false">SUM(F7:F10)</f>
        <v>10</v>
      </c>
      <c r="G15" s="356" t="n">
        <f aca="false">SUM(G7:G10)</f>
        <v>4</v>
      </c>
      <c r="H15" s="356" t="n">
        <f aca="false">SUM(H7:H10)</f>
        <v>4</v>
      </c>
      <c r="I15" s="356" t="n">
        <f aca="false">SUM(I7:I10)</f>
        <v>3</v>
      </c>
      <c r="J15" s="356" t="n">
        <f aca="false">SUM(J7:J10)</f>
        <v>0</v>
      </c>
      <c r="K15" s="356" t="n">
        <f aca="false">SUM(K7:K10)</f>
        <v>0</v>
      </c>
      <c r="L15" s="356" t="n">
        <f aca="false">SUM(L7:L10)</f>
        <v>0</v>
      </c>
      <c r="M15" s="356" t="n">
        <f aca="false">SUM(M7:M10)</f>
        <v>0</v>
      </c>
      <c r="N15" s="356" t="n">
        <f aca="false">SUM(N7:N10)</f>
        <v>3</v>
      </c>
      <c r="O15" s="356" t="n">
        <f aca="false">SUM(O7:O10)</f>
        <v>0</v>
      </c>
      <c r="P15" s="356" t="n">
        <f aca="false">SUM(P7:P10)</f>
        <v>0</v>
      </c>
      <c r="Q15" s="356" t="n">
        <f aca="false">SUM(Q7:Q10)</f>
        <v>0</v>
      </c>
      <c r="S15" s="364" t="n">
        <f aca="false">B15+D15+F15+H15+J15+L15+N15+P15</f>
        <v>113</v>
      </c>
      <c r="T15" s="363" t="n">
        <f aca="false">C15+E15+G15+I15+K15+M15+O15+Q15</f>
        <v>100</v>
      </c>
      <c r="U15" s="365" t="n">
        <f aca="false">T15/(T15+S15)</f>
        <v>0.469483568075117</v>
      </c>
      <c r="V15" s="363" t="n">
        <f aca="false">B15+C15+J15+K15</f>
        <v>80</v>
      </c>
      <c r="W15" s="363" t="n">
        <f aca="false">D15+E15+L15+M15</f>
        <v>109</v>
      </c>
      <c r="X15" s="363" t="n">
        <f aca="false">F15+G15+N15+O15</f>
        <v>17</v>
      </c>
      <c r="Y15" s="363" t="n">
        <f aca="false">SUM(V15:X15)</f>
        <v>206</v>
      </c>
      <c r="Z15" s="366" t="n">
        <f aca="false">W15/Y15</f>
        <v>0.529126213592233</v>
      </c>
      <c r="AA15" s="366" t="n">
        <f aca="false">X15/Y15</f>
        <v>0.0825242718446602</v>
      </c>
      <c r="AB15" s="363" t="n">
        <f aca="false">H15+I15+P15+Q15</f>
        <v>7</v>
      </c>
      <c r="AC15" s="363" t="n">
        <f aca="false">SUM(B15:I15)</f>
        <v>210</v>
      </c>
      <c r="AD15" s="367" t="n">
        <f aca="false">SUM(J15:Q15)</f>
        <v>3</v>
      </c>
      <c r="AE15" s="35" t="n">
        <f aca="false">SUM(B15:Q15)</f>
        <v>213</v>
      </c>
      <c r="AH15" s="15" t="n">
        <f aca="false">(S15/BN15) - 1</f>
        <v>0.0865384615384614</v>
      </c>
      <c r="AI15" s="15" t="n">
        <f aca="false">(T15/BO15) - 1</f>
        <v>0.219512195121951</v>
      </c>
      <c r="AJ15" s="15" t="n">
        <f aca="false">(U15/BP15) - 1</f>
        <v>0.0649261422191687</v>
      </c>
      <c r="AK15" s="15" t="n">
        <f aca="false">(V15/BQ15) - 1</f>
        <v>0.0389610389610389</v>
      </c>
      <c r="AL15" s="15" t="n">
        <f aca="false">(W15/BR15) - 1</f>
        <v>0.123711340206186</v>
      </c>
      <c r="AM15" s="15" t="n">
        <f aca="false">(X15/BS15) - 1</f>
        <v>1.125</v>
      </c>
      <c r="AN15" s="15" t="n">
        <f aca="false">(Y15/BT15) - 1</f>
        <v>0.131868131868132</v>
      </c>
      <c r="AO15" s="15" t="n">
        <f aca="false">(Z15/BU15) - 1</f>
        <v>-0.00720648583725358</v>
      </c>
      <c r="AP15" s="15" t="n">
        <f aca="false">(AA15/BV15) - 1</f>
        <v>0.877427184466019</v>
      </c>
      <c r="AQ15" s="15" t="n">
        <f aca="false">(AB15/BW15) - 1</f>
        <v>0.75</v>
      </c>
      <c r="AR15" s="15" t="n">
        <f aca="false">(AC15/BX15) - 1</f>
        <v>0.147540983606557</v>
      </c>
      <c r="AS15" s="15" t="n">
        <f aca="false">(AD15/BY15) - 1</f>
        <v>0</v>
      </c>
      <c r="AT15" s="15" t="n">
        <f aca="false">(AE15/BZ15) - 1</f>
        <v>0.145161290322581</v>
      </c>
      <c r="AV15" s="356" t="s">
        <v>204</v>
      </c>
      <c r="AW15" s="356" t="n">
        <f aca="false">SUM(AW7:AW10)</f>
        <v>49</v>
      </c>
      <c r="AX15" s="356" t="n">
        <f aca="false">SUM(AX7:AX10)</f>
        <v>28</v>
      </c>
      <c r="AY15" s="356" t="n">
        <f aca="false">SUM(AY7:AY10)</f>
        <v>43</v>
      </c>
      <c r="AZ15" s="356" t="n">
        <f aca="false">SUM(AZ7:AZ10)</f>
        <v>51</v>
      </c>
      <c r="BA15" s="356" t="n">
        <f aca="false">SUM(BA7:BA10)</f>
        <v>8</v>
      </c>
      <c r="BB15" s="356" t="n">
        <f aca="false">SUM(BB7:BB10)</f>
        <v>0</v>
      </c>
      <c r="BC15" s="356" t="n">
        <f aca="false">SUM(BC7:BC10)</f>
        <v>3</v>
      </c>
      <c r="BD15" s="356" t="n">
        <f aca="false">SUM(BD7:BD10)</f>
        <v>1</v>
      </c>
      <c r="BE15" s="356" t="n">
        <f aca="false">SUM(BE7:BE10)</f>
        <v>0</v>
      </c>
      <c r="BF15" s="356" t="n">
        <f aca="false">SUM(BF7:BF10)</f>
        <v>0</v>
      </c>
      <c r="BG15" s="356" t="n">
        <f aca="false">SUM(BG7:BG10)</f>
        <v>1</v>
      </c>
      <c r="BH15" s="356" t="n">
        <f aca="false">SUM(BH7:BH10)</f>
        <v>2</v>
      </c>
      <c r="BI15" s="356" t="n">
        <f aca="false">SUM(BI7:BI10)</f>
        <v>0</v>
      </c>
      <c r="BJ15" s="356" t="n">
        <f aca="false">SUM(BJ7:BJ10)</f>
        <v>0</v>
      </c>
      <c r="BK15" s="356" t="n">
        <f aca="false">SUM(BK7:BK10)</f>
        <v>0</v>
      </c>
      <c r="BL15" s="356" t="n">
        <f aca="false">SUM(BL7:BL10)</f>
        <v>0</v>
      </c>
      <c r="BN15" s="364" t="n">
        <f aca="false">AW15+AY15+BA15+BC15+BE15+BG15+BI15+BK15</f>
        <v>104</v>
      </c>
      <c r="BO15" s="363" t="n">
        <f aca="false">AX15+AZ15+BB15+BD15+BF15+BH15+BJ15+BL15</f>
        <v>82</v>
      </c>
      <c r="BP15" s="365" t="n">
        <f aca="false">BO15/(BO15+BN15)</f>
        <v>0.440860215053763</v>
      </c>
      <c r="BQ15" s="363" t="n">
        <f aca="false">AW15+AX15+BE15+BF15</f>
        <v>77</v>
      </c>
      <c r="BR15" s="363" t="n">
        <f aca="false">AY15+AZ15+BG15+BH15</f>
        <v>97</v>
      </c>
      <c r="BS15" s="363" t="n">
        <f aca="false">BA15+BB15+BI15+BJ15</f>
        <v>8</v>
      </c>
      <c r="BT15" s="363" t="n">
        <f aca="false">SUM(BQ15:BS15)</f>
        <v>182</v>
      </c>
      <c r="BU15" s="366" t="n">
        <f aca="false">BR15/BT15</f>
        <v>0.532967032967033</v>
      </c>
      <c r="BV15" s="366" t="n">
        <f aca="false">BS15/BT15</f>
        <v>0.043956043956044</v>
      </c>
      <c r="BW15" s="363" t="n">
        <f aca="false">BC15+BD15+BK15+BL15</f>
        <v>4</v>
      </c>
      <c r="BX15" s="363" t="n">
        <f aca="false">SUM(AW15:BD15)</f>
        <v>183</v>
      </c>
      <c r="BY15" s="367" t="n">
        <f aca="false">SUM(BE15:BL15)</f>
        <v>3</v>
      </c>
      <c r="BZ15" s="35" t="n">
        <f aca="false">SUM(AW15:BL15)</f>
        <v>186</v>
      </c>
      <c r="CC15" s="15" t="n">
        <f aca="false">(BN15/DI15) - 1</f>
        <v>0.106382978723404</v>
      </c>
      <c r="CD15" s="15" t="n">
        <f aca="false">(BO15/DJ15) - 1</f>
        <v>0.138888888888889</v>
      </c>
      <c r="CE15" s="15" t="n">
        <f aca="false">(BP15/DK15) - 1</f>
        <v>0.0164277180406212</v>
      </c>
      <c r="CF15" s="15" t="n">
        <f aca="false">(BQ15/DL15) - 1</f>
        <v>0.0405405405405406</v>
      </c>
      <c r="CG15" s="15" t="n">
        <f aca="false">(BR15/DM15) - 1</f>
        <v>0.168674698795181</v>
      </c>
      <c r="CH15" s="15" t="n">
        <f aca="false">(BS15/DN15) - 1</f>
        <v>1</v>
      </c>
      <c r="CI15" s="15" t="n">
        <f aca="false">(BT15/DO15) - 1</f>
        <v>0.130434782608696</v>
      </c>
      <c r="CJ15" s="15" t="n">
        <f aca="false">(BU15/DP15) - 1</f>
        <v>0.0338276181649677</v>
      </c>
      <c r="CK15" s="15" t="n">
        <f aca="false">(BV15/DQ15) - 1</f>
        <v>0.769230769230769</v>
      </c>
      <c r="CL15" s="15" t="n">
        <f aca="false">(BW15/DR15) - 1</f>
        <v>-0.2</v>
      </c>
      <c r="CM15" s="15" t="n">
        <f aca="false">(BX15/DS15) - 1</f>
        <v>0.14375</v>
      </c>
      <c r="CN15" s="15" t="n">
        <f aca="false">(BY15/DT15) - 1</f>
        <v>-0.5</v>
      </c>
      <c r="CO15" s="15" t="n">
        <f aca="false">(BZ15/DU15) - 1</f>
        <v>0.120481927710843</v>
      </c>
      <c r="CQ15" s="356" t="s">
        <v>204</v>
      </c>
      <c r="CR15" s="356" t="n">
        <f aca="false">SUM(CR7:CR10)</f>
        <v>50</v>
      </c>
      <c r="CS15" s="356" t="n">
        <f aca="false">SUM(CS7:CS10)</f>
        <v>22</v>
      </c>
      <c r="CT15" s="356" t="n">
        <f aca="false">SUM(CT7:CT10)</f>
        <v>34</v>
      </c>
      <c r="CU15" s="356" t="n">
        <f aca="false">SUM(CU7:CU10)</f>
        <v>48</v>
      </c>
      <c r="CV15" s="356" t="n">
        <f aca="false">SUM(CV7:CV10)</f>
        <v>3</v>
      </c>
      <c r="CW15" s="356" t="n">
        <f aca="false">SUM(CW7:CW10)</f>
        <v>0</v>
      </c>
      <c r="CX15" s="356" t="n">
        <f aca="false">SUM(CX7:CX10)</f>
        <v>1</v>
      </c>
      <c r="CY15" s="356" t="n">
        <f aca="false">SUM(CY7:CY10)</f>
        <v>2</v>
      </c>
      <c r="CZ15" s="356" t="n">
        <f aca="false">SUM(CZ7:CZ10)</f>
        <v>2</v>
      </c>
      <c r="DA15" s="356" t="n">
        <f aca="false">SUM(DA7:DA10)</f>
        <v>0</v>
      </c>
      <c r="DB15" s="356" t="n">
        <f aca="false">SUM(DB7:DB10)</f>
        <v>1</v>
      </c>
      <c r="DC15" s="356" t="n">
        <f aca="false">SUM(DC7:DC10)</f>
        <v>0</v>
      </c>
      <c r="DD15" s="356" t="n">
        <f aca="false">SUM(DD7:DD10)</f>
        <v>1</v>
      </c>
      <c r="DE15" s="356" t="n">
        <f aca="false">SUM(DE7:DE10)</f>
        <v>0</v>
      </c>
      <c r="DF15" s="356" t="n">
        <f aca="false">SUM(DF7:DF10)</f>
        <v>2</v>
      </c>
      <c r="DG15" s="356" t="n">
        <f aca="false">SUM(DG7:DG10)</f>
        <v>0</v>
      </c>
      <c r="DI15" s="364" t="n">
        <f aca="false">CR15+CT15+CV15+CX15+CZ15+DB15+DD15+DF15</f>
        <v>94</v>
      </c>
      <c r="DJ15" s="363" t="n">
        <f aca="false">CS15+CU15+CW15+CY15+DA15+DC15+DE15+DG15</f>
        <v>72</v>
      </c>
      <c r="DK15" s="365" t="n">
        <f aca="false">DJ15/(DJ15+DI15)</f>
        <v>0.433734939759036</v>
      </c>
      <c r="DL15" s="363" t="n">
        <f aca="false">CR15+CS15+CZ15+DA15</f>
        <v>74</v>
      </c>
      <c r="DM15" s="363" t="n">
        <f aca="false">CT15+CU15+DB15+DC15</f>
        <v>83</v>
      </c>
      <c r="DN15" s="363" t="n">
        <f aca="false">CV15+CW15+DD15+DE15</f>
        <v>4</v>
      </c>
      <c r="DO15" s="363" t="n">
        <f aca="false">SUM(DL15:DN15)</f>
        <v>161</v>
      </c>
      <c r="DP15" s="366" t="n">
        <f aca="false">DM15/DO15</f>
        <v>0.515527950310559</v>
      </c>
      <c r="DQ15" s="366" t="n">
        <f aca="false">DN15/DO15</f>
        <v>0.0248447204968944</v>
      </c>
      <c r="DR15" s="363" t="n">
        <f aca="false">CX15+CY15+DF15+DG15</f>
        <v>5</v>
      </c>
      <c r="DS15" s="363" t="n">
        <f aca="false">SUM(CR15:CY15)</f>
        <v>160</v>
      </c>
      <c r="DT15" s="367" t="n">
        <f aca="false">SUM(CZ15:DG15)</f>
        <v>6</v>
      </c>
      <c r="DU15" s="35" t="n">
        <f aca="false">SUM(CR15:DG15)</f>
        <v>166</v>
      </c>
      <c r="DX15" s="15" t="n">
        <f aca="false">(DI15/FD15) - 1</f>
        <v>0.424242424242424</v>
      </c>
      <c r="DY15" s="15" t="n">
        <f aca="false">(DJ15/FE15) - 1</f>
        <v>1</v>
      </c>
      <c r="DZ15" s="15" t="n">
        <f aca="false">(DK15/FF15) - 1</f>
        <v>0.228915662650602</v>
      </c>
      <c r="EA15" s="15" t="n">
        <f aca="false">(DL15/FG15) - 1</f>
        <v>0.681818181818182</v>
      </c>
      <c r="EB15" s="15" t="n">
        <f aca="false">(DM15/FH15) - 1</f>
        <v>0.804347826086956</v>
      </c>
      <c r="EC15" s="15" t="n">
        <f aca="false">(DN15/FI15) - 1</f>
        <v>-0.555555555555556</v>
      </c>
      <c r="ED15" s="15" t="n">
        <f aca="false">(DO15/FJ15) - 1</f>
        <v>0.626262626262626</v>
      </c>
      <c r="EE15" s="15" t="n">
        <f aca="false">(DP15/FK15) - 1</f>
        <v>0.10950580610316</v>
      </c>
      <c r="EF15" s="15" t="n">
        <f aca="false">(DQ15/FL15) - 1</f>
        <v>-0.726708074534162</v>
      </c>
      <c r="EG15" s="15" t="n">
        <f aca="false">(DR15/FM15) - 1</f>
        <v>0.666666666666667</v>
      </c>
      <c r="EH15" s="15" t="n">
        <f aca="false">(DS15/FN15) - 1</f>
        <v>0.649484536082474</v>
      </c>
      <c r="EI15" s="15" t="n">
        <f aca="false">(DT15/FO15) - 1</f>
        <v>0.2</v>
      </c>
      <c r="EJ15" s="15" t="n">
        <f aca="false">(DU15/FP15) - 1</f>
        <v>0.627450980392157</v>
      </c>
      <c r="EL15" s="356" t="s">
        <v>204</v>
      </c>
      <c r="EM15" s="356" t="n">
        <f aca="false">SUM(EM7:EM10)</f>
        <v>29</v>
      </c>
      <c r="EN15" s="356" t="n">
        <f aca="false">SUM(EN7:EN10)</f>
        <v>15</v>
      </c>
      <c r="EO15" s="356" t="n">
        <f aca="false">SUM(EO7:EO10)</f>
        <v>24</v>
      </c>
      <c r="EP15" s="356" t="n">
        <f aca="false">SUM(EP7:EP10)</f>
        <v>18</v>
      </c>
      <c r="EQ15" s="356" t="n">
        <f aca="false">SUM(EQ7:EQ10)</f>
        <v>8</v>
      </c>
      <c r="ER15" s="356" t="n">
        <f aca="false">SUM(ER7:ER10)</f>
        <v>1</v>
      </c>
      <c r="ES15" s="356" t="n">
        <f aca="false">SUM(ES7:ES10)</f>
        <v>1</v>
      </c>
      <c r="ET15" s="356" t="n">
        <f aca="false">SUM(ET7:ET10)</f>
        <v>1</v>
      </c>
      <c r="EU15" s="356" t="n">
        <f aca="false">SUM(EU7:EU10)</f>
        <v>0</v>
      </c>
      <c r="EV15" s="356" t="n">
        <f aca="false">SUM(EV7:EV10)</f>
        <v>0</v>
      </c>
      <c r="EW15" s="356" t="n">
        <f aca="false">SUM(EW7:EW10)</f>
        <v>3</v>
      </c>
      <c r="EX15" s="356" t="n">
        <f aca="false">SUM(EX7:EX10)</f>
        <v>1</v>
      </c>
      <c r="EY15" s="356" t="n">
        <f aca="false">SUM(EY7:EY10)</f>
        <v>0</v>
      </c>
      <c r="EZ15" s="356" t="n">
        <f aca="false">SUM(EZ7:EZ10)</f>
        <v>0</v>
      </c>
      <c r="FA15" s="356" t="n">
        <f aca="false">SUM(FA7:FA10)</f>
        <v>1</v>
      </c>
      <c r="FB15" s="356" t="n">
        <f aca="false">SUM(FB7:FB10)</f>
        <v>0</v>
      </c>
      <c r="FD15" s="364" t="n">
        <f aca="false">EM15+EO15+EQ15+ES15+EU15+EW15+EY15+FA15</f>
        <v>66</v>
      </c>
      <c r="FE15" s="363" t="n">
        <f aca="false">EN15+EP15+ER15+ET15+EV15+EX15+EZ15+FB15</f>
        <v>36</v>
      </c>
      <c r="FF15" s="365" t="n">
        <f aca="false">FE15/(FE15+FD15)</f>
        <v>0.352941176470588</v>
      </c>
      <c r="FG15" s="363" t="n">
        <f aca="false">EM15+EN15+EU15+EV15</f>
        <v>44</v>
      </c>
      <c r="FH15" s="363" t="n">
        <f aca="false">EO15+EP15+EW15+EX15</f>
        <v>46</v>
      </c>
      <c r="FI15" s="363" t="n">
        <f aca="false">EQ15+ER15+EY15+EZ15</f>
        <v>9</v>
      </c>
      <c r="FJ15" s="363" t="n">
        <f aca="false">SUM(FG15:FI15)</f>
        <v>99</v>
      </c>
      <c r="FK15" s="366" t="n">
        <f aca="false">FH15/FJ15</f>
        <v>0.464646464646465</v>
      </c>
      <c r="FL15" s="366" t="n">
        <f aca="false">FI15/FJ15</f>
        <v>0.0909090909090909</v>
      </c>
      <c r="FM15" s="363" t="n">
        <f aca="false">ES15+ET15+FA15+FB15</f>
        <v>3</v>
      </c>
      <c r="FN15" s="363" t="n">
        <f aca="false">SUM(EM15:ET15)</f>
        <v>97</v>
      </c>
      <c r="FO15" s="367" t="n">
        <f aca="false">SUM(EU15:FB15)</f>
        <v>5</v>
      </c>
      <c r="FP15" s="35" t="n">
        <f aca="false">SUM(EM15:FB15)</f>
        <v>102</v>
      </c>
      <c r="FR15" s="0" t="n">
        <v>51</v>
      </c>
      <c r="FS15" s="0" t="n">
        <v>37</v>
      </c>
      <c r="FT15" s="0" t="n">
        <v>0.420454545454545</v>
      </c>
      <c r="FU15" s="0" t="n">
        <v>46</v>
      </c>
      <c r="FV15" s="0" t="n">
        <v>36</v>
      </c>
      <c r="FW15" s="0" t="n">
        <v>5</v>
      </c>
      <c r="FX15" s="0" t="n">
        <v>87</v>
      </c>
      <c r="FY15" s="0" t="n">
        <v>0.413793103448276</v>
      </c>
      <c r="FZ15" s="0" t="n">
        <v>0.0574712643678161</v>
      </c>
      <c r="GA15" s="0" t="n">
        <v>1</v>
      </c>
      <c r="GB15" s="0" t="n">
        <v>81</v>
      </c>
      <c r="GC15" s="0" t="n">
        <v>7</v>
      </c>
      <c r="GD15" s="0" t="n">
        <v>88</v>
      </c>
      <c r="GF15" s="368" t="n">
        <f aca="false">(FD15/FR15) - 1</f>
        <v>0.294117647058824</v>
      </c>
      <c r="GG15" s="369" t="n">
        <f aca="false">(FE15/FS15) - 1</f>
        <v>-0.027027027027027</v>
      </c>
      <c r="GH15" s="369" t="n">
        <f aca="false">(FF15/FT15) - 1</f>
        <v>-0.160572337042924</v>
      </c>
      <c r="GI15" s="369" t="n">
        <f aca="false">(FG15/FU15) - 1</f>
        <v>-0.0434782608695652</v>
      </c>
      <c r="GJ15" s="369" t="n">
        <f aca="false">(FH15/FV15) - 1</f>
        <v>0.277777777777778</v>
      </c>
      <c r="GK15" s="369" t="n">
        <f aca="false">(FI15/FW15) - 1</f>
        <v>0.8</v>
      </c>
      <c r="GL15" s="369" t="n">
        <f aca="false">(FJ15/FX15) - 1</f>
        <v>0.137931034482759</v>
      </c>
      <c r="GM15" s="369" t="n">
        <f aca="false">(FK15/FY15) - 1</f>
        <v>0.122895622895622</v>
      </c>
      <c r="GN15" s="369" t="n">
        <f aca="false">(FL15/FZ15) - 1</f>
        <v>0.581818181818182</v>
      </c>
      <c r="GO15" s="369" t="n">
        <f aca="false">(FM15/GA15) - 1</f>
        <v>2</v>
      </c>
      <c r="GP15" s="369" t="n">
        <f aca="false">(FN15/GB15) - 1</f>
        <v>0.197530864197531</v>
      </c>
      <c r="GQ15" s="369" t="n">
        <f aca="false">(FO15/GC15) - 1</f>
        <v>-0.285714285714286</v>
      </c>
      <c r="GR15" s="370" t="n">
        <f aca="false">(FP15/GD15) - 1</f>
        <v>0.159090909090909</v>
      </c>
    </row>
    <row r="17" customFormat="false" ht="14.25" hidden="false" customHeight="false" outlineLevel="0" collapsed="false">
      <c r="A17" s="0" t="s">
        <v>205</v>
      </c>
      <c r="B17" s="0" t="n">
        <f aca="false">SUM(B5:B8)</f>
        <v>34</v>
      </c>
      <c r="C17" s="0" t="n">
        <f aca="false">SUM(C5:C8)</f>
        <v>19</v>
      </c>
      <c r="D17" s="0" t="n">
        <f aca="false">SUM(D5:D8)</f>
        <v>38</v>
      </c>
      <c r="E17" s="0" t="n">
        <f aca="false">SUM(E5:E8)</f>
        <v>35</v>
      </c>
      <c r="F17" s="0" t="n">
        <f aca="false">SUM(F5:F8)</f>
        <v>9</v>
      </c>
      <c r="G17" s="0" t="n">
        <f aca="false">SUM(G5:G8)</f>
        <v>1</v>
      </c>
      <c r="H17" s="0" t="n">
        <f aca="false">SUM(H5:H8)</f>
        <v>4</v>
      </c>
      <c r="I17" s="0" t="n">
        <f aca="false">SUM(I5:I8)</f>
        <v>3</v>
      </c>
      <c r="J17" s="0" t="n">
        <f aca="false">SUM(J5:J8)</f>
        <v>0</v>
      </c>
      <c r="K17" s="0" t="n">
        <f aca="false">SUM(K5:K8)</f>
        <v>0</v>
      </c>
      <c r="L17" s="0" t="n">
        <f aca="false">SUM(L5:L8)</f>
        <v>0</v>
      </c>
      <c r="M17" s="0" t="n">
        <f aca="false">SUM(M5:M8)</f>
        <v>0</v>
      </c>
      <c r="N17" s="0" t="n">
        <f aca="false">SUM(N5:N8)</f>
        <v>1</v>
      </c>
      <c r="O17" s="0" t="n">
        <f aca="false">SUM(O5:O8)</f>
        <v>0</v>
      </c>
      <c r="P17" s="0" t="n">
        <f aca="false">SUM(P5:P8)</f>
        <v>0</v>
      </c>
      <c r="Q17" s="0" t="n">
        <f aca="false">SUM(Q5:Q8)</f>
        <v>0</v>
      </c>
      <c r="AV17" s="0" t="s">
        <v>205</v>
      </c>
      <c r="AW17" s="0" t="n">
        <f aca="false">SUM(AW5:AW8)</f>
        <v>39</v>
      </c>
      <c r="AX17" s="0" t="n">
        <f aca="false">SUM(AX5:AX8)</f>
        <v>12</v>
      </c>
      <c r="AY17" s="0" t="n">
        <f aca="false">SUM(AY5:AY8)</f>
        <v>34</v>
      </c>
      <c r="AZ17" s="0" t="n">
        <f aca="false">SUM(AZ5:AZ8)</f>
        <v>38</v>
      </c>
      <c r="BA17" s="0" t="n">
        <f aca="false">SUM(BA5:BA8)</f>
        <v>8</v>
      </c>
      <c r="BB17" s="0" t="n">
        <f aca="false">SUM(BB5:BB8)</f>
        <v>0</v>
      </c>
      <c r="BC17" s="0" t="n">
        <f aca="false">SUM(BC5:BC8)</f>
        <v>1</v>
      </c>
      <c r="BD17" s="0" t="n">
        <f aca="false">SUM(BD5:BD8)</f>
        <v>2</v>
      </c>
      <c r="BE17" s="0" t="n">
        <f aca="false">SUM(BE5:BE8)</f>
        <v>1</v>
      </c>
      <c r="BF17" s="0" t="n">
        <f aca="false">SUM(BF5:BF8)</f>
        <v>0</v>
      </c>
      <c r="BG17" s="0" t="n">
        <f aca="false">SUM(BG5:BG8)</f>
        <v>1</v>
      </c>
      <c r="BH17" s="0" t="n">
        <f aca="false">SUM(BH5:BH8)</f>
        <v>1</v>
      </c>
      <c r="BI17" s="0" t="n">
        <f aca="false">SUM(BI5:BI8)</f>
        <v>0</v>
      </c>
      <c r="BJ17" s="0" t="n">
        <f aca="false">SUM(BJ5:BJ8)</f>
        <v>0</v>
      </c>
      <c r="BK17" s="0" t="n">
        <f aca="false">SUM(BK5:BK8)</f>
        <v>0</v>
      </c>
      <c r="BL17" s="0" t="n">
        <f aca="false">SUM(BL5:BL8)</f>
        <v>0</v>
      </c>
      <c r="CQ17" s="0" t="s">
        <v>205</v>
      </c>
      <c r="CR17" s="0" t="n">
        <f aca="false">SUM(CR5:CR8)</f>
        <v>28</v>
      </c>
      <c r="CS17" s="0" t="n">
        <f aca="false">SUM(CS5:CS8)</f>
        <v>13</v>
      </c>
      <c r="CT17" s="0" t="n">
        <f aca="false">SUM(CT5:CT8)</f>
        <v>29</v>
      </c>
      <c r="CU17" s="0" t="n">
        <f aca="false">SUM(CU5:CU8)</f>
        <v>25</v>
      </c>
      <c r="CV17" s="0" t="n">
        <f aca="false">SUM(CV5:CV8)</f>
        <v>2</v>
      </c>
      <c r="CW17" s="0" t="n">
        <f aca="false">SUM(CW5:CW8)</f>
        <v>0</v>
      </c>
      <c r="CX17" s="0" t="n">
        <f aca="false">SUM(CX5:CX8)</f>
        <v>1</v>
      </c>
      <c r="CY17" s="0" t="n">
        <f aca="false">SUM(CY5:CY8)</f>
        <v>2</v>
      </c>
      <c r="CZ17" s="0" t="n">
        <f aca="false">SUM(CZ5:CZ8)</f>
        <v>2</v>
      </c>
      <c r="DA17" s="0" t="n">
        <f aca="false">SUM(DA5:DA8)</f>
        <v>0</v>
      </c>
      <c r="DB17" s="0" t="n">
        <f aca="false">SUM(DB5:DB8)</f>
        <v>0</v>
      </c>
      <c r="DC17" s="0" t="n">
        <f aca="false">SUM(DC5:DC8)</f>
        <v>0</v>
      </c>
      <c r="DD17" s="0" t="n">
        <f aca="false">SUM(DD5:DD8)</f>
        <v>1</v>
      </c>
      <c r="DE17" s="0" t="n">
        <f aca="false">SUM(DE5:DE8)</f>
        <v>0</v>
      </c>
      <c r="DF17" s="0" t="n">
        <f aca="false">SUM(DF5:DF8)</f>
        <v>2</v>
      </c>
      <c r="DG17" s="0" t="n">
        <f aca="false">SUM(DG5:DG8)</f>
        <v>0</v>
      </c>
      <c r="EL17" s="0" t="s">
        <v>207</v>
      </c>
      <c r="EM17" s="0" t="n">
        <f aca="false">SUM(EM5:EM8)</f>
        <v>35</v>
      </c>
      <c r="EN17" s="0" t="n">
        <f aca="false">SUM(EN5:EN8)</f>
        <v>17</v>
      </c>
      <c r="EO17" s="0" t="n">
        <f aca="false">SUM(EO5:EO8)</f>
        <v>23</v>
      </c>
      <c r="EP17" s="0" t="n">
        <f aca="false">SUM(EP5:EP8)</f>
        <v>16</v>
      </c>
      <c r="EQ17" s="0" t="n">
        <f aca="false">SUM(EQ5:EQ8)</f>
        <v>7</v>
      </c>
      <c r="ER17" s="0" t="n">
        <f aca="false">SUM(ER5:ER8)</f>
        <v>2</v>
      </c>
      <c r="ES17" s="0" t="n">
        <f aca="false">SUM(ES5:ES8)</f>
        <v>1</v>
      </c>
      <c r="ET17" s="0" t="n">
        <f aca="false">SUM(ET5:ET8)</f>
        <v>1</v>
      </c>
      <c r="EU17" s="0" t="n">
        <f aca="false">SUM(EU5:EU8)</f>
        <v>1</v>
      </c>
      <c r="EV17" s="0" t="n">
        <f aca="false">SUM(EV5:EV8)</f>
        <v>0</v>
      </c>
      <c r="EW17" s="0" t="n">
        <f aca="false">SUM(EW5:EW8)</f>
        <v>1</v>
      </c>
      <c r="EX17" s="0" t="n">
        <f aca="false">SUM(EX5:EX8)</f>
        <v>0</v>
      </c>
      <c r="EY17" s="0" t="n">
        <f aca="false">SUM(EY5:EY8)</f>
        <v>0</v>
      </c>
      <c r="EZ17" s="0" t="n">
        <f aca="false">SUM(EZ5:EZ8)</f>
        <v>0</v>
      </c>
      <c r="FA17" s="0" t="n">
        <f aca="false">SUM(FA5:FA8)</f>
        <v>1</v>
      </c>
      <c r="FB17" s="0" t="n">
        <f aca="false">SUM(FB5:FB8)</f>
        <v>0</v>
      </c>
    </row>
    <row r="18" customFormat="false" ht="14.25" hidden="false" customHeight="false" outlineLevel="0" collapsed="false">
      <c r="A18" s="0" t="s">
        <v>206</v>
      </c>
      <c r="B18" s="0" t="n">
        <f aca="false">SUM(B9:B12)</f>
        <v>75</v>
      </c>
      <c r="C18" s="0" t="n">
        <f aca="false">SUM(C9:C12)</f>
        <v>36</v>
      </c>
      <c r="D18" s="0" t="n">
        <f aca="false">SUM(D9:D12)</f>
        <v>57</v>
      </c>
      <c r="E18" s="0" t="n">
        <f aca="false">SUM(E9:E12)</f>
        <v>70</v>
      </c>
      <c r="F18" s="0" t="n">
        <f aca="false">SUM(F9:F12)</f>
        <v>12</v>
      </c>
      <c r="G18" s="0" t="n">
        <f aca="false">SUM(G9:G12)</f>
        <v>3</v>
      </c>
      <c r="H18" s="0" t="n">
        <f aca="false">SUM(H9:H12)</f>
        <v>4</v>
      </c>
      <c r="I18" s="0" t="n">
        <f aca="false">SUM(I9:I12)</f>
        <v>3</v>
      </c>
      <c r="J18" s="0" t="n">
        <f aca="false">SUM(J9:J12)</f>
        <v>3</v>
      </c>
      <c r="K18" s="0" t="n">
        <f aca="false">SUM(K9:K12)</f>
        <v>0</v>
      </c>
      <c r="L18" s="0" t="n">
        <f aca="false">SUM(L9:L12)</f>
        <v>3</v>
      </c>
      <c r="M18" s="0" t="n">
        <f aca="false">SUM(M9:M12)</f>
        <v>0</v>
      </c>
      <c r="N18" s="0" t="n">
        <f aca="false">SUM(N9:N12)</f>
        <v>3</v>
      </c>
      <c r="O18" s="0" t="n">
        <f aca="false">SUM(O9:O12)</f>
        <v>0</v>
      </c>
      <c r="P18" s="0" t="n">
        <f aca="false">SUM(P9:P12)</f>
        <v>0</v>
      </c>
      <c r="Q18" s="0" t="n">
        <f aca="false">SUM(Q9:Q12)</f>
        <v>1</v>
      </c>
      <c r="AV18" s="0" t="s">
        <v>206</v>
      </c>
      <c r="AW18" s="0" t="n">
        <f aca="false">SUM(AW9:AW12)</f>
        <v>65</v>
      </c>
      <c r="AX18" s="0" t="n">
        <f aca="false">SUM(AX9:AX12)</f>
        <v>42</v>
      </c>
      <c r="AY18" s="0" t="n">
        <f aca="false">SUM(AY9:AY12)</f>
        <v>67</v>
      </c>
      <c r="AZ18" s="0" t="n">
        <f aca="false">SUM(AZ9:AZ12)</f>
        <v>64</v>
      </c>
      <c r="BA18" s="0" t="n">
        <f aca="false">SUM(BA9:BA12)</f>
        <v>12</v>
      </c>
      <c r="BB18" s="0" t="n">
        <f aca="false">SUM(BB9:BB12)</f>
        <v>2</v>
      </c>
      <c r="BC18" s="0" t="n">
        <f aca="false">SUM(BC9:BC12)</f>
        <v>5</v>
      </c>
      <c r="BD18" s="0" t="n">
        <f aca="false">SUM(BD9:BD12)</f>
        <v>0</v>
      </c>
      <c r="BE18" s="0" t="n">
        <f aca="false">SUM(BE9:BE12)</f>
        <v>1</v>
      </c>
      <c r="BF18" s="0" t="n">
        <f aca="false">SUM(BF9:BF12)</f>
        <v>0</v>
      </c>
      <c r="BG18" s="0" t="n">
        <f aca="false">SUM(BG9:BG12)</f>
        <v>0</v>
      </c>
      <c r="BH18" s="0" t="n">
        <f aca="false">SUM(BH9:BH12)</f>
        <v>3</v>
      </c>
      <c r="BI18" s="0" t="n">
        <f aca="false">SUM(BI9:BI12)</f>
        <v>0</v>
      </c>
      <c r="BJ18" s="0" t="n">
        <f aca="false">SUM(BJ9:BJ12)</f>
        <v>0</v>
      </c>
      <c r="BK18" s="0" t="n">
        <f aca="false">SUM(BK9:BK12)</f>
        <v>0</v>
      </c>
      <c r="BL18" s="0" t="n">
        <f aca="false">SUM(BL9:BL12)</f>
        <v>0</v>
      </c>
      <c r="CQ18" s="0" t="s">
        <v>206</v>
      </c>
      <c r="CR18" s="0" t="n">
        <f aca="false">SUM(CR9:CR12)</f>
        <v>62</v>
      </c>
      <c r="CS18" s="0" t="n">
        <f aca="false">SUM(CS9:CS12)</f>
        <v>22</v>
      </c>
      <c r="CT18" s="0" t="n">
        <f aca="false">SUM(CT9:CT12)</f>
        <v>45</v>
      </c>
      <c r="CU18" s="0" t="n">
        <f aca="false">SUM(CU9:CU12)</f>
        <v>48</v>
      </c>
      <c r="CV18" s="0" t="n">
        <f aca="false">SUM(CV9:CV12)</f>
        <v>4</v>
      </c>
      <c r="CW18" s="0" t="n">
        <f aca="false">SUM(CW9:CW12)</f>
        <v>0</v>
      </c>
      <c r="CX18" s="0" t="n">
        <f aca="false">SUM(CX9:CX12)</f>
        <v>2</v>
      </c>
      <c r="CY18" s="0" t="n">
        <f aca="false">SUM(CY9:CY12)</f>
        <v>0</v>
      </c>
      <c r="CZ18" s="0" t="n">
        <f aca="false">SUM(CZ9:CZ12)</f>
        <v>1</v>
      </c>
      <c r="DA18" s="0" t="n">
        <f aca="false">SUM(DA9:DA12)</f>
        <v>0</v>
      </c>
      <c r="DB18" s="0" t="n">
        <f aca="false">SUM(DB9:DB12)</f>
        <v>1</v>
      </c>
      <c r="DC18" s="0" t="n">
        <f aca="false">SUM(DC9:DC12)</f>
        <v>0</v>
      </c>
      <c r="DD18" s="0" t="n">
        <f aca="false">SUM(DD9:DD12)</f>
        <v>0</v>
      </c>
      <c r="DE18" s="0" t="n">
        <f aca="false">SUM(DE9:DE12)</f>
        <v>0</v>
      </c>
      <c r="DF18" s="0" t="n">
        <f aca="false">SUM(DF9:DF12)</f>
        <v>1</v>
      </c>
      <c r="DG18" s="0" t="n">
        <f aca="false">SUM(DG9:DG12)</f>
        <v>0</v>
      </c>
      <c r="EL18" s="0" t="s">
        <v>208</v>
      </c>
      <c r="EM18" s="0" t="n">
        <f aca="false">SUM(EM9:EM12)</f>
        <v>34</v>
      </c>
      <c r="EN18" s="0" t="n">
        <f aca="false">SUM(EN9:EN12)</f>
        <v>15</v>
      </c>
      <c r="EO18" s="0" t="n">
        <f aca="false">SUM(EO9:EO12)</f>
        <v>25</v>
      </c>
      <c r="EP18" s="0" t="n">
        <f aca="false">SUM(EP9:EP12)</f>
        <v>15</v>
      </c>
      <c r="EQ18" s="0" t="n">
        <f aca="false">SUM(EQ9:EQ12)</f>
        <v>8</v>
      </c>
      <c r="ER18" s="0" t="n">
        <f aca="false">SUM(ER9:ER12)</f>
        <v>3</v>
      </c>
      <c r="ES18" s="0" t="n">
        <f aca="false">SUM(ES9:ES12)</f>
        <v>0</v>
      </c>
      <c r="ET18" s="0" t="n">
        <f aca="false">SUM(ET9:ET12)</f>
        <v>1</v>
      </c>
      <c r="EU18" s="0" t="n">
        <f aca="false">SUM(EU9:EU12)</f>
        <v>0</v>
      </c>
      <c r="EV18" s="0" t="n">
        <f aca="false">SUM(EV9:EV12)</f>
        <v>0</v>
      </c>
      <c r="EW18" s="0" t="n">
        <f aca="false">SUM(EW9:EW12)</f>
        <v>4</v>
      </c>
      <c r="EX18" s="0" t="n">
        <f aca="false">SUM(EX9:EX12)</f>
        <v>1</v>
      </c>
      <c r="EY18" s="0" t="n">
        <f aca="false">SUM(EY9:EY12)</f>
        <v>0</v>
      </c>
      <c r="EZ18" s="0" t="n">
        <f aca="false">SUM(EZ9:EZ12)</f>
        <v>0</v>
      </c>
      <c r="FA18" s="0" t="n">
        <f aca="false">SUM(FA9:FA12)</f>
        <v>0</v>
      </c>
      <c r="FB18" s="0" t="n">
        <f aca="false">SUM(FB9:FB12)</f>
        <v>0</v>
      </c>
    </row>
    <row r="20" customFormat="false" ht="14.25" hidden="false" customHeight="false" outlineLevel="0" collapsed="false">
      <c r="CQ20" s="0" t="s">
        <v>210</v>
      </c>
      <c r="FD20" s="0" t="e">
        <f aca="false">FD14/#REF!</f>
        <v>#REF!</v>
      </c>
      <c r="FE20" s="0" t="e">
        <f aca="false">FE14/#REF!</f>
        <v>#REF!</v>
      </c>
      <c r="FP20" s="0" t="e">
        <f aca="false">FP14/#REF!</f>
        <v>#REF!</v>
      </c>
      <c r="FR20" s="0" t="n">
        <v>0.480392156862745</v>
      </c>
      <c r="FS20" s="0" t="n">
        <v>0.424657534246575</v>
      </c>
      <c r="GD20" s="0" t="n">
        <v>0.457142857142857</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399</v>
      </c>
      <c r="T24" s="152" t="n">
        <f aca="false">Y15</f>
        <v>206</v>
      </c>
      <c r="U24" s="153" t="n">
        <f aca="false">V24/S24</f>
        <v>0.508771929824561</v>
      </c>
      <c r="V24" s="154" t="n">
        <f aca="false">W14</f>
        <v>203</v>
      </c>
      <c r="W24" s="153" t="n">
        <f aca="false">X24/S24</f>
        <v>0.411027568922306</v>
      </c>
      <c r="X24" s="154" t="n">
        <f aca="false">C14+E14+G14+K14+M14+O14</f>
        <v>164</v>
      </c>
      <c r="Y24" s="153" t="n">
        <f aca="false">Z24/X24</f>
        <v>0.640243902439024</v>
      </c>
      <c r="Z24" s="154" t="n">
        <f aca="false">E14+M14</f>
        <v>105</v>
      </c>
      <c r="AA24" s="155" t="n">
        <f aca="false">X14</f>
        <v>29</v>
      </c>
      <c r="AB24" s="155" t="n">
        <f aca="false">X15</f>
        <v>17</v>
      </c>
      <c r="AC24" s="155" t="n">
        <f aca="false">AB14</f>
        <v>15</v>
      </c>
      <c r="AD24" s="155" t="n">
        <f aca="false">AB15</f>
        <v>7</v>
      </c>
      <c r="AE24" s="152" t="n">
        <f aca="false">AC14</f>
        <v>403</v>
      </c>
      <c r="AF24" s="152" t="n">
        <f aca="false">AC15</f>
        <v>210</v>
      </c>
      <c r="AG24" s="152" t="n">
        <f aca="false">AD14</f>
        <v>11</v>
      </c>
      <c r="AH24" s="152" t="n">
        <f aca="false">AD15</f>
        <v>3</v>
      </c>
      <c r="BN24" s="152" t="n">
        <f aca="false">BT14</f>
        <v>390</v>
      </c>
      <c r="BO24" s="152" t="n">
        <f aca="false">BT15</f>
        <v>182</v>
      </c>
      <c r="BP24" s="153" t="n">
        <f aca="false">BQ24/BN24</f>
        <v>0.533333333333333</v>
      </c>
      <c r="BQ24" s="154" t="n">
        <f aca="false">BR14</f>
        <v>208</v>
      </c>
      <c r="BR24" s="153" t="n">
        <f aca="false">BS24/BN24</f>
        <v>0.415384615384615</v>
      </c>
      <c r="BS24" s="154" t="n">
        <f aca="false">AX14+AZ14+BB14+BF14+BH14+BJ14</f>
        <v>162</v>
      </c>
      <c r="BT24" s="153" t="n">
        <f aca="false">BU24/BS24</f>
        <v>0.654320987654321</v>
      </c>
      <c r="BU24" s="154" t="n">
        <f aca="false">AZ14+BH14</f>
        <v>106</v>
      </c>
      <c r="BV24" s="155" t="n">
        <f aca="false">BS14</f>
        <v>22</v>
      </c>
      <c r="BW24" s="155" t="n">
        <f aca="false">BS15</f>
        <v>8</v>
      </c>
      <c r="BX24" s="155" t="n">
        <f aca="false">BW14</f>
        <v>8</v>
      </c>
      <c r="BY24" s="155" t="n">
        <f aca="false">BW15</f>
        <v>4</v>
      </c>
      <c r="BZ24" s="152" t="n">
        <f aca="false">BX14</f>
        <v>391</v>
      </c>
      <c r="CA24" s="152" t="n">
        <f aca="false">BX15</f>
        <v>183</v>
      </c>
      <c r="CB24" s="152" t="n">
        <f aca="false">BY14</f>
        <v>7</v>
      </c>
      <c r="CC24" s="152" t="n">
        <f aca="false">BY15</f>
        <v>3</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R24"/>
  <sheetViews>
    <sheetView showFormulas="false" showGridLines="true" showRowColHeaders="true" showZeros="true" rightToLeft="false" tabSelected="false" showOutlineSymbols="true" defaultGridColor="true" view="normal" topLeftCell="V1" colorId="64" zoomScale="75" zoomScaleNormal="75" zoomScalePageLayoutView="100" workbookViewId="0">
      <selection pane="topLeft" activeCell="Y14" activeCellId="1" sqref="E31:G31 Y14"/>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43" min="143" style="0" width="5"/>
    <col collapsed="false" customWidth="true" hidden="false" outlineLevel="0" max="144" min="144" style="0" width="3.06"/>
    <col collapsed="false" customWidth="true" hidden="false" outlineLevel="0" max="158" min="145"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51</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StGenis total</v>
      </c>
      <c r="T2" s="325"/>
      <c r="U2" s="325"/>
      <c r="V2" s="325"/>
      <c r="W2" s="325"/>
      <c r="X2" s="325"/>
      <c r="Y2" s="325"/>
      <c r="Z2" s="325"/>
      <c r="AA2" s="325"/>
      <c r="AB2" s="325"/>
      <c r="AC2" s="325"/>
      <c r="AD2" s="325"/>
      <c r="AH2" s="326" t="str">
        <f aca="false">"Changement depuis 2022 " &amp; $AX1</f>
        <v>Changement depuis 2022 StGenis total</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StGenis total</v>
      </c>
      <c r="BO2" s="325"/>
      <c r="BP2" s="325"/>
      <c r="BQ2" s="325"/>
      <c r="BR2" s="325"/>
      <c r="BS2" s="325"/>
      <c r="BT2" s="325"/>
      <c r="BU2" s="325"/>
      <c r="BV2" s="325"/>
      <c r="BW2" s="325"/>
      <c r="BX2" s="325"/>
      <c r="BY2" s="325"/>
      <c r="CC2" s="326" t="str">
        <f aca="false">"Changement depuis 2022 " &amp; $AX1</f>
        <v>Changement depuis 2022 StGenis total</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StGenis total</v>
      </c>
      <c r="DJ2" s="325"/>
      <c r="DK2" s="325"/>
      <c r="DL2" s="325"/>
      <c r="DM2" s="325"/>
      <c r="DN2" s="325"/>
      <c r="DO2" s="325"/>
      <c r="DP2" s="325"/>
      <c r="DQ2" s="325"/>
      <c r="DR2" s="325"/>
      <c r="DS2" s="325"/>
      <c r="DT2" s="325"/>
      <c r="DX2" s="326" t="str">
        <f aca="false">"Changement depuis 2021 " &amp; $CS1</f>
        <v>Changement depuis 2021 StGenis total</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StGenis Total</v>
      </c>
      <c r="FE2" s="325"/>
      <c r="FF2" s="325"/>
      <c r="FG2" s="325"/>
      <c r="FH2" s="325"/>
      <c r="FI2" s="325"/>
      <c r="FJ2" s="325"/>
      <c r="FK2" s="325"/>
      <c r="FL2" s="325"/>
      <c r="FM2" s="325"/>
      <c r="FN2" s="325"/>
      <c r="FO2" s="325"/>
      <c r="FR2" s="325" t="str">
        <f aca="false">"Totaux 2020 " &amp; $EN1</f>
        <v>Totaux 2020 StGenis Total</v>
      </c>
      <c r="FS2" s="325"/>
      <c r="FT2" s="325"/>
      <c r="FU2" s="325"/>
      <c r="FV2" s="325"/>
      <c r="FW2" s="325"/>
      <c r="FX2" s="325"/>
      <c r="FY2" s="325"/>
      <c r="FZ2" s="325"/>
      <c r="GA2" s="325"/>
      <c r="GB2" s="325"/>
      <c r="GC2" s="325"/>
      <c r="GF2" s="326" t="str">
        <f aca="false">"Changement depuis 2020 " &amp; $EN1</f>
        <v>Changement depuis 2020 StGenis Total</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FR3" s="324" t="s">
        <v>25</v>
      </c>
      <c r="FS3" s="324" t="s">
        <v>26</v>
      </c>
      <c r="FT3" s="324" t="s">
        <v>38</v>
      </c>
      <c r="FU3" s="324" t="s">
        <v>39</v>
      </c>
      <c r="FV3" s="324" t="s">
        <v>31</v>
      </c>
      <c r="FW3" s="324" t="s">
        <v>32</v>
      </c>
      <c r="FX3" s="324" t="s">
        <v>40</v>
      </c>
      <c r="FY3" s="324" t="s">
        <v>41</v>
      </c>
      <c r="FZ3" s="324" t="s">
        <v>42</v>
      </c>
      <c r="GA3" s="324" t="s">
        <v>20</v>
      </c>
      <c r="GB3" s="324" t="s">
        <v>44</v>
      </c>
      <c r="GC3" s="324" t="s">
        <v>43</v>
      </c>
      <c r="GD3" s="324"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f aca="false">'StGenis-&gt;Meyrin'!B5+'StGenis-&gt;Bourdigny'!B5+'StGenis-&gt;CERN'!B5</f>
        <v>22</v>
      </c>
      <c r="C5" s="345" t="n">
        <f aca="false">'StGenis-&gt;Meyrin'!C5+'StGenis-&gt;Bourdigny'!C5+'StGenis-&gt;CERN'!C5</f>
        <v>4</v>
      </c>
      <c r="D5" s="345" t="n">
        <f aca="false">'StGenis-&gt;Meyrin'!D5+'StGenis-&gt;Bourdigny'!D5+'StGenis-&gt;CERN'!D5</f>
        <v>10</v>
      </c>
      <c r="E5" s="345" t="n">
        <f aca="false">'StGenis-&gt;Meyrin'!E5+'StGenis-&gt;Bourdigny'!E5+'StGenis-&gt;CERN'!E5</f>
        <v>8</v>
      </c>
      <c r="F5" s="345" t="n">
        <f aca="false">'StGenis-&gt;Meyrin'!F5+'StGenis-&gt;Bourdigny'!F5+'StGenis-&gt;CERN'!F5</f>
        <v>3</v>
      </c>
      <c r="G5" s="345" t="n">
        <f aca="false">'StGenis-&gt;Meyrin'!G5+'StGenis-&gt;Bourdigny'!G5+'StGenis-&gt;CERN'!G5</f>
        <v>1</v>
      </c>
      <c r="H5" s="345" t="n">
        <f aca="false">'StGenis-&gt;Meyrin'!H5+'StGenis-&gt;Bourdigny'!H5+'StGenis-&gt;CERN'!H5</f>
        <v>1</v>
      </c>
      <c r="I5" s="345" t="n">
        <f aca="false">'StGenis-&gt;Meyrin'!I5+'StGenis-&gt;Bourdigny'!I5+'StGenis-&gt;CERN'!I5</f>
        <v>0</v>
      </c>
      <c r="J5" s="345" t="n">
        <f aca="false">'StGenis-&gt;Meyrin'!J5+'StGenis-&gt;Bourdigny'!J5+'StGenis-&gt;CERN'!J5</f>
        <v>1</v>
      </c>
      <c r="K5" s="345" t="n">
        <f aca="false">'StGenis-&gt;Meyrin'!K5+'StGenis-&gt;Bourdigny'!K5+'StGenis-&gt;CERN'!K5</f>
        <v>0</v>
      </c>
      <c r="L5" s="345" t="n">
        <f aca="false">'StGenis-&gt;Meyrin'!L5+'StGenis-&gt;Bourdigny'!L5+'StGenis-&gt;CERN'!L5</f>
        <v>0</v>
      </c>
      <c r="M5" s="345" t="n">
        <f aca="false">'StGenis-&gt;Meyrin'!M5+'StGenis-&gt;Bourdigny'!M5+'StGenis-&gt;CERN'!M5</f>
        <v>0</v>
      </c>
      <c r="N5" s="345" t="n">
        <f aca="false">'StGenis-&gt;Meyrin'!N5+'StGenis-&gt;Bourdigny'!N5+'StGenis-&gt;CERN'!N5</f>
        <v>0</v>
      </c>
      <c r="O5" s="345" t="n">
        <f aca="false">'StGenis-&gt;Meyrin'!O5+'StGenis-&gt;Bourdigny'!O5+'StGenis-&gt;CERN'!O5</f>
        <v>0</v>
      </c>
      <c r="P5" s="345" t="n">
        <f aca="false">'StGenis-&gt;Meyrin'!P5+'StGenis-&gt;Bourdigny'!P5+'StGenis-&gt;CERN'!P5</f>
        <v>0</v>
      </c>
      <c r="Q5" s="345" t="n">
        <f aca="false">'StGenis-&gt;Meyrin'!Q5+'StGenis-&gt;Bourdigny'!Q5+'StGenis-&gt;CERN'!Q5</f>
        <v>0</v>
      </c>
      <c r="S5" s="340" t="n">
        <f aca="false">B5+D5+F5+H5+J5+L5+N5+P5</f>
        <v>37</v>
      </c>
      <c r="T5" s="4" t="n">
        <f aca="false">C5+E5+G5+I5+K5+M5+O5+Q5</f>
        <v>13</v>
      </c>
      <c r="U5" s="341" t="n">
        <f aca="false">T5/(T5+S5)</f>
        <v>0.26</v>
      </c>
      <c r="V5" s="4" t="n">
        <f aca="false">B5+C5+J5+K5</f>
        <v>27</v>
      </c>
      <c r="W5" s="4" t="n">
        <f aca="false">D5+E5+L5+M5</f>
        <v>18</v>
      </c>
      <c r="X5" s="4" t="n">
        <f aca="false">F5+G5+N5+O5</f>
        <v>4</v>
      </c>
      <c r="Y5" s="4" t="n">
        <f aca="false">SUM(V5:X5)</f>
        <v>49</v>
      </c>
      <c r="Z5" s="15" t="n">
        <f aca="false">W5/Y5</f>
        <v>0.36734693877551</v>
      </c>
      <c r="AA5" s="15" t="n">
        <f aca="false">X5/Y5</f>
        <v>0.0816326530612245</v>
      </c>
      <c r="AB5" s="4" t="n">
        <f aca="false">H5+I5+P5+Q5</f>
        <v>1</v>
      </c>
      <c r="AC5" s="4" t="n">
        <f aca="false">SUM(B5:I5)</f>
        <v>49</v>
      </c>
      <c r="AD5" s="342" t="n">
        <f aca="false">SUM(J5:Q5)</f>
        <v>1</v>
      </c>
      <c r="AE5" s="343" t="n">
        <f aca="false">SUM(B5:Q5)</f>
        <v>50</v>
      </c>
      <c r="AH5" s="15" t="n">
        <f aca="false">(S5/BN5) - 1</f>
        <v>-0.0263157894736842</v>
      </c>
      <c r="AI5" s="15" t="n">
        <f aca="false">(T5/BO5) - 1</f>
        <v>0.0833333333333333</v>
      </c>
      <c r="AJ5" s="15" t="n">
        <f aca="false">(U5/BP5) - 1</f>
        <v>0.0833333333333335</v>
      </c>
      <c r="AK5" s="15" t="n">
        <f aca="false">(V5/BQ5) - 1</f>
        <v>-0.1</v>
      </c>
      <c r="AL5" s="15" t="n">
        <f aca="false">(W5/BR5) - 1</f>
        <v>0.5</v>
      </c>
      <c r="AM5" s="15" t="n">
        <f aca="false">(X5/BS5) - 1</f>
        <v>-0.333333333333333</v>
      </c>
      <c r="AN5" s="15" t="n">
        <f aca="false">(Y5/BT5) - 1</f>
        <v>0.0208333333333333</v>
      </c>
      <c r="AO5" s="15" t="n">
        <f aca="false">(Z5/BU5) - 1</f>
        <v>0.469387755102041</v>
      </c>
      <c r="AP5" s="15" t="n">
        <f aca="false">(AA5/BV5) - 1</f>
        <v>-0.346938775510204</v>
      </c>
      <c r="AQ5" s="15" t="n">
        <f aca="false">(AB5/BW5) - 1</f>
        <v>-0.5</v>
      </c>
      <c r="AR5" s="15" t="n">
        <f aca="false">(AC5/BX5) - 1</f>
        <v>0.0888888888888888</v>
      </c>
      <c r="AS5" s="15" t="n">
        <f aca="false">(AD5/BY5) - 1</f>
        <v>-0.8</v>
      </c>
      <c r="AT5" s="15" t="n">
        <f aca="false">(AE5/BZ5) - 1</f>
        <v>0</v>
      </c>
      <c r="AV5" s="344" t="n">
        <v>0.291666666666667</v>
      </c>
      <c r="AW5" s="345" t="n">
        <f aca="false">'StGenis-&gt;Meyrin'!AW5+'StGenis-&gt;Bourdigny'!AW5+'StGenis-&gt;CERN'!AW5</f>
        <v>25</v>
      </c>
      <c r="AX5" s="345" t="n">
        <f aca="false">'StGenis-&gt;Meyrin'!AX5+'StGenis-&gt;Bourdigny'!AX5+'StGenis-&gt;CERN'!AX5</f>
        <v>4</v>
      </c>
      <c r="AY5" s="345" t="n">
        <f aca="false">'StGenis-&gt;Meyrin'!AY5+'StGenis-&gt;Bourdigny'!AY5+'StGenis-&gt;CERN'!AY5</f>
        <v>6</v>
      </c>
      <c r="AZ5" s="345" t="n">
        <f aca="false">'StGenis-&gt;Meyrin'!AZ5+'StGenis-&gt;Bourdigny'!AZ5+'StGenis-&gt;CERN'!AZ5</f>
        <v>5</v>
      </c>
      <c r="BA5" s="345" t="n">
        <f aca="false">'StGenis-&gt;Meyrin'!BA5+'StGenis-&gt;Bourdigny'!BA5+'StGenis-&gt;CERN'!BA5</f>
        <v>3</v>
      </c>
      <c r="BB5" s="345" t="n">
        <f aca="false">'StGenis-&gt;Meyrin'!BB5+'StGenis-&gt;Bourdigny'!BB5+'StGenis-&gt;CERN'!BB5</f>
        <v>0</v>
      </c>
      <c r="BC5" s="345" t="n">
        <f aca="false">'StGenis-&gt;Meyrin'!BC5+'StGenis-&gt;Bourdigny'!BC5+'StGenis-&gt;CERN'!BC5</f>
        <v>2</v>
      </c>
      <c r="BD5" s="345" t="n">
        <f aca="false">'StGenis-&gt;Meyrin'!BD5+'StGenis-&gt;Bourdigny'!BD5+'StGenis-&gt;CERN'!BD5</f>
        <v>0</v>
      </c>
      <c r="BE5" s="345" t="n">
        <f aca="false">'StGenis-&gt;Meyrin'!BE5+'StGenis-&gt;Bourdigny'!BE5+'StGenis-&gt;CERN'!BE5</f>
        <v>1</v>
      </c>
      <c r="BF5" s="345" t="n">
        <f aca="false">'StGenis-&gt;Meyrin'!BF5+'StGenis-&gt;Bourdigny'!BF5+'StGenis-&gt;CERN'!BF5</f>
        <v>0</v>
      </c>
      <c r="BG5" s="345" t="n">
        <f aca="false">'StGenis-&gt;Meyrin'!BG5+'StGenis-&gt;Bourdigny'!BG5+'StGenis-&gt;CERN'!BG5</f>
        <v>1</v>
      </c>
      <c r="BH5" s="345" t="n">
        <f aca="false">'StGenis-&gt;Meyrin'!BH5+'StGenis-&gt;Bourdigny'!BH5+'StGenis-&gt;CERN'!BH5</f>
        <v>0</v>
      </c>
      <c r="BI5" s="345" t="n">
        <f aca="false">'StGenis-&gt;Meyrin'!BI5+'StGenis-&gt;Bourdigny'!BI5+'StGenis-&gt;CERN'!BI5</f>
        <v>0</v>
      </c>
      <c r="BJ5" s="345" t="n">
        <f aca="false">'StGenis-&gt;Meyrin'!BJ5+'StGenis-&gt;Bourdigny'!BJ5+'StGenis-&gt;CERN'!BJ5</f>
        <v>3</v>
      </c>
      <c r="BK5" s="345" t="n">
        <f aca="false">'StGenis-&gt;Meyrin'!BK5+'StGenis-&gt;Bourdigny'!BK5+'StGenis-&gt;CERN'!BK5</f>
        <v>0</v>
      </c>
      <c r="BL5" s="345" t="n">
        <f aca="false">'StGenis-&gt;Meyrin'!BL5+'StGenis-&gt;Bourdigny'!BL5+'StGenis-&gt;CERN'!BL5</f>
        <v>0</v>
      </c>
      <c r="BN5" s="340" t="n">
        <f aca="false">AW5+AY5+BA5+BC5+BE5+BG5+BI5+BK5</f>
        <v>38</v>
      </c>
      <c r="BO5" s="4" t="n">
        <f aca="false">AX5+AZ5+BB5+BD5+BF5+BH5+BJ5+BL5</f>
        <v>12</v>
      </c>
      <c r="BP5" s="341" t="n">
        <f aca="false">BO5/(BO5+BN5)</f>
        <v>0.24</v>
      </c>
      <c r="BQ5" s="4" t="n">
        <f aca="false">AW5+AX5+BE5+BF5</f>
        <v>30</v>
      </c>
      <c r="BR5" s="4" t="n">
        <f aca="false">AY5+AZ5+BG5+BH5</f>
        <v>12</v>
      </c>
      <c r="BS5" s="4" t="n">
        <f aca="false">BA5+BB5+BI5+BJ5</f>
        <v>6</v>
      </c>
      <c r="BT5" s="4" t="n">
        <f aca="false">SUM(BQ5:BS5)</f>
        <v>48</v>
      </c>
      <c r="BU5" s="15" t="n">
        <f aca="false">BR5/BT5</f>
        <v>0.25</v>
      </c>
      <c r="BV5" s="15" t="n">
        <f aca="false">BS5/BT5</f>
        <v>0.125</v>
      </c>
      <c r="BW5" s="4" t="n">
        <f aca="false">BC5+BD5+BK5+BL5</f>
        <v>2</v>
      </c>
      <c r="BX5" s="4" t="n">
        <f aca="false">SUM(AW5:BD5)</f>
        <v>45</v>
      </c>
      <c r="BY5" s="342" t="n">
        <f aca="false">SUM(BE5:BL5)</f>
        <v>5</v>
      </c>
      <c r="BZ5" s="343" t="n">
        <f aca="false">SUM(AW5:BL5)</f>
        <v>50</v>
      </c>
      <c r="CC5" s="15" t="n">
        <f aca="false">(BN5/DI5) - 1</f>
        <v>0.461538461538461</v>
      </c>
      <c r="CD5" s="15" t="n">
        <f aca="false">(BO5/DJ5) - 1</f>
        <v>-0.0769230769230769</v>
      </c>
      <c r="CE5" s="15" t="n">
        <f aca="false">(BP5/DK5) - 1</f>
        <v>-0.28</v>
      </c>
      <c r="CF5" s="15" t="n">
        <f aca="false">(BQ5/DL5) - 1</f>
        <v>0.666666666666667</v>
      </c>
      <c r="CG5" s="15" t="n">
        <f aca="false">(BR5/DM5) - 1</f>
        <v>0.0909090909090908</v>
      </c>
      <c r="CH5" s="15" t="n">
        <f aca="false">(BS5/DN5) - 1</f>
        <v>1</v>
      </c>
      <c r="CI5" s="15" t="n">
        <f aca="false">(BT5/DO5) - 1</f>
        <v>0.5</v>
      </c>
      <c r="CJ5" s="15" t="n">
        <f aca="false">(BU5/DP5) - 1</f>
        <v>-0.272727272727273</v>
      </c>
      <c r="CK5" s="15" t="n">
        <f aca="false">(BV5/DQ5) - 1</f>
        <v>0.333333333333333</v>
      </c>
      <c r="CL5" s="15" t="n">
        <f aca="false">(BW5/DR5) - 1</f>
        <v>-0.714285714285714</v>
      </c>
      <c r="CM5" s="15" t="n">
        <f aca="false">(BX5/DS5) - 1</f>
        <v>0.153846153846154</v>
      </c>
      <c r="CN5" s="15" t="e">
        <f aca="false">(BY5/DT5) - 1</f>
        <v>#DIV/0!</v>
      </c>
      <c r="CO5" s="15" t="n">
        <f aca="false">(BZ5/DU5) - 1</f>
        <v>0.282051282051282</v>
      </c>
      <c r="CQ5" s="344" t="n">
        <v>0.291666666666667</v>
      </c>
      <c r="CR5" s="345" t="n">
        <f aca="false">'StGenis-&gt;Meyrin'!CR5+'StGenis-&gt;Bourdigny'!CR5+'StGenis-&gt;CERN'!CR5</f>
        <v>11</v>
      </c>
      <c r="CS5" s="345" t="n">
        <f aca="false">'StGenis-&gt;Meyrin'!CS5+'StGenis-&gt;Bourdigny'!CS5+'StGenis-&gt;CERN'!CS5</f>
        <v>7</v>
      </c>
      <c r="CT5" s="345" t="n">
        <f aca="false">'StGenis-&gt;Meyrin'!CT5+'StGenis-&gt;Bourdigny'!CT5+'StGenis-&gt;CERN'!CT5</f>
        <v>6</v>
      </c>
      <c r="CU5" s="345" t="n">
        <f aca="false">'StGenis-&gt;Meyrin'!CU5+'StGenis-&gt;Bourdigny'!CU5+'StGenis-&gt;CERN'!CU5</f>
        <v>5</v>
      </c>
      <c r="CV5" s="345" t="n">
        <f aca="false">'StGenis-&gt;Meyrin'!CV5+'StGenis-&gt;Bourdigny'!CV5+'StGenis-&gt;CERN'!CV5</f>
        <v>3</v>
      </c>
      <c r="CW5" s="345" t="n">
        <f aca="false">'StGenis-&gt;Meyrin'!CW5+'StGenis-&gt;Bourdigny'!CW5+'StGenis-&gt;CERN'!CW5</f>
        <v>0</v>
      </c>
      <c r="CX5" s="345" t="n">
        <f aca="false">'StGenis-&gt;Meyrin'!CX5+'StGenis-&gt;Bourdigny'!CX5+'StGenis-&gt;CERN'!CX5</f>
        <v>6</v>
      </c>
      <c r="CY5" s="345" t="n">
        <f aca="false">'StGenis-&gt;Meyrin'!CY5+'StGenis-&gt;Bourdigny'!CY5+'StGenis-&gt;CERN'!CY5</f>
        <v>1</v>
      </c>
      <c r="CZ5" s="345" t="n">
        <f aca="false">'StGenis-&gt;Meyrin'!CZ5+'StGenis-&gt;Bourdigny'!CZ5+'StGenis-&gt;CERN'!CZ5</f>
        <v>0</v>
      </c>
      <c r="DA5" s="345" t="n">
        <f aca="false">'StGenis-&gt;Meyrin'!DA5+'StGenis-&gt;Bourdigny'!DA5+'StGenis-&gt;CERN'!DA5</f>
        <v>0</v>
      </c>
      <c r="DB5" s="345" t="n">
        <f aca="false">'StGenis-&gt;Meyrin'!DB5+'StGenis-&gt;Bourdigny'!DB5+'StGenis-&gt;CERN'!DB5</f>
        <v>0</v>
      </c>
      <c r="DC5" s="345" t="n">
        <f aca="false">'StGenis-&gt;Meyrin'!DC5+'StGenis-&gt;Bourdigny'!DC5+'StGenis-&gt;CERN'!DC5</f>
        <v>0</v>
      </c>
      <c r="DD5" s="345" t="n">
        <f aca="false">'StGenis-&gt;Meyrin'!DD5+'StGenis-&gt;Bourdigny'!DD5+'StGenis-&gt;CERN'!DD5</f>
        <v>0</v>
      </c>
      <c r="DE5" s="345" t="n">
        <f aca="false">'StGenis-&gt;Meyrin'!DE5+'StGenis-&gt;Bourdigny'!DE5+'StGenis-&gt;CERN'!DE5</f>
        <v>0</v>
      </c>
      <c r="DF5" s="345" t="n">
        <f aca="false">'StGenis-&gt;Meyrin'!DF5+'StGenis-&gt;Bourdigny'!DF5+'StGenis-&gt;CERN'!DF5</f>
        <v>0</v>
      </c>
      <c r="DG5" s="345" t="n">
        <f aca="false">'StGenis-&gt;Meyrin'!DG5+'StGenis-&gt;Bourdigny'!DG5+'StGenis-&gt;CERN'!DG5</f>
        <v>0</v>
      </c>
      <c r="DI5" s="340" t="n">
        <f aca="false">CR5+CT5+CV5+CX5+CZ5+DB5+DD5+DF5</f>
        <v>26</v>
      </c>
      <c r="DJ5" s="4" t="n">
        <f aca="false">CS5+CU5+CW5+CY5+DA5+DC5+DE5+DG5</f>
        <v>13</v>
      </c>
      <c r="DK5" s="341" t="n">
        <f aca="false">DJ5/(DJ5+DI5)</f>
        <v>0.333333333333333</v>
      </c>
      <c r="DL5" s="4" t="n">
        <f aca="false">CR5+CS5+CZ5+DA5</f>
        <v>18</v>
      </c>
      <c r="DM5" s="4" t="n">
        <f aca="false">CT5+CU5+DB5+DC5</f>
        <v>11</v>
      </c>
      <c r="DN5" s="4" t="n">
        <f aca="false">CV5+CW5+DD5+DE5</f>
        <v>3</v>
      </c>
      <c r="DO5" s="4" t="n">
        <f aca="false">SUM(DL5:DN5)</f>
        <v>32</v>
      </c>
      <c r="DP5" s="15" t="n">
        <f aca="false">DM5/DO5</f>
        <v>0.34375</v>
      </c>
      <c r="DQ5" s="15" t="n">
        <f aca="false">DN5/DO5</f>
        <v>0.09375</v>
      </c>
      <c r="DR5" s="4" t="n">
        <f aca="false">CX5+CY5+DF5+DG5</f>
        <v>7</v>
      </c>
      <c r="DS5" s="4" t="n">
        <f aca="false">SUM(CR5:CY5)</f>
        <v>39</v>
      </c>
      <c r="DT5" s="342" t="n">
        <f aca="false">SUM(CZ5:DG5)</f>
        <v>0</v>
      </c>
      <c r="DU5" s="343" t="n">
        <f aca="false">SUM(CR5:DG5)</f>
        <v>39</v>
      </c>
      <c r="DX5" s="15" t="n">
        <f aca="false">(DI5/FD5) - 1</f>
        <v>-0.103448275862069</v>
      </c>
      <c r="DY5" s="15" t="n">
        <f aca="false">(DJ5/FE5) - 1</f>
        <v>0.444444444444444</v>
      </c>
      <c r="DZ5" s="15" t="n">
        <f aca="false">(DK5/FF5) - 1</f>
        <v>0.407407407407407</v>
      </c>
      <c r="EA5" s="15" t="n">
        <f aca="false">(DL5/FG5) - 1</f>
        <v>-0.181818181818182</v>
      </c>
      <c r="EB5" s="15" t="n">
        <f aca="false">(DM5/FH5) - 1</f>
        <v>-0.266666666666667</v>
      </c>
      <c r="EC5" s="15" t="n">
        <f aca="false">(DN5/FI5) - 1</f>
        <v>2</v>
      </c>
      <c r="ED5" s="15" t="n">
        <f aca="false">(DO5/FJ5) - 1</f>
        <v>-0.157894736842105</v>
      </c>
      <c r="EE5" s="15" t="n">
        <f aca="false">(DP5/FK5) - 1</f>
        <v>-0.129166666666667</v>
      </c>
      <c r="EF5" s="15" t="n">
        <f aca="false">(DQ5/FL5) - 1</f>
        <v>2.5625</v>
      </c>
      <c r="EG5" s="15" t="e">
        <f aca="false">(DR5/FM5) - 1</f>
        <v>#DIV/0!</v>
      </c>
      <c r="EH5" s="15" t="n">
        <f aca="false">(DS5/FN5) - 1</f>
        <v>0.0833333333333333</v>
      </c>
      <c r="EI5" s="15" t="n">
        <f aca="false">(DT5/FO5) - 1</f>
        <v>-1</v>
      </c>
      <c r="EJ5" s="15" t="n">
        <f aca="false">(DU5/FP5) - 1</f>
        <v>0.0263157894736843</v>
      </c>
      <c r="EL5" s="346" t="n">
        <v>0.291666666666667</v>
      </c>
      <c r="EM5" s="345" t="n">
        <f aca="false">'StGenis-&gt;Meyrin'!EM5+'StGenis-&gt;Bourdigny'!EM5+'RteEurope-&gt;Meyrin'!EM5+'StGenis-&gt;CERN'!EM5</f>
        <v>18</v>
      </c>
      <c r="EN5" s="345" t="n">
        <f aca="false">'StGenis-&gt;Meyrin'!EN5+'StGenis-&gt;Bourdigny'!EN5+'RteEurope-&gt;Meyrin'!EN5+'StGenis-&gt;CERN'!EN5</f>
        <v>4</v>
      </c>
      <c r="EO5" s="345" t="n">
        <f aca="false">'StGenis-&gt;Meyrin'!EO5+'StGenis-&gt;Bourdigny'!EO5+'RteEurope-&gt;Meyrin'!EO5+'StGenis-&gt;CERN'!EO5</f>
        <v>9</v>
      </c>
      <c r="EP5" s="345" t="n">
        <f aca="false">'StGenis-&gt;Meyrin'!EP5+'StGenis-&gt;Bourdigny'!EP5+'RteEurope-&gt;Meyrin'!EP5+'StGenis-&gt;CERN'!EP5</f>
        <v>4</v>
      </c>
      <c r="EQ5" s="345" t="n">
        <f aca="false">'StGenis-&gt;Meyrin'!EQ5+'StGenis-&gt;Bourdigny'!EQ5+'RteEurope-&gt;Meyrin'!EQ5+'StGenis-&gt;CERN'!EQ5</f>
        <v>1</v>
      </c>
      <c r="ER5" s="345" t="n">
        <f aca="false">'StGenis-&gt;Meyrin'!ER5+'StGenis-&gt;Bourdigny'!ER5+'RteEurope-&gt;Meyrin'!ER5+'StGenis-&gt;CERN'!ER5</f>
        <v>0</v>
      </c>
      <c r="ES5" s="345" t="n">
        <f aca="false">'StGenis-&gt;Meyrin'!ES5+'StGenis-&gt;Bourdigny'!ES5+'RteEurope-&gt;Meyrin'!ES5+'StGenis-&gt;CERN'!ES5</f>
        <v>0</v>
      </c>
      <c r="ET5" s="345" t="n">
        <f aca="false">'StGenis-&gt;Meyrin'!ET5+'StGenis-&gt;Bourdigny'!ET5+'RteEurope-&gt;Meyrin'!ET5+'StGenis-&gt;CERN'!ET5</f>
        <v>0</v>
      </c>
      <c r="EU5" s="345" t="n">
        <f aca="false">'StGenis-&gt;Meyrin'!EU5+'StGenis-&gt;Bourdigny'!EU5+'RteEurope-&gt;Meyrin'!EU5+'StGenis-&gt;CERN'!EU5</f>
        <v>0</v>
      </c>
      <c r="EV5" s="345" t="n">
        <f aca="false">'StGenis-&gt;Meyrin'!EV5+'StGenis-&gt;Bourdigny'!EV5+'RteEurope-&gt;Meyrin'!EV5+'StGenis-&gt;CERN'!EV5</f>
        <v>0</v>
      </c>
      <c r="EW5" s="345" t="n">
        <f aca="false">'StGenis-&gt;Meyrin'!EW5+'StGenis-&gt;Bourdigny'!EW5+'RteEurope-&gt;Meyrin'!EW5+'StGenis-&gt;CERN'!EW5</f>
        <v>1</v>
      </c>
      <c r="EX5" s="345" t="n">
        <f aca="false">'StGenis-&gt;Meyrin'!EX5+'StGenis-&gt;Bourdigny'!EX5+'RteEurope-&gt;Meyrin'!EX5+'StGenis-&gt;CERN'!EX5</f>
        <v>1</v>
      </c>
      <c r="EY5" s="345" t="n">
        <f aca="false">'StGenis-&gt;Meyrin'!EY5+'StGenis-&gt;Bourdigny'!EY5+'RteEurope-&gt;Meyrin'!EY5+'StGenis-&gt;CERN'!EY5</f>
        <v>0</v>
      </c>
      <c r="EZ5" s="345" t="n">
        <f aca="false">'StGenis-&gt;Meyrin'!EZ5+'StGenis-&gt;Bourdigny'!EZ5+'RteEurope-&gt;Meyrin'!EZ5+'StGenis-&gt;CERN'!EZ5</f>
        <v>0</v>
      </c>
      <c r="FA5" s="345" t="n">
        <f aca="false">'StGenis-&gt;Meyrin'!FA5+'StGenis-&gt;Bourdigny'!FA5+'RteEurope-&gt;Meyrin'!FA5+'StGenis-&gt;CERN'!FA5</f>
        <v>0</v>
      </c>
      <c r="FB5" s="345" t="n">
        <f aca="false">'StGenis-&gt;Meyrin'!FB5+'StGenis-&gt;Bourdigny'!FB5+'RteEurope-&gt;Meyrin'!FB5+'StGenis-&gt;CERN'!FB5</f>
        <v>0</v>
      </c>
      <c r="FD5" s="340" t="n">
        <f aca="false">EM5+EO5+EQ5+ES5+EU5+EW5+EY5+FA5</f>
        <v>29</v>
      </c>
      <c r="FE5" s="4" t="n">
        <f aca="false">EN5+EP5+ER5+ET5+EV5+EX5+EZ5+FB5</f>
        <v>9</v>
      </c>
      <c r="FF5" s="341" t="n">
        <f aca="false">FE5/(FE5+FD5)</f>
        <v>0.236842105263158</v>
      </c>
      <c r="FG5" s="4" t="n">
        <f aca="false">EM5+EN5+EU5+EV5</f>
        <v>22</v>
      </c>
      <c r="FH5" s="4" t="n">
        <f aca="false">EO5+EP5+EW5+EX5</f>
        <v>15</v>
      </c>
      <c r="FI5" s="4" t="n">
        <f aca="false">EQ5+ER5+EY5+EZ5</f>
        <v>1</v>
      </c>
      <c r="FJ5" s="4" t="n">
        <f aca="false">SUM(FG5:FI5)</f>
        <v>38</v>
      </c>
      <c r="FK5" s="15" t="n">
        <f aca="false">FH5/FJ5</f>
        <v>0.394736842105263</v>
      </c>
      <c r="FL5" s="15" t="n">
        <f aca="false">FI5/FJ5</f>
        <v>0.0263157894736842</v>
      </c>
      <c r="FM5" s="4" t="n">
        <f aca="false">ES5+ET5+FA5+FB5</f>
        <v>0</v>
      </c>
      <c r="FN5" s="4" t="n">
        <f aca="false">SUM(EM5:ET5)</f>
        <v>36</v>
      </c>
      <c r="FO5" s="342" t="n">
        <f aca="false">SUM(EU5:FB5)</f>
        <v>2</v>
      </c>
      <c r="FP5" s="343" t="n">
        <f aca="false">SUM(EM5:FB5)</f>
        <v>38</v>
      </c>
      <c r="FR5" s="0" t="n">
        <v>21</v>
      </c>
      <c r="FS5" s="0" t="n">
        <v>11</v>
      </c>
      <c r="FT5" s="0" t="n">
        <v>0.34375</v>
      </c>
      <c r="FU5" s="0" t="n">
        <v>17</v>
      </c>
      <c r="FV5" s="0" t="n">
        <v>12</v>
      </c>
      <c r="FW5" s="0" t="n">
        <v>2</v>
      </c>
      <c r="FX5" s="0" t="n">
        <v>31</v>
      </c>
      <c r="FY5" s="0" t="n">
        <v>0.387096774193548</v>
      </c>
      <c r="FZ5" s="0" t="n">
        <v>0.0645161290322581</v>
      </c>
      <c r="GA5" s="0" t="n">
        <v>1</v>
      </c>
      <c r="GB5" s="0" t="n">
        <v>31</v>
      </c>
      <c r="GC5" s="0" t="n">
        <v>1</v>
      </c>
      <c r="GD5" s="0" t="n">
        <v>32</v>
      </c>
      <c r="GF5" s="347" t="n">
        <f aca="false">(FD5/FR5) - 1</f>
        <v>0.380952380952381</v>
      </c>
      <c r="GG5" s="15" t="n">
        <f aca="false">(FE5/FS5) - 1</f>
        <v>-0.181818181818182</v>
      </c>
      <c r="GH5" s="15" t="n">
        <f aca="false">(FF5/FT5) - 1</f>
        <v>-0.311004784688995</v>
      </c>
      <c r="GI5" s="15" t="n">
        <f aca="false">(FG5/FU5) - 1</f>
        <v>0.294117647058824</v>
      </c>
      <c r="GJ5" s="15" t="n">
        <f aca="false">(FH5/FV5) - 1</f>
        <v>0.25</v>
      </c>
      <c r="GK5" s="15" t="n">
        <f aca="false">(FI5/FW5) - 1</f>
        <v>-0.5</v>
      </c>
      <c r="GL5" s="15" t="n">
        <f aca="false">(FJ5/FX5) - 1</f>
        <v>0.225806451612903</v>
      </c>
      <c r="GM5" s="15" t="n">
        <f aca="false">(FK5/FY5) - 1</f>
        <v>0.0197368421052642</v>
      </c>
      <c r="GN5" s="15" t="n">
        <f aca="false">(FL5/FZ5) - 1</f>
        <v>-0.592105263157895</v>
      </c>
      <c r="GO5" s="15" t="n">
        <f aca="false">(FM5/GA5) - 1</f>
        <v>-1</v>
      </c>
      <c r="GP5" s="15" t="n">
        <f aca="false">(FN5/GB5) - 1</f>
        <v>0.161290322580645</v>
      </c>
      <c r="GQ5" s="15" t="n">
        <f aca="false">(FO5/GC5) - 1</f>
        <v>1</v>
      </c>
      <c r="GR5" s="348" t="n">
        <f aca="false">(FP5/GD5) - 1</f>
        <v>0.1875</v>
      </c>
    </row>
    <row r="6" customFormat="false" ht="21" hidden="false" customHeight="true" outlineLevel="0" collapsed="false">
      <c r="A6" s="349" t="n">
        <v>0.302083333333333</v>
      </c>
      <c r="B6" s="345" t="n">
        <f aca="false">'StGenis-&gt;Meyrin'!B6+'StGenis-&gt;Bourdigny'!B6+'StGenis-&gt;CERN'!B6</f>
        <v>26</v>
      </c>
      <c r="C6" s="345" t="n">
        <f aca="false">'StGenis-&gt;Meyrin'!C6+'StGenis-&gt;Bourdigny'!C6+'StGenis-&gt;CERN'!C6</f>
        <v>7</v>
      </c>
      <c r="D6" s="345" t="n">
        <f aca="false">'StGenis-&gt;Meyrin'!D6+'StGenis-&gt;Bourdigny'!D6+'StGenis-&gt;CERN'!D6</f>
        <v>9</v>
      </c>
      <c r="E6" s="345" t="n">
        <f aca="false">'StGenis-&gt;Meyrin'!E6+'StGenis-&gt;Bourdigny'!E6+'StGenis-&gt;CERN'!E6</f>
        <v>13</v>
      </c>
      <c r="F6" s="345" t="n">
        <f aca="false">'StGenis-&gt;Meyrin'!F6+'StGenis-&gt;Bourdigny'!F6+'StGenis-&gt;CERN'!F6</f>
        <v>5</v>
      </c>
      <c r="G6" s="345" t="n">
        <f aca="false">'StGenis-&gt;Meyrin'!G6+'StGenis-&gt;Bourdigny'!G6+'StGenis-&gt;CERN'!G6</f>
        <v>1</v>
      </c>
      <c r="H6" s="345" t="n">
        <f aca="false">'StGenis-&gt;Meyrin'!H6+'StGenis-&gt;Bourdigny'!H6+'StGenis-&gt;CERN'!H6</f>
        <v>7</v>
      </c>
      <c r="I6" s="345" t="n">
        <f aca="false">'StGenis-&gt;Meyrin'!I6+'StGenis-&gt;Bourdigny'!I6+'StGenis-&gt;CERN'!I6</f>
        <v>3</v>
      </c>
      <c r="J6" s="345" t="n">
        <f aca="false">'StGenis-&gt;Meyrin'!J6+'StGenis-&gt;Bourdigny'!J6+'StGenis-&gt;CERN'!J6</f>
        <v>3</v>
      </c>
      <c r="K6" s="345" t="n">
        <f aca="false">'StGenis-&gt;Meyrin'!K6+'StGenis-&gt;Bourdigny'!K6+'StGenis-&gt;CERN'!K6</f>
        <v>0</v>
      </c>
      <c r="L6" s="345" t="n">
        <f aca="false">'StGenis-&gt;Meyrin'!L6+'StGenis-&gt;Bourdigny'!L6+'StGenis-&gt;CERN'!L6</f>
        <v>0</v>
      </c>
      <c r="M6" s="345" t="n">
        <f aca="false">'StGenis-&gt;Meyrin'!M6+'StGenis-&gt;Bourdigny'!M6+'StGenis-&gt;CERN'!M6</f>
        <v>0</v>
      </c>
      <c r="N6" s="345" t="n">
        <f aca="false">'StGenis-&gt;Meyrin'!N6+'StGenis-&gt;Bourdigny'!N6+'StGenis-&gt;CERN'!N6</f>
        <v>0</v>
      </c>
      <c r="O6" s="345" t="n">
        <f aca="false">'StGenis-&gt;Meyrin'!O6+'StGenis-&gt;Bourdigny'!O6+'StGenis-&gt;CERN'!O6</f>
        <v>0</v>
      </c>
      <c r="P6" s="345" t="n">
        <f aca="false">'StGenis-&gt;Meyrin'!P6+'StGenis-&gt;Bourdigny'!P6+'StGenis-&gt;CERN'!P6</f>
        <v>0</v>
      </c>
      <c r="Q6" s="345" t="n">
        <f aca="false">'StGenis-&gt;Meyrin'!Q6+'StGenis-&gt;Bourdigny'!Q6+'StGenis-&gt;CERN'!Q6</f>
        <v>0</v>
      </c>
      <c r="S6" s="340" t="n">
        <f aca="false">B6+D6+F6+H6+J6+L6+N6+P6</f>
        <v>50</v>
      </c>
      <c r="T6" s="4" t="n">
        <f aca="false">C6+E6+G6+I6+K6+M6+O6+Q6</f>
        <v>24</v>
      </c>
      <c r="U6" s="341" t="n">
        <f aca="false">T6/(T6+S6)</f>
        <v>0.324324324324324</v>
      </c>
      <c r="V6" s="4" t="n">
        <f aca="false">B6+C6+J6+K6</f>
        <v>36</v>
      </c>
      <c r="W6" s="4" t="n">
        <f aca="false">D6+E6+L6+M6</f>
        <v>22</v>
      </c>
      <c r="X6" s="4" t="n">
        <f aca="false">F6+G6+N6+O6</f>
        <v>6</v>
      </c>
      <c r="Y6" s="4" t="n">
        <f aca="false">SUM(V6:X6)</f>
        <v>64</v>
      </c>
      <c r="Z6" s="15" t="n">
        <f aca="false">W6/Y6</f>
        <v>0.34375</v>
      </c>
      <c r="AA6" s="15" t="n">
        <f aca="false">X6/Y6</f>
        <v>0.09375</v>
      </c>
      <c r="AB6" s="4" t="n">
        <f aca="false">H6+I6+P6+Q6</f>
        <v>10</v>
      </c>
      <c r="AC6" s="4" t="n">
        <f aca="false">SUM(B6:I6)</f>
        <v>71</v>
      </c>
      <c r="AD6" s="342" t="n">
        <f aca="false">SUM(J6:Q6)</f>
        <v>3</v>
      </c>
      <c r="AE6" s="343" t="n">
        <f aca="false">SUM(B6:Q6)</f>
        <v>74</v>
      </c>
      <c r="AH6" s="15" t="n">
        <f aca="false">(S6/BN6) - 1</f>
        <v>0.0416666666666667</v>
      </c>
      <c r="AI6" s="15" t="n">
        <f aca="false">(T6/BO6) - 1</f>
        <v>0.846153846153846</v>
      </c>
      <c r="AJ6" s="15" t="n">
        <f aca="false">(U6/BP6) - 1</f>
        <v>0.52182952182952</v>
      </c>
      <c r="AK6" s="15" t="n">
        <f aca="false">(V6/BQ6) - 1</f>
        <v>-0.1</v>
      </c>
      <c r="AL6" s="15" t="n">
        <f aca="false">(W6/BR6) - 1</f>
        <v>0.375</v>
      </c>
      <c r="AM6" s="15" t="n">
        <f aca="false">(X6/BS6) - 1</f>
        <v>2</v>
      </c>
      <c r="AN6" s="15" t="n">
        <f aca="false">(Y6/BT6) - 1</f>
        <v>0.103448275862069</v>
      </c>
      <c r="AO6" s="15" t="n">
        <f aca="false">(Z6/BU6) - 1</f>
        <v>0.246093750000001</v>
      </c>
      <c r="AP6" s="15" t="n">
        <f aca="false">(AA6/BV6) - 1</f>
        <v>1.71875</v>
      </c>
      <c r="AQ6" s="15" t="n">
        <f aca="false">(AB6/BW6) - 1</f>
        <v>2.33333333333333</v>
      </c>
      <c r="AR6" s="15" t="n">
        <f aca="false">(AC6/BX6) - 1</f>
        <v>0.203389830508474</v>
      </c>
      <c r="AS6" s="15" t="n">
        <f aca="false">(AD6/BY6) - 1</f>
        <v>0.5</v>
      </c>
      <c r="AT6" s="15" t="n">
        <f aca="false">(AE6/BZ6) - 1</f>
        <v>0.213114754098361</v>
      </c>
      <c r="AV6" s="349" t="n">
        <v>0.302083333333333</v>
      </c>
      <c r="AW6" s="345" t="n">
        <f aca="false">'StGenis-&gt;Meyrin'!AW6+'StGenis-&gt;Bourdigny'!AW6+'StGenis-&gt;CERN'!AW6</f>
        <v>35</v>
      </c>
      <c r="AX6" s="345" t="n">
        <f aca="false">'StGenis-&gt;Meyrin'!AX6+'StGenis-&gt;Bourdigny'!AX6+'StGenis-&gt;CERN'!AX6</f>
        <v>4</v>
      </c>
      <c r="AY6" s="345" t="n">
        <f aca="false">'StGenis-&gt;Meyrin'!AY6+'StGenis-&gt;Bourdigny'!AY6+'StGenis-&gt;CERN'!AY6</f>
        <v>7</v>
      </c>
      <c r="AZ6" s="345" t="n">
        <f aca="false">'StGenis-&gt;Meyrin'!AZ6+'StGenis-&gt;Bourdigny'!AZ6+'StGenis-&gt;CERN'!AZ6</f>
        <v>9</v>
      </c>
      <c r="BA6" s="345" t="n">
        <f aca="false">'StGenis-&gt;Meyrin'!BA6+'StGenis-&gt;Bourdigny'!BA6+'StGenis-&gt;CERN'!BA6</f>
        <v>2</v>
      </c>
      <c r="BB6" s="345" t="n">
        <f aca="false">'StGenis-&gt;Meyrin'!BB6+'StGenis-&gt;Bourdigny'!BB6+'StGenis-&gt;CERN'!BB6</f>
        <v>0</v>
      </c>
      <c r="BC6" s="345" t="n">
        <f aca="false">'StGenis-&gt;Meyrin'!BC6+'StGenis-&gt;Bourdigny'!BC6+'StGenis-&gt;CERN'!BC6</f>
        <v>2</v>
      </c>
      <c r="BD6" s="345" t="n">
        <f aca="false">'StGenis-&gt;Meyrin'!BD6+'StGenis-&gt;Bourdigny'!BD6+'StGenis-&gt;CERN'!BD6</f>
        <v>0</v>
      </c>
      <c r="BE6" s="345" t="n">
        <f aca="false">'StGenis-&gt;Meyrin'!BE6+'StGenis-&gt;Bourdigny'!BE6+'StGenis-&gt;CERN'!BE6</f>
        <v>1</v>
      </c>
      <c r="BF6" s="345" t="n">
        <f aca="false">'StGenis-&gt;Meyrin'!BF6+'StGenis-&gt;Bourdigny'!BF6+'StGenis-&gt;CERN'!BF6</f>
        <v>0</v>
      </c>
      <c r="BG6" s="345" t="n">
        <f aca="false">'StGenis-&gt;Meyrin'!BG6+'StGenis-&gt;Bourdigny'!BG6+'StGenis-&gt;CERN'!BG6</f>
        <v>0</v>
      </c>
      <c r="BH6" s="345" t="n">
        <f aca="false">'StGenis-&gt;Meyrin'!BH6+'StGenis-&gt;Bourdigny'!BH6+'StGenis-&gt;CERN'!BH6</f>
        <v>0</v>
      </c>
      <c r="BI6" s="345" t="n">
        <f aca="false">'StGenis-&gt;Meyrin'!BI6+'StGenis-&gt;Bourdigny'!BI6+'StGenis-&gt;CERN'!BI6</f>
        <v>0</v>
      </c>
      <c r="BJ6" s="345" t="n">
        <f aca="false">'StGenis-&gt;Meyrin'!BJ6+'StGenis-&gt;Bourdigny'!BJ6+'StGenis-&gt;CERN'!BJ6</f>
        <v>0</v>
      </c>
      <c r="BK6" s="345" t="n">
        <f aca="false">'StGenis-&gt;Meyrin'!BK6+'StGenis-&gt;Bourdigny'!BK6+'StGenis-&gt;CERN'!BK6</f>
        <v>1</v>
      </c>
      <c r="BL6" s="345" t="n">
        <f aca="false">'StGenis-&gt;Meyrin'!BL6+'StGenis-&gt;Bourdigny'!BL6+'StGenis-&gt;CERN'!BL6</f>
        <v>0</v>
      </c>
      <c r="BN6" s="340" t="n">
        <f aca="false">AW6+AY6+BA6+BC6+BE6+BG6+BI6+BK6</f>
        <v>48</v>
      </c>
      <c r="BO6" s="4" t="n">
        <f aca="false">AX6+AZ6+BB6+BD6+BF6+BH6+BJ6+BL6</f>
        <v>13</v>
      </c>
      <c r="BP6" s="341" t="n">
        <f aca="false">BO6/(BO6+BN6)</f>
        <v>0.213114754098361</v>
      </c>
      <c r="BQ6" s="4" t="n">
        <f aca="false">AW6+AX6+BE6+BF6</f>
        <v>40</v>
      </c>
      <c r="BR6" s="4" t="n">
        <f aca="false">AY6+AZ6+BG6+BH6</f>
        <v>16</v>
      </c>
      <c r="BS6" s="4" t="n">
        <f aca="false">BA6+BB6+BI6+BJ6</f>
        <v>2</v>
      </c>
      <c r="BT6" s="4" t="n">
        <f aca="false">SUM(BQ6:BS6)</f>
        <v>58</v>
      </c>
      <c r="BU6" s="15" t="n">
        <f aca="false">BR6/BT6</f>
        <v>0.275862068965517</v>
      </c>
      <c r="BV6" s="15" t="n">
        <f aca="false">BS6/BT6</f>
        <v>0.0344827586206897</v>
      </c>
      <c r="BW6" s="4" t="n">
        <f aca="false">BC6+BD6+BK6+BL6</f>
        <v>3</v>
      </c>
      <c r="BX6" s="4" t="n">
        <f aca="false">SUM(AW6:BD6)</f>
        <v>59</v>
      </c>
      <c r="BY6" s="342" t="n">
        <f aca="false">SUM(BE6:BL6)</f>
        <v>2</v>
      </c>
      <c r="BZ6" s="343" t="n">
        <f aca="false">SUM(AW6:BL6)</f>
        <v>61</v>
      </c>
      <c r="CC6" s="15" t="n">
        <f aca="false">(BN6/DI6) - 1</f>
        <v>0.0666666666666667</v>
      </c>
      <c r="CD6" s="15" t="n">
        <f aca="false">(BO6/DJ6) - 1</f>
        <v>-0.518518518518519</v>
      </c>
      <c r="CE6" s="15" t="n">
        <f aca="false">(BP6/DK6) - 1</f>
        <v>-0.431693989071038</v>
      </c>
      <c r="CF6" s="15" t="n">
        <f aca="false">(BQ6/DL6) - 1</f>
        <v>-0.0909090909090909</v>
      </c>
      <c r="CG6" s="15" t="n">
        <f aca="false">(BR6/DM6) - 1</f>
        <v>-0.111111111111111</v>
      </c>
      <c r="CH6" s="15" t="n">
        <f aca="false">(BS6/DN6) - 1</f>
        <v>-0.6</v>
      </c>
      <c r="CI6" s="15" t="n">
        <f aca="false">(BT6/DO6) - 1</f>
        <v>-0.134328358208955</v>
      </c>
      <c r="CJ6" s="15" t="n">
        <f aca="false">(BU6/DP6) - 1</f>
        <v>0.0268199233716475</v>
      </c>
      <c r="CK6" s="15" t="n">
        <f aca="false">(BV6/DQ6) - 1</f>
        <v>-0.537931034482759</v>
      </c>
      <c r="CL6" s="15" t="n">
        <f aca="false">(BW6/DR6) - 1</f>
        <v>-0.4</v>
      </c>
      <c r="CM6" s="15" t="n">
        <f aca="false">(BX6/DS6) - 1</f>
        <v>-0.132352941176471</v>
      </c>
      <c r="CN6" s="15" t="n">
        <f aca="false">(BY6/DT6) - 1</f>
        <v>-0.5</v>
      </c>
      <c r="CO6" s="15" t="n">
        <f aca="false">(BZ6/DU6) - 1</f>
        <v>-0.152777777777778</v>
      </c>
      <c r="CQ6" s="349" t="n">
        <v>0.302083333333333</v>
      </c>
      <c r="CR6" s="345" t="n">
        <f aca="false">'StGenis-&gt;Meyrin'!CR6+'StGenis-&gt;Bourdigny'!CR6+'StGenis-&gt;CERN'!CR6</f>
        <v>25</v>
      </c>
      <c r="CS6" s="345" t="n">
        <f aca="false">'StGenis-&gt;Meyrin'!CS6+'StGenis-&gt;Bourdigny'!CS6+'StGenis-&gt;CERN'!CS6</f>
        <v>17</v>
      </c>
      <c r="CT6" s="345" t="n">
        <f aca="false">'StGenis-&gt;Meyrin'!CT6+'StGenis-&gt;Bourdigny'!CT6+'StGenis-&gt;CERN'!CT6</f>
        <v>9</v>
      </c>
      <c r="CU6" s="345" t="n">
        <f aca="false">'StGenis-&gt;Meyrin'!CU6+'StGenis-&gt;Bourdigny'!CU6+'StGenis-&gt;CERN'!CU6</f>
        <v>9</v>
      </c>
      <c r="CV6" s="345" t="n">
        <f aca="false">'StGenis-&gt;Meyrin'!CV6+'StGenis-&gt;Bourdigny'!CV6+'StGenis-&gt;CERN'!CV6</f>
        <v>4</v>
      </c>
      <c r="CW6" s="345" t="n">
        <f aca="false">'StGenis-&gt;Meyrin'!CW6+'StGenis-&gt;Bourdigny'!CW6+'StGenis-&gt;CERN'!CW6</f>
        <v>0</v>
      </c>
      <c r="CX6" s="345" t="n">
        <f aca="false">'StGenis-&gt;Meyrin'!CX6+'StGenis-&gt;Bourdigny'!CX6+'StGenis-&gt;CERN'!CX6</f>
        <v>3</v>
      </c>
      <c r="CY6" s="345" t="n">
        <f aca="false">'StGenis-&gt;Meyrin'!CY6+'StGenis-&gt;Bourdigny'!CY6+'StGenis-&gt;CERN'!CY6</f>
        <v>1</v>
      </c>
      <c r="CZ6" s="345" t="n">
        <f aca="false">'StGenis-&gt;Meyrin'!CZ6+'StGenis-&gt;Bourdigny'!CZ6+'StGenis-&gt;CERN'!CZ6</f>
        <v>2</v>
      </c>
      <c r="DA6" s="345" t="n">
        <f aca="false">'StGenis-&gt;Meyrin'!DA6+'StGenis-&gt;Bourdigny'!DA6+'StGenis-&gt;CERN'!DA6</f>
        <v>0</v>
      </c>
      <c r="DB6" s="345" t="n">
        <f aca="false">'StGenis-&gt;Meyrin'!DB6+'StGenis-&gt;Bourdigny'!DB6+'StGenis-&gt;CERN'!DB6</f>
        <v>0</v>
      </c>
      <c r="DC6" s="345" t="n">
        <f aca="false">'StGenis-&gt;Meyrin'!DC6+'StGenis-&gt;Bourdigny'!DC6+'StGenis-&gt;CERN'!DC6</f>
        <v>0</v>
      </c>
      <c r="DD6" s="345" t="n">
        <f aca="false">'StGenis-&gt;Meyrin'!DD6+'StGenis-&gt;Bourdigny'!DD6+'StGenis-&gt;CERN'!DD6</f>
        <v>1</v>
      </c>
      <c r="DE6" s="345" t="n">
        <f aca="false">'StGenis-&gt;Meyrin'!DE6+'StGenis-&gt;Bourdigny'!DE6+'StGenis-&gt;CERN'!DE6</f>
        <v>0</v>
      </c>
      <c r="DF6" s="345" t="n">
        <f aca="false">'StGenis-&gt;Meyrin'!DF6+'StGenis-&gt;Bourdigny'!DF6+'StGenis-&gt;CERN'!DF6</f>
        <v>1</v>
      </c>
      <c r="DG6" s="345" t="n">
        <f aca="false">'StGenis-&gt;Meyrin'!DG6+'StGenis-&gt;Bourdigny'!DG6+'StGenis-&gt;CERN'!DG6</f>
        <v>0</v>
      </c>
      <c r="DI6" s="340" t="n">
        <f aca="false">CR6+CT6+CV6+CX6+CZ6+DB6+DD6+DF6</f>
        <v>45</v>
      </c>
      <c r="DJ6" s="4" t="n">
        <f aca="false">CS6+CU6+CW6+CY6+DA6+DC6+DE6+DG6</f>
        <v>27</v>
      </c>
      <c r="DK6" s="341" t="n">
        <f aca="false">DJ6/(DJ6+DI6)</f>
        <v>0.375</v>
      </c>
      <c r="DL6" s="4" t="n">
        <f aca="false">CR6+CS6+CZ6+DA6</f>
        <v>44</v>
      </c>
      <c r="DM6" s="4" t="n">
        <f aca="false">CT6+CU6+DB6+DC6</f>
        <v>18</v>
      </c>
      <c r="DN6" s="4" t="n">
        <f aca="false">CV6+CW6+DD6+DE6</f>
        <v>5</v>
      </c>
      <c r="DO6" s="4" t="n">
        <f aca="false">SUM(DL6:DN6)</f>
        <v>67</v>
      </c>
      <c r="DP6" s="15" t="n">
        <f aca="false">DM6/DO6</f>
        <v>0.26865671641791</v>
      </c>
      <c r="DQ6" s="15" t="n">
        <f aca="false">DN6/DO6</f>
        <v>0.0746268656716418</v>
      </c>
      <c r="DR6" s="4" t="n">
        <f aca="false">CX6+CY6+DF6+DG6</f>
        <v>5</v>
      </c>
      <c r="DS6" s="4" t="n">
        <f aca="false">SUM(CR6:CY6)</f>
        <v>68</v>
      </c>
      <c r="DT6" s="342" t="n">
        <f aca="false">SUM(CZ6:DG6)</f>
        <v>4</v>
      </c>
      <c r="DU6" s="343" t="n">
        <f aca="false">SUM(CR6:DG6)</f>
        <v>72</v>
      </c>
      <c r="DX6" s="15" t="n">
        <f aca="false">(DI6/FD6) - 1</f>
        <v>0.551724137931034</v>
      </c>
      <c r="DY6" s="15" t="n">
        <f aca="false">(DJ6/FE6) - 1</f>
        <v>1.7</v>
      </c>
      <c r="DZ6" s="15" t="n">
        <f aca="false">(DK6/FF6) - 1</f>
        <v>0.4625</v>
      </c>
      <c r="EA6" s="15" t="n">
        <f aca="false">(DL6/FG6) - 1</f>
        <v>1</v>
      </c>
      <c r="EB6" s="15" t="n">
        <f aca="false">(DM6/FH6) - 1</f>
        <v>0.125</v>
      </c>
      <c r="EC6" s="15" t="n">
        <f aca="false">(DN6/FI6) - 1</f>
        <v>4</v>
      </c>
      <c r="ED6" s="15" t="n">
        <f aca="false">(DO6/FJ6) - 1</f>
        <v>0.717948717948718</v>
      </c>
      <c r="EE6" s="15" t="n">
        <f aca="false">(DP6/FK6) - 1</f>
        <v>-0.345149253731343</v>
      </c>
      <c r="EF6" s="15" t="n">
        <f aca="false">(DQ6/FL6) - 1</f>
        <v>1.91044776119403</v>
      </c>
      <c r="EG6" s="15" t="e">
        <f aca="false">(DR6/FM6) - 1</f>
        <v>#DIV/0!</v>
      </c>
      <c r="EH6" s="15" t="n">
        <f aca="false">(DS6/FN6) - 1</f>
        <v>0.789473684210526</v>
      </c>
      <c r="EI6" s="15" t="n">
        <f aca="false">(DT6/FO6) - 1</f>
        <v>3</v>
      </c>
      <c r="EJ6" s="15" t="n">
        <f aca="false">(DU6/FP6) - 1</f>
        <v>0.846153846153846</v>
      </c>
      <c r="EL6" s="350" t="n">
        <v>0.302083333333333</v>
      </c>
      <c r="EM6" s="345" t="n">
        <f aca="false">'StGenis-&gt;Meyrin'!EM6+'StGenis-&gt;Bourdigny'!EM6+'RteEurope-&gt;Meyrin'!EM6+'StGenis-&gt;CERN'!EM6</f>
        <v>20</v>
      </c>
      <c r="EN6" s="345" t="n">
        <f aca="false">'StGenis-&gt;Meyrin'!EN6+'StGenis-&gt;Bourdigny'!EN6+'RteEurope-&gt;Meyrin'!EN6+'StGenis-&gt;CERN'!EN6</f>
        <v>2</v>
      </c>
      <c r="EO6" s="345" t="n">
        <f aca="false">'StGenis-&gt;Meyrin'!EO6+'StGenis-&gt;Bourdigny'!EO6+'RteEurope-&gt;Meyrin'!EO6+'StGenis-&gt;CERN'!EO6</f>
        <v>8</v>
      </c>
      <c r="EP6" s="345" t="n">
        <f aca="false">'StGenis-&gt;Meyrin'!EP6+'StGenis-&gt;Bourdigny'!EP6+'RteEurope-&gt;Meyrin'!EP6+'StGenis-&gt;CERN'!EP6</f>
        <v>7</v>
      </c>
      <c r="EQ6" s="345" t="n">
        <f aca="false">'StGenis-&gt;Meyrin'!EQ6+'StGenis-&gt;Bourdigny'!EQ6+'RteEurope-&gt;Meyrin'!EQ6+'StGenis-&gt;CERN'!EQ6</f>
        <v>0</v>
      </c>
      <c r="ER6" s="345" t="n">
        <f aca="false">'StGenis-&gt;Meyrin'!ER6+'StGenis-&gt;Bourdigny'!ER6+'RteEurope-&gt;Meyrin'!ER6+'StGenis-&gt;CERN'!ER6</f>
        <v>1</v>
      </c>
      <c r="ES6" s="345" t="n">
        <f aca="false">'StGenis-&gt;Meyrin'!ES6+'StGenis-&gt;Bourdigny'!ES6+'RteEurope-&gt;Meyrin'!ES6+'StGenis-&gt;CERN'!ES6</f>
        <v>0</v>
      </c>
      <c r="ET6" s="345" t="n">
        <f aca="false">'StGenis-&gt;Meyrin'!ET6+'StGenis-&gt;Bourdigny'!ET6+'RteEurope-&gt;Meyrin'!ET6+'StGenis-&gt;CERN'!ET6</f>
        <v>0</v>
      </c>
      <c r="EU6" s="345" t="n">
        <f aca="false">'StGenis-&gt;Meyrin'!EU6+'StGenis-&gt;Bourdigny'!EU6+'RteEurope-&gt;Meyrin'!EU6+'StGenis-&gt;CERN'!EU6</f>
        <v>0</v>
      </c>
      <c r="EV6" s="345" t="n">
        <f aca="false">'StGenis-&gt;Meyrin'!EV6+'StGenis-&gt;Bourdigny'!EV6+'RteEurope-&gt;Meyrin'!EV6+'StGenis-&gt;CERN'!EV6</f>
        <v>0</v>
      </c>
      <c r="EW6" s="345" t="n">
        <f aca="false">'StGenis-&gt;Meyrin'!EW6+'StGenis-&gt;Bourdigny'!EW6+'RteEurope-&gt;Meyrin'!EW6+'StGenis-&gt;CERN'!EW6</f>
        <v>1</v>
      </c>
      <c r="EX6" s="345" t="n">
        <f aca="false">'StGenis-&gt;Meyrin'!EX6+'StGenis-&gt;Bourdigny'!EX6+'RteEurope-&gt;Meyrin'!EX6+'StGenis-&gt;CERN'!EX6</f>
        <v>0</v>
      </c>
      <c r="EY6" s="345" t="n">
        <f aca="false">'StGenis-&gt;Meyrin'!EY6+'StGenis-&gt;Bourdigny'!EY6+'RteEurope-&gt;Meyrin'!EY6+'StGenis-&gt;CERN'!EY6</f>
        <v>0</v>
      </c>
      <c r="EZ6" s="345" t="n">
        <f aca="false">'StGenis-&gt;Meyrin'!EZ6+'StGenis-&gt;Bourdigny'!EZ6+'RteEurope-&gt;Meyrin'!EZ6+'StGenis-&gt;CERN'!EZ6</f>
        <v>0</v>
      </c>
      <c r="FA6" s="345" t="n">
        <f aca="false">'StGenis-&gt;Meyrin'!FA6+'StGenis-&gt;Bourdigny'!FA6+'RteEurope-&gt;Meyrin'!FA6+'StGenis-&gt;CERN'!FA6</f>
        <v>0</v>
      </c>
      <c r="FB6" s="345" t="n">
        <f aca="false">'StGenis-&gt;Meyrin'!FB6+'StGenis-&gt;Bourdigny'!FB6+'RteEurope-&gt;Meyrin'!FB6+'StGenis-&gt;CERN'!FB6</f>
        <v>0</v>
      </c>
      <c r="FD6" s="340" t="n">
        <f aca="false">EM6+EO6+EQ6+ES6+EU6+EW6+EY6+FA6</f>
        <v>29</v>
      </c>
      <c r="FE6" s="4" t="n">
        <f aca="false">EN6+EP6+ER6+ET6+EV6+EX6+EZ6+FB6</f>
        <v>10</v>
      </c>
      <c r="FF6" s="341" t="n">
        <f aca="false">FE6/(FE6+FD6)</f>
        <v>0.256410256410256</v>
      </c>
      <c r="FG6" s="4" t="n">
        <f aca="false">EM6+EN6+EU6+EV6</f>
        <v>22</v>
      </c>
      <c r="FH6" s="4" t="n">
        <f aca="false">EO6+EP6+EW6+EX6</f>
        <v>16</v>
      </c>
      <c r="FI6" s="4" t="n">
        <f aca="false">EQ6+ER6+EY6+EZ6</f>
        <v>1</v>
      </c>
      <c r="FJ6" s="4" t="n">
        <f aca="false">SUM(FG6:FI6)</f>
        <v>39</v>
      </c>
      <c r="FK6" s="15" t="n">
        <f aca="false">FH6/FJ6</f>
        <v>0.41025641025641</v>
      </c>
      <c r="FL6" s="15" t="n">
        <f aca="false">FI6/FJ6</f>
        <v>0.0256410256410256</v>
      </c>
      <c r="FM6" s="4" t="n">
        <f aca="false">ES6+ET6+FA6+FB6</f>
        <v>0</v>
      </c>
      <c r="FN6" s="4" t="n">
        <f aca="false">SUM(EM6:ET6)</f>
        <v>38</v>
      </c>
      <c r="FO6" s="342" t="n">
        <f aca="false">SUM(EU6:FB6)</f>
        <v>1</v>
      </c>
      <c r="FP6" s="343" t="n">
        <f aca="false">SUM(EM6:FB6)</f>
        <v>39</v>
      </c>
      <c r="FR6" s="0" t="n">
        <v>34</v>
      </c>
      <c r="FS6" s="0" t="n">
        <v>9</v>
      </c>
      <c r="FT6" s="0" t="n">
        <v>0.209302325581395</v>
      </c>
      <c r="FU6" s="0" t="n">
        <v>19</v>
      </c>
      <c r="FV6" s="0" t="n">
        <v>18</v>
      </c>
      <c r="FW6" s="0" t="n">
        <v>2</v>
      </c>
      <c r="FX6" s="0" t="n">
        <v>39</v>
      </c>
      <c r="FY6" s="0" t="n">
        <v>0.461538461538462</v>
      </c>
      <c r="FZ6" s="0" t="n">
        <v>0.0512820512820513</v>
      </c>
      <c r="GA6" s="0" t="n">
        <v>4</v>
      </c>
      <c r="GB6" s="0" t="n">
        <v>40</v>
      </c>
      <c r="GC6" s="0" t="n">
        <v>3</v>
      </c>
      <c r="GD6" s="0" t="n">
        <v>43</v>
      </c>
      <c r="GF6" s="347" t="n">
        <f aca="false">(FD6/FR6) - 1</f>
        <v>-0.147058823529412</v>
      </c>
      <c r="GG6" s="15" t="n">
        <f aca="false">(FE6/FS6) - 1</f>
        <v>0.111111111111111</v>
      </c>
      <c r="GH6" s="15" t="n">
        <f aca="false">(FF6/FT6) - 1</f>
        <v>0.225071225071227</v>
      </c>
      <c r="GI6" s="15" t="n">
        <f aca="false">(FG6/FU6) - 1</f>
        <v>0.157894736842105</v>
      </c>
      <c r="GJ6" s="15" t="n">
        <f aca="false">(FH6/FV6) - 1</f>
        <v>-0.111111111111111</v>
      </c>
      <c r="GK6" s="15" t="n">
        <f aca="false">(FI6/FW6) - 1</f>
        <v>-0.5</v>
      </c>
      <c r="GL6" s="15" t="n">
        <f aca="false">(FJ6/FX6) - 1</f>
        <v>0</v>
      </c>
      <c r="GM6" s="15" t="n">
        <f aca="false">(FK6/FY6) - 1</f>
        <v>-0.111111111111112</v>
      </c>
      <c r="GN6" s="15" t="n">
        <f aca="false">(FL6/FZ6) - 1</f>
        <v>-0.5</v>
      </c>
      <c r="GO6" s="15" t="n">
        <f aca="false">(FM6/GA6) - 1</f>
        <v>-1</v>
      </c>
      <c r="GP6" s="15" t="n">
        <f aca="false">(FN6/GB6) - 1</f>
        <v>-0.05</v>
      </c>
      <c r="GQ6" s="15" t="n">
        <f aca="false">(FO6/GC6) - 1</f>
        <v>-0.666666666666667</v>
      </c>
      <c r="GR6" s="348" t="n">
        <f aca="false">(FP6/GD6) - 1</f>
        <v>-0.0930232558139536</v>
      </c>
    </row>
    <row r="7" customFormat="false" ht="21" hidden="false" customHeight="true" outlineLevel="0" collapsed="false">
      <c r="A7" s="349" t="n">
        <v>0.3125</v>
      </c>
      <c r="B7" s="345" t="n">
        <f aca="false">'StGenis-&gt;Meyrin'!B7+'StGenis-&gt;Bourdigny'!B7+'StGenis-&gt;CERN'!B7</f>
        <v>31</v>
      </c>
      <c r="C7" s="345" t="n">
        <f aca="false">'StGenis-&gt;Meyrin'!C7+'StGenis-&gt;Bourdigny'!C7+'StGenis-&gt;CERN'!C7</f>
        <v>4</v>
      </c>
      <c r="D7" s="345" t="n">
        <f aca="false">'StGenis-&gt;Meyrin'!D7+'StGenis-&gt;Bourdigny'!D7+'StGenis-&gt;CERN'!D7</f>
        <v>16</v>
      </c>
      <c r="E7" s="345" t="n">
        <f aca="false">'StGenis-&gt;Meyrin'!E7+'StGenis-&gt;Bourdigny'!E7+'StGenis-&gt;CERN'!E7</f>
        <v>13</v>
      </c>
      <c r="F7" s="345" t="n">
        <f aca="false">'StGenis-&gt;Meyrin'!F7+'StGenis-&gt;Bourdigny'!F7+'StGenis-&gt;CERN'!F7</f>
        <v>7</v>
      </c>
      <c r="G7" s="345" t="n">
        <f aca="false">'StGenis-&gt;Meyrin'!G7+'StGenis-&gt;Bourdigny'!G7+'StGenis-&gt;CERN'!G7</f>
        <v>1</v>
      </c>
      <c r="H7" s="345" t="n">
        <f aca="false">'StGenis-&gt;Meyrin'!H7+'StGenis-&gt;Bourdigny'!H7+'StGenis-&gt;CERN'!H7</f>
        <v>3</v>
      </c>
      <c r="I7" s="345" t="n">
        <f aca="false">'StGenis-&gt;Meyrin'!I7+'StGenis-&gt;Bourdigny'!I7+'StGenis-&gt;CERN'!I7</f>
        <v>0</v>
      </c>
      <c r="J7" s="345" t="n">
        <f aca="false">'StGenis-&gt;Meyrin'!J7+'StGenis-&gt;Bourdigny'!J7+'StGenis-&gt;CERN'!J7</f>
        <v>2</v>
      </c>
      <c r="K7" s="345" t="n">
        <f aca="false">'StGenis-&gt;Meyrin'!K7+'StGenis-&gt;Bourdigny'!K7+'StGenis-&gt;CERN'!K7</f>
        <v>0</v>
      </c>
      <c r="L7" s="345" t="n">
        <f aca="false">'StGenis-&gt;Meyrin'!L7+'StGenis-&gt;Bourdigny'!L7+'StGenis-&gt;CERN'!L7</f>
        <v>0</v>
      </c>
      <c r="M7" s="345" t="n">
        <f aca="false">'StGenis-&gt;Meyrin'!M7+'StGenis-&gt;Bourdigny'!M7+'StGenis-&gt;CERN'!M7</f>
        <v>0</v>
      </c>
      <c r="N7" s="345" t="n">
        <f aca="false">'StGenis-&gt;Meyrin'!N7+'StGenis-&gt;Bourdigny'!N7+'StGenis-&gt;CERN'!N7</f>
        <v>0</v>
      </c>
      <c r="O7" s="345" t="n">
        <f aca="false">'StGenis-&gt;Meyrin'!O7+'StGenis-&gt;Bourdigny'!O7+'StGenis-&gt;CERN'!O7</f>
        <v>0</v>
      </c>
      <c r="P7" s="345" t="n">
        <f aca="false">'StGenis-&gt;Meyrin'!P7+'StGenis-&gt;Bourdigny'!P7+'StGenis-&gt;CERN'!P7</f>
        <v>0</v>
      </c>
      <c r="Q7" s="345" t="n">
        <f aca="false">'StGenis-&gt;Meyrin'!Q7+'StGenis-&gt;Bourdigny'!Q7+'StGenis-&gt;CERN'!Q7</f>
        <v>0</v>
      </c>
      <c r="S7" s="340" t="n">
        <f aca="false">B7+D7+F7+H7+J7+L7+N7+P7</f>
        <v>59</v>
      </c>
      <c r="T7" s="4" t="n">
        <f aca="false">C7+E7+G7+I7+K7+M7+O7+Q7</f>
        <v>18</v>
      </c>
      <c r="U7" s="341" t="n">
        <f aca="false">T7/(T7+S7)</f>
        <v>0.233766233766234</v>
      </c>
      <c r="V7" s="4" t="n">
        <f aca="false">B7+C7+J7+K7</f>
        <v>37</v>
      </c>
      <c r="W7" s="4" t="n">
        <f aca="false">D7+E7+L7+M7</f>
        <v>29</v>
      </c>
      <c r="X7" s="4" t="n">
        <f aca="false">F7+G7+N7+O7</f>
        <v>8</v>
      </c>
      <c r="Y7" s="4" t="n">
        <f aca="false">SUM(V7:X7)</f>
        <v>74</v>
      </c>
      <c r="Z7" s="15" t="n">
        <f aca="false">W7/Y7</f>
        <v>0.391891891891892</v>
      </c>
      <c r="AA7" s="15" t="n">
        <f aca="false">X7/Y7</f>
        <v>0.108108108108108</v>
      </c>
      <c r="AB7" s="4" t="n">
        <f aca="false">H7+I7+P7+Q7</f>
        <v>3</v>
      </c>
      <c r="AC7" s="4" t="n">
        <f aca="false">SUM(B7:I7)</f>
        <v>75</v>
      </c>
      <c r="AD7" s="342" t="n">
        <f aca="false">SUM(J7:Q7)</f>
        <v>2</v>
      </c>
      <c r="AE7" s="343" t="n">
        <f aca="false">SUM(B7:Q7)</f>
        <v>77</v>
      </c>
      <c r="AH7" s="15" t="n">
        <f aca="false">(S7/BN7) - 1</f>
        <v>0.134615384615385</v>
      </c>
      <c r="AI7" s="15" t="n">
        <f aca="false">(T7/BO7) - 1</f>
        <v>-0.379310344827586</v>
      </c>
      <c r="AJ7" s="15" t="n">
        <f aca="false">(U7/BP7) - 1</f>
        <v>-0.347066726377072</v>
      </c>
      <c r="AK7" s="15" t="n">
        <f aca="false">(V7/BQ7) - 1</f>
        <v>-0.0263157894736842</v>
      </c>
      <c r="AL7" s="15" t="n">
        <f aca="false">(W7/BR7) - 1</f>
        <v>-0.09375</v>
      </c>
      <c r="AM7" s="15" t="n">
        <f aca="false">(X7/BS7) - 1</f>
        <v>0.142857142857143</v>
      </c>
      <c r="AN7" s="15" t="n">
        <f aca="false">(Y7/BT7) - 1</f>
        <v>-0.038961038961039</v>
      </c>
      <c r="AO7" s="15" t="n">
        <f aca="false">(Z7/BU7) - 1</f>
        <v>-0.0570101351351361</v>
      </c>
      <c r="AP7" s="15" t="n">
        <f aca="false">(AA7/BV7) - 1</f>
        <v>0.189189189189189</v>
      </c>
      <c r="AQ7" s="15" t="n">
        <f aca="false">(AB7/BW7) - 1</f>
        <v>-0.25</v>
      </c>
      <c r="AR7" s="15" t="n">
        <f aca="false">(AC7/BX7) - 1</f>
        <v>-0.025974025974026</v>
      </c>
      <c r="AS7" s="15" t="n">
        <f aca="false">(AD7/BY7) - 1</f>
        <v>-0.5</v>
      </c>
      <c r="AT7" s="15" t="n">
        <f aca="false">(AE7/BZ7) - 1</f>
        <v>-0.0493827160493827</v>
      </c>
      <c r="AV7" s="349" t="n">
        <v>0.3125</v>
      </c>
      <c r="AW7" s="345" t="n">
        <f aca="false">'StGenis-&gt;Meyrin'!AW7+'StGenis-&gt;Bourdigny'!AW7+'StGenis-&gt;CERN'!AW7</f>
        <v>31</v>
      </c>
      <c r="AX7" s="345" t="n">
        <f aca="false">'StGenis-&gt;Meyrin'!AX7+'StGenis-&gt;Bourdigny'!AX7+'StGenis-&gt;CERN'!AX7</f>
        <v>4</v>
      </c>
      <c r="AY7" s="345" t="n">
        <f aca="false">'StGenis-&gt;Meyrin'!AY7+'StGenis-&gt;Bourdigny'!AY7+'StGenis-&gt;CERN'!AY7</f>
        <v>9</v>
      </c>
      <c r="AZ7" s="345" t="n">
        <f aca="false">'StGenis-&gt;Meyrin'!AZ7+'StGenis-&gt;Bourdigny'!AZ7+'StGenis-&gt;CERN'!AZ7</f>
        <v>23</v>
      </c>
      <c r="BA7" s="345" t="n">
        <f aca="false">'StGenis-&gt;Meyrin'!BA7+'StGenis-&gt;Bourdigny'!BA7+'StGenis-&gt;CERN'!BA7</f>
        <v>6</v>
      </c>
      <c r="BB7" s="345" t="n">
        <f aca="false">'StGenis-&gt;Meyrin'!BB7+'StGenis-&gt;Bourdigny'!BB7+'StGenis-&gt;CERN'!BB7</f>
        <v>1</v>
      </c>
      <c r="BC7" s="345" t="n">
        <f aca="false">'StGenis-&gt;Meyrin'!BC7+'StGenis-&gt;Bourdigny'!BC7+'StGenis-&gt;CERN'!BC7</f>
        <v>2</v>
      </c>
      <c r="BD7" s="345" t="n">
        <f aca="false">'StGenis-&gt;Meyrin'!BD7+'StGenis-&gt;Bourdigny'!BD7+'StGenis-&gt;CERN'!BD7</f>
        <v>1</v>
      </c>
      <c r="BE7" s="345" t="n">
        <f aca="false">'StGenis-&gt;Meyrin'!BE7+'StGenis-&gt;Bourdigny'!BE7+'StGenis-&gt;CERN'!BE7</f>
        <v>3</v>
      </c>
      <c r="BF7" s="345" t="n">
        <f aca="false">'StGenis-&gt;Meyrin'!BF7+'StGenis-&gt;Bourdigny'!BF7+'StGenis-&gt;CERN'!BF7</f>
        <v>0</v>
      </c>
      <c r="BG7" s="345" t="n">
        <f aca="false">'StGenis-&gt;Meyrin'!BG7+'StGenis-&gt;Bourdigny'!BG7+'StGenis-&gt;CERN'!BG7</f>
        <v>0</v>
      </c>
      <c r="BH7" s="345" t="n">
        <f aca="false">'StGenis-&gt;Meyrin'!BH7+'StGenis-&gt;Bourdigny'!BH7+'StGenis-&gt;CERN'!BH7</f>
        <v>0</v>
      </c>
      <c r="BI7" s="345" t="n">
        <f aca="false">'StGenis-&gt;Meyrin'!BI7+'StGenis-&gt;Bourdigny'!BI7+'StGenis-&gt;CERN'!BI7</f>
        <v>0</v>
      </c>
      <c r="BJ7" s="345" t="n">
        <f aca="false">'StGenis-&gt;Meyrin'!BJ7+'StGenis-&gt;Bourdigny'!BJ7+'StGenis-&gt;CERN'!BJ7</f>
        <v>0</v>
      </c>
      <c r="BK7" s="345" t="n">
        <f aca="false">'StGenis-&gt;Meyrin'!BK7+'StGenis-&gt;Bourdigny'!BK7+'StGenis-&gt;CERN'!BK7</f>
        <v>1</v>
      </c>
      <c r="BL7" s="345" t="n">
        <f aca="false">'StGenis-&gt;Meyrin'!BL7+'StGenis-&gt;Bourdigny'!BL7+'StGenis-&gt;CERN'!BL7</f>
        <v>0</v>
      </c>
      <c r="BN7" s="340" t="n">
        <f aca="false">AW7+AY7+BA7+BC7+BE7+BG7+BI7+BK7</f>
        <v>52</v>
      </c>
      <c r="BO7" s="4" t="n">
        <f aca="false">AX7+AZ7+BB7+BD7+BF7+BH7+BJ7+BL7</f>
        <v>29</v>
      </c>
      <c r="BP7" s="341" t="n">
        <f aca="false">BO7/(BO7+BN7)</f>
        <v>0.358024691358025</v>
      </c>
      <c r="BQ7" s="4" t="n">
        <f aca="false">AW7+AX7+BE7+BF7</f>
        <v>38</v>
      </c>
      <c r="BR7" s="4" t="n">
        <f aca="false">AY7+AZ7+BG7+BH7</f>
        <v>32</v>
      </c>
      <c r="BS7" s="4" t="n">
        <f aca="false">BA7+BB7+BI7+BJ7</f>
        <v>7</v>
      </c>
      <c r="BT7" s="4" t="n">
        <f aca="false">SUM(BQ7:BS7)</f>
        <v>77</v>
      </c>
      <c r="BU7" s="15" t="n">
        <f aca="false">BR7/BT7</f>
        <v>0.415584415584416</v>
      </c>
      <c r="BV7" s="15" t="n">
        <f aca="false">BS7/BT7</f>
        <v>0.0909090909090909</v>
      </c>
      <c r="BW7" s="4" t="n">
        <f aca="false">BC7+BD7+BK7+BL7</f>
        <v>4</v>
      </c>
      <c r="BX7" s="4" t="n">
        <f aca="false">SUM(AW7:BD7)</f>
        <v>77</v>
      </c>
      <c r="BY7" s="342" t="n">
        <f aca="false">SUM(BE7:BL7)</f>
        <v>4</v>
      </c>
      <c r="BZ7" s="343" t="n">
        <f aca="false">SUM(AW7:BL7)</f>
        <v>81</v>
      </c>
      <c r="CC7" s="15" t="n">
        <f aca="false">(BN7/DI7) - 1</f>
        <v>0.405405405405405</v>
      </c>
      <c r="CD7" s="15" t="n">
        <f aca="false">(BO7/DJ7) - 1</f>
        <v>1.07142857142857</v>
      </c>
      <c r="CE7" s="15" t="n">
        <f aca="false">(BP7/DK7) - 1</f>
        <v>0.304232804232804</v>
      </c>
      <c r="CF7" s="15" t="n">
        <f aca="false">(BQ7/DL7) - 1</f>
        <v>0.727272727272727</v>
      </c>
      <c r="CG7" s="15" t="n">
        <f aca="false">(BR7/DM7) - 1</f>
        <v>0.882352941176471</v>
      </c>
      <c r="CH7" s="15" t="n">
        <f aca="false">(BS7/DN7) - 1</f>
        <v>0.166666666666667</v>
      </c>
      <c r="CI7" s="15" t="n">
        <f aca="false">(BT7/DO7) - 1</f>
        <v>0.711111111111111</v>
      </c>
      <c r="CJ7" s="15" t="n">
        <f aca="false">(BU7/DP7) - 1</f>
        <v>0.100076394194041</v>
      </c>
      <c r="CK7" s="15" t="n">
        <f aca="false">(BV7/DQ7) - 1</f>
        <v>-0.318181818181818</v>
      </c>
      <c r="CL7" s="15" t="n">
        <f aca="false">(BW7/DR7) - 1</f>
        <v>-0.333333333333333</v>
      </c>
      <c r="CM7" s="15" t="n">
        <f aca="false">(BX7/DS7) - 1</f>
        <v>0.571428571428571</v>
      </c>
      <c r="CN7" s="15" t="n">
        <f aca="false">(BY7/DT7) - 1</f>
        <v>1</v>
      </c>
      <c r="CO7" s="15" t="n">
        <f aca="false">(BZ7/DU7) - 1</f>
        <v>0.588235294117647</v>
      </c>
      <c r="CQ7" s="349" t="n">
        <v>0.3125</v>
      </c>
      <c r="CR7" s="345" t="n">
        <f aca="false">'StGenis-&gt;Meyrin'!CR7+'StGenis-&gt;Bourdigny'!CR7+'StGenis-&gt;CERN'!CR7</f>
        <v>14</v>
      </c>
      <c r="CS7" s="345" t="n">
        <f aca="false">'StGenis-&gt;Meyrin'!CS7+'StGenis-&gt;Bourdigny'!CS7+'StGenis-&gt;CERN'!CS7</f>
        <v>8</v>
      </c>
      <c r="CT7" s="345" t="n">
        <f aca="false">'StGenis-&gt;Meyrin'!CT7+'StGenis-&gt;Bourdigny'!CT7+'StGenis-&gt;CERN'!CT7</f>
        <v>13</v>
      </c>
      <c r="CU7" s="345" t="n">
        <f aca="false">'StGenis-&gt;Meyrin'!CU7+'StGenis-&gt;Bourdigny'!CU7+'StGenis-&gt;CERN'!CU7</f>
        <v>2</v>
      </c>
      <c r="CV7" s="345" t="n">
        <f aca="false">'StGenis-&gt;Meyrin'!CV7+'StGenis-&gt;Bourdigny'!CV7+'StGenis-&gt;CERN'!CV7</f>
        <v>5</v>
      </c>
      <c r="CW7" s="345" t="n">
        <f aca="false">'StGenis-&gt;Meyrin'!CW7+'StGenis-&gt;Bourdigny'!CW7+'StGenis-&gt;CERN'!CW7</f>
        <v>1</v>
      </c>
      <c r="CX7" s="345" t="n">
        <f aca="false">'StGenis-&gt;Meyrin'!CX7+'StGenis-&gt;Bourdigny'!CX7+'StGenis-&gt;CERN'!CX7</f>
        <v>5</v>
      </c>
      <c r="CY7" s="345" t="n">
        <f aca="false">'StGenis-&gt;Meyrin'!CY7+'StGenis-&gt;Bourdigny'!CY7+'StGenis-&gt;CERN'!CY7</f>
        <v>1</v>
      </c>
      <c r="CZ7" s="345" t="n">
        <f aca="false">'StGenis-&gt;Meyrin'!CZ7+'StGenis-&gt;Bourdigny'!CZ7+'StGenis-&gt;CERN'!CZ7</f>
        <v>0</v>
      </c>
      <c r="DA7" s="345" t="n">
        <f aca="false">'StGenis-&gt;Meyrin'!DA7+'StGenis-&gt;Bourdigny'!DA7+'StGenis-&gt;CERN'!DA7</f>
        <v>0</v>
      </c>
      <c r="DB7" s="345" t="n">
        <f aca="false">'StGenis-&gt;Meyrin'!DB7+'StGenis-&gt;Bourdigny'!DB7+'StGenis-&gt;CERN'!DB7</f>
        <v>0</v>
      </c>
      <c r="DC7" s="345" t="n">
        <f aca="false">'StGenis-&gt;Meyrin'!DC7+'StGenis-&gt;Bourdigny'!DC7+'StGenis-&gt;CERN'!DC7</f>
        <v>2</v>
      </c>
      <c r="DD7" s="345" t="n">
        <f aca="false">'StGenis-&gt;Meyrin'!DD7+'StGenis-&gt;Bourdigny'!DD7+'StGenis-&gt;CERN'!DD7</f>
        <v>0</v>
      </c>
      <c r="DE7" s="345" t="n">
        <f aca="false">'StGenis-&gt;Meyrin'!DE7+'StGenis-&gt;Bourdigny'!DE7+'StGenis-&gt;CERN'!DE7</f>
        <v>0</v>
      </c>
      <c r="DF7" s="345" t="n">
        <f aca="false">'StGenis-&gt;Meyrin'!DF7+'StGenis-&gt;Bourdigny'!DF7+'StGenis-&gt;CERN'!DF7</f>
        <v>0</v>
      </c>
      <c r="DG7" s="345" t="n">
        <f aca="false">'StGenis-&gt;Meyrin'!DG7+'StGenis-&gt;Bourdigny'!DG7+'StGenis-&gt;CERN'!DG7</f>
        <v>0</v>
      </c>
      <c r="DI7" s="340" t="n">
        <f aca="false">CR7+CT7+CV7+CX7+CZ7+DB7+DD7+DF7</f>
        <v>37</v>
      </c>
      <c r="DJ7" s="4" t="n">
        <f aca="false">CS7+CU7+CW7+CY7+DA7+DC7+DE7+DG7</f>
        <v>14</v>
      </c>
      <c r="DK7" s="341" t="n">
        <f aca="false">DJ7/(DJ7+DI7)</f>
        <v>0.274509803921569</v>
      </c>
      <c r="DL7" s="4" t="n">
        <f aca="false">CR7+CS7+CZ7+DA7</f>
        <v>22</v>
      </c>
      <c r="DM7" s="4" t="n">
        <f aca="false">CT7+CU7+DB7+DC7</f>
        <v>17</v>
      </c>
      <c r="DN7" s="4" t="n">
        <f aca="false">CV7+CW7+DD7+DE7</f>
        <v>6</v>
      </c>
      <c r="DO7" s="4" t="n">
        <f aca="false">SUM(DL7:DN7)</f>
        <v>45</v>
      </c>
      <c r="DP7" s="15" t="n">
        <f aca="false">DM7/DO7</f>
        <v>0.377777777777778</v>
      </c>
      <c r="DQ7" s="15" t="n">
        <f aca="false">DN7/DO7</f>
        <v>0.133333333333333</v>
      </c>
      <c r="DR7" s="4" t="n">
        <f aca="false">CX7+CY7+DF7+DG7</f>
        <v>6</v>
      </c>
      <c r="DS7" s="4" t="n">
        <f aca="false">SUM(CR7:CY7)</f>
        <v>49</v>
      </c>
      <c r="DT7" s="342" t="n">
        <f aca="false">SUM(CZ7:DG7)</f>
        <v>2</v>
      </c>
      <c r="DU7" s="343" t="n">
        <f aca="false">SUM(CR7:DG7)</f>
        <v>51</v>
      </c>
      <c r="DX7" s="15" t="n">
        <f aca="false">(DI7/FD7) - 1</f>
        <v>-0.0263157894736842</v>
      </c>
      <c r="DY7" s="15" t="n">
        <f aca="false">(DJ7/FE7) - 1</f>
        <v>0.166666666666667</v>
      </c>
      <c r="DZ7" s="15" t="n">
        <f aca="false">(DK7/FF7) - 1</f>
        <v>0.143790849673203</v>
      </c>
      <c r="EA7" s="15" t="n">
        <f aca="false">(DL7/FG7) - 1</f>
        <v>-0.153846153846154</v>
      </c>
      <c r="EB7" s="15" t="n">
        <f aca="false">(DM7/FH7) - 1</f>
        <v>0</v>
      </c>
      <c r="EC7" s="15" t="n">
        <f aca="false">(DN7/FI7) - 1</f>
        <v>1</v>
      </c>
      <c r="ED7" s="15" t="n">
        <f aca="false">(DO7/FJ7) - 1</f>
        <v>-0.0217391304347826</v>
      </c>
      <c r="EE7" s="15" t="n">
        <f aca="false">(DP7/FK7) - 1</f>
        <v>0.0222222222222224</v>
      </c>
      <c r="EF7" s="15" t="n">
        <f aca="false">(DQ7/FL7) - 1</f>
        <v>1.04444444444444</v>
      </c>
      <c r="EG7" s="15" t="n">
        <f aca="false">(DR7/FM7) - 1</f>
        <v>0.5</v>
      </c>
      <c r="EH7" s="15" t="n">
        <f aca="false">(DS7/FN7) - 1</f>
        <v>0.166666666666667</v>
      </c>
      <c r="EI7" s="15" t="n">
        <f aca="false">(DT7/FO7) - 1</f>
        <v>-0.75</v>
      </c>
      <c r="EJ7" s="15" t="n">
        <f aca="false">(DU7/FP7) - 1</f>
        <v>0.02</v>
      </c>
      <c r="EL7" s="350" t="n">
        <v>0.3125</v>
      </c>
      <c r="EM7" s="345" t="n">
        <f aca="false">'StGenis-&gt;Meyrin'!EM7+'StGenis-&gt;Bourdigny'!EM7+'RteEurope-&gt;Meyrin'!EM7+'StGenis-&gt;CERN'!EM7</f>
        <v>18</v>
      </c>
      <c r="EN7" s="345" t="n">
        <f aca="false">'StGenis-&gt;Meyrin'!EN7+'StGenis-&gt;Bourdigny'!EN7+'RteEurope-&gt;Meyrin'!EN7+'StGenis-&gt;CERN'!EN7</f>
        <v>2</v>
      </c>
      <c r="EO7" s="345" t="n">
        <f aca="false">'StGenis-&gt;Meyrin'!EO7+'StGenis-&gt;Bourdigny'!EO7+'RteEurope-&gt;Meyrin'!EO7+'StGenis-&gt;CERN'!EO7</f>
        <v>6</v>
      </c>
      <c r="EP7" s="345" t="n">
        <f aca="false">'StGenis-&gt;Meyrin'!EP7+'StGenis-&gt;Bourdigny'!EP7+'RteEurope-&gt;Meyrin'!EP7+'StGenis-&gt;CERN'!EP7</f>
        <v>9</v>
      </c>
      <c r="EQ7" s="345" t="n">
        <f aca="false">'StGenis-&gt;Meyrin'!EQ7+'StGenis-&gt;Bourdigny'!EQ7+'RteEurope-&gt;Meyrin'!EQ7+'StGenis-&gt;CERN'!EQ7</f>
        <v>3</v>
      </c>
      <c r="ER7" s="345" t="n">
        <f aca="false">'StGenis-&gt;Meyrin'!ER7+'StGenis-&gt;Bourdigny'!ER7+'RteEurope-&gt;Meyrin'!ER7+'StGenis-&gt;CERN'!ER7</f>
        <v>0</v>
      </c>
      <c r="ES7" s="345" t="n">
        <f aca="false">'StGenis-&gt;Meyrin'!ES7+'StGenis-&gt;Bourdigny'!ES7+'RteEurope-&gt;Meyrin'!ES7+'StGenis-&gt;CERN'!ES7</f>
        <v>4</v>
      </c>
      <c r="ET7" s="345" t="n">
        <f aca="false">'StGenis-&gt;Meyrin'!ET7+'StGenis-&gt;Bourdigny'!ET7+'RteEurope-&gt;Meyrin'!ET7+'StGenis-&gt;CERN'!ET7</f>
        <v>0</v>
      </c>
      <c r="EU7" s="345" t="n">
        <f aca="false">'StGenis-&gt;Meyrin'!EU7+'StGenis-&gt;Bourdigny'!EU7+'RteEurope-&gt;Meyrin'!EU7+'StGenis-&gt;CERN'!EU7</f>
        <v>6</v>
      </c>
      <c r="EV7" s="345" t="n">
        <f aca="false">'StGenis-&gt;Meyrin'!EV7+'StGenis-&gt;Bourdigny'!EV7+'RteEurope-&gt;Meyrin'!EV7+'StGenis-&gt;CERN'!EV7</f>
        <v>0</v>
      </c>
      <c r="EW7" s="345" t="n">
        <f aca="false">'StGenis-&gt;Meyrin'!EW7+'StGenis-&gt;Bourdigny'!EW7+'RteEurope-&gt;Meyrin'!EW7+'StGenis-&gt;CERN'!EW7</f>
        <v>1</v>
      </c>
      <c r="EX7" s="345" t="n">
        <f aca="false">'StGenis-&gt;Meyrin'!EX7+'StGenis-&gt;Bourdigny'!EX7+'RteEurope-&gt;Meyrin'!EX7+'StGenis-&gt;CERN'!EX7</f>
        <v>1</v>
      </c>
      <c r="EY7" s="345" t="n">
        <f aca="false">'StGenis-&gt;Meyrin'!EY7+'StGenis-&gt;Bourdigny'!EY7+'RteEurope-&gt;Meyrin'!EY7+'StGenis-&gt;CERN'!EY7</f>
        <v>0</v>
      </c>
      <c r="EZ7" s="345" t="n">
        <f aca="false">'StGenis-&gt;Meyrin'!EZ7+'StGenis-&gt;Bourdigny'!EZ7+'RteEurope-&gt;Meyrin'!EZ7+'StGenis-&gt;CERN'!EZ7</f>
        <v>0</v>
      </c>
      <c r="FA7" s="345" t="n">
        <f aca="false">'StGenis-&gt;Meyrin'!FA7+'StGenis-&gt;Bourdigny'!FA7+'RteEurope-&gt;Meyrin'!FA7+'StGenis-&gt;CERN'!FA7</f>
        <v>0</v>
      </c>
      <c r="FB7" s="345" t="n">
        <f aca="false">'StGenis-&gt;Meyrin'!FB7+'StGenis-&gt;Bourdigny'!FB7+'RteEurope-&gt;Meyrin'!FB7+'StGenis-&gt;CERN'!FB7</f>
        <v>0</v>
      </c>
      <c r="FD7" s="340" t="n">
        <f aca="false">EM7+EO7+EQ7+ES7+EU7+EW7+EY7+FA7</f>
        <v>38</v>
      </c>
      <c r="FE7" s="4" t="n">
        <f aca="false">EN7+EP7+ER7+ET7+EV7+EX7+EZ7+FB7</f>
        <v>12</v>
      </c>
      <c r="FF7" s="341" t="n">
        <f aca="false">FE7/(FE7+FD7)</f>
        <v>0.24</v>
      </c>
      <c r="FG7" s="4" t="n">
        <f aca="false">EM7+EN7+EU7+EV7</f>
        <v>26</v>
      </c>
      <c r="FH7" s="4" t="n">
        <f aca="false">EO7+EP7+EW7+EX7</f>
        <v>17</v>
      </c>
      <c r="FI7" s="4" t="n">
        <f aca="false">EQ7+ER7+EY7+EZ7</f>
        <v>3</v>
      </c>
      <c r="FJ7" s="4" t="n">
        <f aca="false">SUM(FG7:FI7)</f>
        <v>46</v>
      </c>
      <c r="FK7" s="15" t="n">
        <f aca="false">FH7/FJ7</f>
        <v>0.369565217391304</v>
      </c>
      <c r="FL7" s="15" t="n">
        <f aca="false">FI7/FJ7</f>
        <v>0.0652173913043478</v>
      </c>
      <c r="FM7" s="4" t="n">
        <f aca="false">ES7+ET7+FA7+FB7</f>
        <v>4</v>
      </c>
      <c r="FN7" s="4" t="n">
        <f aca="false">SUM(EM7:ET7)</f>
        <v>42</v>
      </c>
      <c r="FO7" s="342" t="n">
        <f aca="false">SUM(EU7:FB7)</f>
        <v>8</v>
      </c>
      <c r="FP7" s="343" t="n">
        <f aca="false">SUM(EM7:FB7)</f>
        <v>50</v>
      </c>
      <c r="FR7" s="0" t="n">
        <v>20</v>
      </c>
      <c r="FS7" s="0" t="n">
        <v>9</v>
      </c>
      <c r="FT7" s="0" t="n">
        <v>0.310344827586207</v>
      </c>
      <c r="FU7" s="0" t="n">
        <v>17</v>
      </c>
      <c r="FV7" s="0" t="n">
        <v>8</v>
      </c>
      <c r="FW7" s="0" t="n">
        <v>2</v>
      </c>
      <c r="FX7" s="0" t="n">
        <v>27</v>
      </c>
      <c r="FY7" s="0" t="n">
        <v>0.296296296296296</v>
      </c>
      <c r="FZ7" s="0" t="n">
        <v>0.0740740740740741</v>
      </c>
      <c r="GA7" s="0" t="n">
        <v>2</v>
      </c>
      <c r="GB7" s="0" t="n">
        <v>29</v>
      </c>
      <c r="GC7" s="0" t="n">
        <v>0</v>
      </c>
      <c r="GD7" s="0" t="n">
        <v>29</v>
      </c>
      <c r="GF7" s="347" t="n">
        <f aca="false">(FD7/FR7) - 1</f>
        <v>0.9</v>
      </c>
      <c r="GG7" s="15" t="n">
        <f aca="false">(FE7/FS7) - 1</f>
        <v>0.333333333333333</v>
      </c>
      <c r="GH7" s="15" t="n">
        <f aca="false">(FF7/FT7) - 1</f>
        <v>-0.226666666666667</v>
      </c>
      <c r="GI7" s="15" t="n">
        <f aca="false">(FG7/FU7) - 1</f>
        <v>0.529411764705882</v>
      </c>
      <c r="GJ7" s="15" t="n">
        <f aca="false">(FH7/FV7) - 1</f>
        <v>1.125</v>
      </c>
      <c r="GK7" s="15" t="n">
        <f aca="false">(FI7/FW7) - 1</f>
        <v>0.5</v>
      </c>
      <c r="GL7" s="15" t="n">
        <f aca="false">(FJ7/FX7) - 1</f>
        <v>0.703703703703704</v>
      </c>
      <c r="GM7" s="15" t="n">
        <f aca="false">(FK7/FY7) - 1</f>
        <v>0.247282608695653</v>
      </c>
      <c r="GN7" s="15" t="n">
        <f aca="false">(FL7/FZ7) - 1</f>
        <v>-0.119565217391305</v>
      </c>
      <c r="GO7" s="15" t="n">
        <f aca="false">(FM7/GA7) - 1</f>
        <v>1</v>
      </c>
      <c r="GP7" s="15" t="n">
        <f aca="false">(FN7/GB7) - 1</f>
        <v>0.448275862068966</v>
      </c>
      <c r="GQ7" s="15" t="e">
        <f aca="false">(FO7/GC7) - 1</f>
        <v>#DIV/0!</v>
      </c>
      <c r="GR7" s="348" t="n">
        <f aca="false">(FP7/GD7) - 1</f>
        <v>0.724137931034483</v>
      </c>
    </row>
    <row r="8" customFormat="false" ht="21" hidden="false" customHeight="true" outlineLevel="0" collapsed="false">
      <c r="A8" s="349" t="n">
        <v>0.322916666666667</v>
      </c>
      <c r="B8" s="345" t="n">
        <f aca="false">'StGenis-&gt;Meyrin'!B8+'StGenis-&gt;Bourdigny'!B8+'StGenis-&gt;CERN'!B8</f>
        <v>31</v>
      </c>
      <c r="C8" s="345" t="n">
        <f aca="false">'StGenis-&gt;Meyrin'!C8+'StGenis-&gt;Bourdigny'!C8+'StGenis-&gt;CERN'!C8</f>
        <v>10</v>
      </c>
      <c r="D8" s="345" t="n">
        <f aca="false">'StGenis-&gt;Meyrin'!D8+'StGenis-&gt;Bourdigny'!D8+'StGenis-&gt;CERN'!D8</f>
        <v>12</v>
      </c>
      <c r="E8" s="345" t="n">
        <f aca="false">'StGenis-&gt;Meyrin'!E8+'StGenis-&gt;Bourdigny'!E8+'StGenis-&gt;CERN'!E8</f>
        <v>15</v>
      </c>
      <c r="F8" s="345" t="n">
        <f aca="false">'StGenis-&gt;Meyrin'!F8+'StGenis-&gt;Bourdigny'!F8+'StGenis-&gt;CERN'!F8</f>
        <v>3</v>
      </c>
      <c r="G8" s="345" t="n">
        <f aca="false">'StGenis-&gt;Meyrin'!G8+'StGenis-&gt;Bourdigny'!G8+'StGenis-&gt;CERN'!G8</f>
        <v>0</v>
      </c>
      <c r="H8" s="345" t="n">
        <f aca="false">'StGenis-&gt;Meyrin'!H8+'StGenis-&gt;Bourdigny'!H8+'StGenis-&gt;CERN'!H8</f>
        <v>4</v>
      </c>
      <c r="I8" s="345" t="n">
        <f aca="false">'StGenis-&gt;Meyrin'!I8+'StGenis-&gt;Bourdigny'!I8+'StGenis-&gt;CERN'!I8</f>
        <v>0</v>
      </c>
      <c r="J8" s="345" t="n">
        <f aca="false">'StGenis-&gt;Meyrin'!J8+'StGenis-&gt;Bourdigny'!J8+'StGenis-&gt;CERN'!J8</f>
        <v>1</v>
      </c>
      <c r="K8" s="345" t="n">
        <f aca="false">'StGenis-&gt;Meyrin'!K8+'StGenis-&gt;Bourdigny'!K8+'StGenis-&gt;CERN'!K8</f>
        <v>0</v>
      </c>
      <c r="L8" s="345" t="n">
        <f aca="false">'StGenis-&gt;Meyrin'!L8+'StGenis-&gt;Bourdigny'!L8+'StGenis-&gt;CERN'!L8</f>
        <v>0</v>
      </c>
      <c r="M8" s="345" t="n">
        <f aca="false">'StGenis-&gt;Meyrin'!M8+'StGenis-&gt;Bourdigny'!M8+'StGenis-&gt;CERN'!M8</f>
        <v>0</v>
      </c>
      <c r="N8" s="345" t="n">
        <f aca="false">'StGenis-&gt;Meyrin'!N8+'StGenis-&gt;Bourdigny'!N8+'StGenis-&gt;CERN'!N8</f>
        <v>0</v>
      </c>
      <c r="O8" s="345" t="n">
        <f aca="false">'StGenis-&gt;Meyrin'!O8+'StGenis-&gt;Bourdigny'!O8+'StGenis-&gt;CERN'!O8</f>
        <v>0</v>
      </c>
      <c r="P8" s="345" t="n">
        <f aca="false">'StGenis-&gt;Meyrin'!P8+'StGenis-&gt;Bourdigny'!P8+'StGenis-&gt;CERN'!P8</f>
        <v>2</v>
      </c>
      <c r="Q8" s="345" t="n">
        <f aca="false">'StGenis-&gt;Meyrin'!Q8+'StGenis-&gt;Bourdigny'!Q8+'StGenis-&gt;CERN'!Q8</f>
        <v>1</v>
      </c>
      <c r="S8" s="340" t="n">
        <f aca="false">B8+D8+F8+H8+J8+L8+N8+P8</f>
        <v>53</v>
      </c>
      <c r="T8" s="4" t="n">
        <f aca="false">C8+E8+G8+I8+K8+M8+O8+Q8</f>
        <v>26</v>
      </c>
      <c r="U8" s="341" t="n">
        <f aca="false">T8/(T8+S8)</f>
        <v>0.329113924050633</v>
      </c>
      <c r="V8" s="4" t="n">
        <f aca="false">B8+C8+J8+K8</f>
        <v>42</v>
      </c>
      <c r="W8" s="4" t="n">
        <f aca="false">D8+E8+L8+M8</f>
        <v>27</v>
      </c>
      <c r="X8" s="4" t="n">
        <f aca="false">F8+G8+N8+O8</f>
        <v>3</v>
      </c>
      <c r="Y8" s="4" t="n">
        <f aca="false">SUM(V8:X8)</f>
        <v>72</v>
      </c>
      <c r="Z8" s="15" t="n">
        <f aca="false">W8/Y8</f>
        <v>0.375</v>
      </c>
      <c r="AA8" s="15" t="n">
        <f aca="false">X8/Y8</f>
        <v>0.0416666666666667</v>
      </c>
      <c r="AB8" s="4" t="n">
        <f aca="false">H8+I8+P8+Q8</f>
        <v>7</v>
      </c>
      <c r="AC8" s="4" t="n">
        <f aca="false">SUM(B8:I8)</f>
        <v>75</v>
      </c>
      <c r="AD8" s="342" t="n">
        <f aca="false">SUM(J8:Q8)</f>
        <v>4</v>
      </c>
      <c r="AE8" s="343" t="n">
        <f aca="false">SUM(B8:Q8)</f>
        <v>79</v>
      </c>
      <c r="AH8" s="15" t="n">
        <f aca="false">(S8/BN8) - 1</f>
        <v>0.325</v>
      </c>
      <c r="AI8" s="15" t="n">
        <f aca="false">(T8/BO8) - 1</f>
        <v>0.529411764705882</v>
      </c>
      <c r="AJ8" s="15" t="n">
        <f aca="false">(U8/BP8) - 1</f>
        <v>0.10349962769918</v>
      </c>
      <c r="AK8" s="15" t="n">
        <f aca="false">(V8/BQ8) - 1</f>
        <v>0.272727272727273</v>
      </c>
      <c r="AL8" s="15" t="n">
        <f aca="false">(W8/BR8) - 1</f>
        <v>0.8</v>
      </c>
      <c r="AM8" s="15" t="n">
        <f aca="false">(X8/BS8) - 1</f>
        <v>-0.4</v>
      </c>
      <c r="AN8" s="15" t="n">
        <f aca="false">(Y8/BT8) - 1</f>
        <v>0.358490566037736</v>
      </c>
      <c r="AO8" s="15" t="n">
        <f aca="false">(Z8/BU8) - 1</f>
        <v>0.325000000000001</v>
      </c>
      <c r="AP8" s="15" t="n">
        <f aca="false">(AA8/BV8) - 1</f>
        <v>-0.558333333333333</v>
      </c>
      <c r="AQ8" s="15" t="n">
        <f aca="false">(AB8/BW8) - 1</f>
        <v>0.75</v>
      </c>
      <c r="AR8" s="15" t="n">
        <f aca="false">(AC8/BX8) - 1</f>
        <v>0.339285714285714</v>
      </c>
      <c r="AS8" s="15" t="n">
        <f aca="false">(AD8/BY8) - 1</f>
        <v>3</v>
      </c>
      <c r="AT8" s="15" t="n">
        <f aca="false">(AE8/BZ8) - 1</f>
        <v>0.385964912280702</v>
      </c>
      <c r="AV8" s="349" t="n">
        <v>0.322916666666667</v>
      </c>
      <c r="AW8" s="345" t="n">
        <f aca="false">'StGenis-&gt;Meyrin'!AW8+'StGenis-&gt;Bourdigny'!AW8+'StGenis-&gt;CERN'!AW8</f>
        <v>29</v>
      </c>
      <c r="AX8" s="345" t="n">
        <f aca="false">'StGenis-&gt;Meyrin'!AX8+'StGenis-&gt;Bourdigny'!AX8+'StGenis-&gt;CERN'!AX8</f>
        <v>3</v>
      </c>
      <c r="AY8" s="345" t="n">
        <f aca="false">'StGenis-&gt;Meyrin'!AY8+'StGenis-&gt;Bourdigny'!AY8+'StGenis-&gt;CERN'!AY8</f>
        <v>6</v>
      </c>
      <c r="AZ8" s="345" t="n">
        <f aca="false">'StGenis-&gt;Meyrin'!AZ8+'StGenis-&gt;Bourdigny'!AZ8+'StGenis-&gt;CERN'!AZ8</f>
        <v>9</v>
      </c>
      <c r="BA8" s="345" t="n">
        <f aca="false">'StGenis-&gt;Meyrin'!BA8+'StGenis-&gt;Bourdigny'!BA8+'StGenis-&gt;CERN'!BA8</f>
        <v>3</v>
      </c>
      <c r="BB8" s="345" t="n">
        <f aca="false">'StGenis-&gt;Meyrin'!BB8+'StGenis-&gt;Bourdigny'!BB8+'StGenis-&gt;CERN'!BB8</f>
        <v>2</v>
      </c>
      <c r="BC8" s="345" t="n">
        <f aca="false">'StGenis-&gt;Meyrin'!BC8+'StGenis-&gt;Bourdigny'!BC8+'StGenis-&gt;CERN'!BC8</f>
        <v>1</v>
      </c>
      <c r="BD8" s="345" t="n">
        <f aca="false">'StGenis-&gt;Meyrin'!BD8+'StGenis-&gt;Bourdigny'!BD8+'StGenis-&gt;CERN'!BD8</f>
        <v>3</v>
      </c>
      <c r="BE8" s="345" t="n">
        <f aca="false">'StGenis-&gt;Meyrin'!BE8+'StGenis-&gt;Bourdigny'!BE8+'StGenis-&gt;CERN'!BE8</f>
        <v>1</v>
      </c>
      <c r="BF8" s="345" t="n">
        <f aca="false">'StGenis-&gt;Meyrin'!BF8+'StGenis-&gt;Bourdigny'!BF8+'StGenis-&gt;CERN'!BF8</f>
        <v>0</v>
      </c>
      <c r="BG8" s="345" t="n">
        <f aca="false">'StGenis-&gt;Meyrin'!BG8+'StGenis-&gt;Bourdigny'!BG8+'StGenis-&gt;CERN'!BG8</f>
        <v>0</v>
      </c>
      <c r="BH8" s="345" t="n">
        <f aca="false">'StGenis-&gt;Meyrin'!BH8+'StGenis-&gt;Bourdigny'!BH8+'StGenis-&gt;CERN'!BH8</f>
        <v>0</v>
      </c>
      <c r="BI8" s="345" t="n">
        <f aca="false">'StGenis-&gt;Meyrin'!BI8+'StGenis-&gt;Bourdigny'!BI8+'StGenis-&gt;CERN'!BI8</f>
        <v>0</v>
      </c>
      <c r="BJ8" s="345" t="n">
        <f aca="false">'StGenis-&gt;Meyrin'!BJ8+'StGenis-&gt;Bourdigny'!BJ8+'StGenis-&gt;CERN'!BJ8</f>
        <v>0</v>
      </c>
      <c r="BK8" s="345" t="n">
        <f aca="false">'StGenis-&gt;Meyrin'!BK8+'StGenis-&gt;Bourdigny'!BK8+'StGenis-&gt;CERN'!BK8</f>
        <v>0</v>
      </c>
      <c r="BL8" s="345" t="n">
        <f aca="false">'StGenis-&gt;Meyrin'!BL8+'StGenis-&gt;Bourdigny'!BL8+'StGenis-&gt;CERN'!BL8</f>
        <v>0</v>
      </c>
      <c r="BN8" s="340" t="n">
        <f aca="false">AW8+AY8+BA8+BC8+BE8+BG8+BI8+BK8</f>
        <v>40</v>
      </c>
      <c r="BO8" s="4" t="n">
        <f aca="false">AX8+AZ8+BB8+BD8+BF8+BH8+BJ8+BL8</f>
        <v>17</v>
      </c>
      <c r="BP8" s="341" t="n">
        <f aca="false">BO8/(BO8+BN8)</f>
        <v>0.298245614035088</v>
      </c>
      <c r="BQ8" s="4" t="n">
        <f aca="false">AW8+AX8+BE8+BF8</f>
        <v>33</v>
      </c>
      <c r="BR8" s="4" t="n">
        <f aca="false">AY8+AZ8+BG8+BH8</f>
        <v>15</v>
      </c>
      <c r="BS8" s="4" t="n">
        <f aca="false">BA8+BB8+BI8+BJ8</f>
        <v>5</v>
      </c>
      <c r="BT8" s="4" t="n">
        <f aca="false">SUM(BQ8:BS8)</f>
        <v>53</v>
      </c>
      <c r="BU8" s="15" t="n">
        <f aca="false">BR8/BT8</f>
        <v>0.283018867924528</v>
      </c>
      <c r="BV8" s="15" t="n">
        <f aca="false">BS8/BT8</f>
        <v>0.0943396226415094</v>
      </c>
      <c r="BW8" s="4" t="n">
        <f aca="false">BC8+BD8+BK8+BL8</f>
        <v>4</v>
      </c>
      <c r="BX8" s="4" t="n">
        <f aca="false">SUM(AW8:BD8)</f>
        <v>56</v>
      </c>
      <c r="BY8" s="342" t="n">
        <f aca="false">SUM(BE8:BL8)</f>
        <v>1</v>
      </c>
      <c r="BZ8" s="343" t="n">
        <f aca="false">SUM(AW8:BL8)</f>
        <v>57</v>
      </c>
      <c r="CC8" s="15" t="n">
        <f aca="false">(BN8/DI8) - 1</f>
        <v>-0.024390243902439</v>
      </c>
      <c r="CD8" s="15" t="n">
        <f aca="false">(BO8/DJ8) - 1</f>
        <v>0.0625</v>
      </c>
      <c r="CE8" s="15" t="n">
        <f aca="false">(BP8/DK8) - 1</f>
        <v>0.0625</v>
      </c>
      <c r="CF8" s="15" t="n">
        <f aca="false">(BQ8/DL8) - 1</f>
        <v>0.064516129032258</v>
      </c>
      <c r="CG8" s="15" t="n">
        <f aca="false">(BR8/DM8) - 1</f>
        <v>-0.210526315789474</v>
      </c>
      <c r="CH8" s="15" t="n">
        <f aca="false">(BS8/DN8) - 1</f>
        <v>1.5</v>
      </c>
      <c r="CI8" s="15" t="n">
        <f aca="false">(BT8/DO8) - 1</f>
        <v>0.0192307692307692</v>
      </c>
      <c r="CJ8" s="15" t="n">
        <f aca="false">(BU8/DP8) - 1</f>
        <v>-0.225422045680238</v>
      </c>
      <c r="CK8" s="15" t="n">
        <f aca="false">(BV8/DQ8) - 1</f>
        <v>1.45283018867925</v>
      </c>
      <c r="CL8" s="15" t="n">
        <f aca="false">(BW8/DR8) - 1</f>
        <v>-0.2</v>
      </c>
      <c r="CM8" s="15" t="n">
        <f aca="false">(BX8/DS8) - 1</f>
        <v>0.0566037735849057</v>
      </c>
      <c r="CN8" s="15" t="n">
        <f aca="false">(BY8/DT8) - 1</f>
        <v>-0.75</v>
      </c>
      <c r="CO8" s="15" t="n">
        <f aca="false">(BZ8/DU8) - 1</f>
        <v>0</v>
      </c>
      <c r="CQ8" s="349" t="n">
        <v>0.322916666666667</v>
      </c>
      <c r="CR8" s="345" t="n">
        <f aca="false">'StGenis-&gt;Meyrin'!CR8+'StGenis-&gt;Bourdigny'!CR8+'StGenis-&gt;CERN'!CR8</f>
        <v>22</v>
      </c>
      <c r="CS8" s="345" t="n">
        <f aca="false">'StGenis-&gt;Meyrin'!CS8+'StGenis-&gt;Bourdigny'!CS8+'StGenis-&gt;CERN'!CS8</f>
        <v>7</v>
      </c>
      <c r="CT8" s="345" t="n">
        <f aca="false">'StGenis-&gt;Meyrin'!CT8+'StGenis-&gt;Bourdigny'!CT8+'StGenis-&gt;CERN'!CT8</f>
        <v>12</v>
      </c>
      <c r="CU8" s="345" t="n">
        <f aca="false">'StGenis-&gt;Meyrin'!CU8+'StGenis-&gt;Bourdigny'!CU8+'StGenis-&gt;CERN'!CU8</f>
        <v>6</v>
      </c>
      <c r="CV8" s="345" t="n">
        <f aca="false">'StGenis-&gt;Meyrin'!CV8+'StGenis-&gt;Bourdigny'!CV8+'StGenis-&gt;CERN'!CV8</f>
        <v>2</v>
      </c>
      <c r="CW8" s="345" t="n">
        <f aca="false">'StGenis-&gt;Meyrin'!CW8+'StGenis-&gt;Bourdigny'!CW8+'StGenis-&gt;CERN'!CW8</f>
        <v>0</v>
      </c>
      <c r="CX8" s="345" t="n">
        <f aca="false">'StGenis-&gt;Meyrin'!CX8+'StGenis-&gt;Bourdigny'!CX8+'StGenis-&gt;CERN'!CX8</f>
        <v>3</v>
      </c>
      <c r="CY8" s="345" t="n">
        <f aca="false">'StGenis-&gt;Meyrin'!CY8+'StGenis-&gt;Bourdigny'!CY8+'StGenis-&gt;CERN'!CY8</f>
        <v>1</v>
      </c>
      <c r="CZ8" s="345" t="n">
        <f aca="false">'StGenis-&gt;Meyrin'!CZ8+'StGenis-&gt;Bourdigny'!CZ8+'StGenis-&gt;CERN'!CZ8</f>
        <v>1</v>
      </c>
      <c r="DA8" s="345" t="n">
        <f aca="false">'StGenis-&gt;Meyrin'!DA8+'StGenis-&gt;Bourdigny'!DA8+'StGenis-&gt;CERN'!DA8</f>
        <v>1</v>
      </c>
      <c r="DB8" s="345" t="n">
        <f aca="false">'StGenis-&gt;Meyrin'!DB8+'StGenis-&gt;Bourdigny'!DB8+'StGenis-&gt;CERN'!DB8</f>
        <v>1</v>
      </c>
      <c r="DC8" s="345" t="n">
        <f aca="false">'StGenis-&gt;Meyrin'!DC8+'StGenis-&gt;Bourdigny'!DC8+'StGenis-&gt;CERN'!DC8</f>
        <v>0</v>
      </c>
      <c r="DD8" s="345" t="n">
        <f aca="false">'StGenis-&gt;Meyrin'!DD8+'StGenis-&gt;Bourdigny'!DD8+'StGenis-&gt;CERN'!DD8</f>
        <v>0</v>
      </c>
      <c r="DE8" s="345" t="n">
        <f aca="false">'StGenis-&gt;Meyrin'!DE8+'StGenis-&gt;Bourdigny'!DE8+'StGenis-&gt;CERN'!DE8</f>
        <v>0</v>
      </c>
      <c r="DF8" s="345" t="n">
        <f aca="false">'StGenis-&gt;Meyrin'!DF8+'StGenis-&gt;Bourdigny'!DF8+'StGenis-&gt;CERN'!DF8</f>
        <v>0</v>
      </c>
      <c r="DG8" s="345" t="n">
        <f aca="false">'StGenis-&gt;Meyrin'!DG8+'StGenis-&gt;Bourdigny'!DG8+'StGenis-&gt;CERN'!DG8</f>
        <v>1</v>
      </c>
      <c r="DI8" s="340" t="n">
        <f aca="false">CR8+CT8+CV8+CX8+CZ8+DB8+DD8+DF8</f>
        <v>41</v>
      </c>
      <c r="DJ8" s="4" t="n">
        <f aca="false">CS8+CU8+CW8+CY8+DA8+DC8+DE8+DG8</f>
        <v>16</v>
      </c>
      <c r="DK8" s="341" t="n">
        <f aca="false">DJ8/(DJ8+DI8)</f>
        <v>0.280701754385965</v>
      </c>
      <c r="DL8" s="4" t="n">
        <f aca="false">CR8+CS8+CZ8+DA8</f>
        <v>31</v>
      </c>
      <c r="DM8" s="4" t="n">
        <f aca="false">CT8+CU8+DB8+DC8</f>
        <v>19</v>
      </c>
      <c r="DN8" s="4" t="n">
        <f aca="false">CV8+CW8+DD8+DE8</f>
        <v>2</v>
      </c>
      <c r="DO8" s="4" t="n">
        <f aca="false">SUM(DL8:DN8)</f>
        <v>52</v>
      </c>
      <c r="DP8" s="15" t="n">
        <f aca="false">DM8/DO8</f>
        <v>0.365384615384615</v>
      </c>
      <c r="DQ8" s="15" t="n">
        <f aca="false">DN8/DO8</f>
        <v>0.0384615384615385</v>
      </c>
      <c r="DR8" s="4" t="n">
        <f aca="false">CX8+CY8+DF8+DG8</f>
        <v>5</v>
      </c>
      <c r="DS8" s="4" t="n">
        <f aca="false">SUM(CR8:CY8)</f>
        <v>53</v>
      </c>
      <c r="DT8" s="342" t="n">
        <f aca="false">SUM(CZ8:DG8)</f>
        <v>4</v>
      </c>
      <c r="DU8" s="343" t="n">
        <f aca="false">SUM(CR8:DG8)</f>
        <v>57</v>
      </c>
      <c r="DX8" s="15" t="n">
        <f aca="false">(DI8/FD8) - 1</f>
        <v>0.205882352941176</v>
      </c>
      <c r="DY8" s="15" t="n">
        <f aca="false">(DJ8/FE8) - 1</f>
        <v>0.454545454545455</v>
      </c>
      <c r="DZ8" s="15" t="n">
        <f aca="false">(DK8/FF8) - 1</f>
        <v>0.148325358851675</v>
      </c>
      <c r="EA8" s="15" t="n">
        <f aca="false">(DL8/FG8) - 1</f>
        <v>0.291666666666667</v>
      </c>
      <c r="EB8" s="15" t="n">
        <f aca="false">(DM8/FH8) - 1</f>
        <v>0.266666666666667</v>
      </c>
      <c r="EC8" s="15" t="e">
        <f aca="false">(DN8/FI8) - 1</f>
        <v>#DIV/0!</v>
      </c>
      <c r="ED8" s="15" t="n">
        <f aca="false">(DO8/FJ8) - 1</f>
        <v>0.333333333333333</v>
      </c>
      <c r="EE8" s="15" t="n">
        <f aca="false">(DP8/FK8) - 1</f>
        <v>-0.0500000000000002</v>
      </c>
      <c r="EF8" s="15" t="e">
        <f aca="false">(DQ8/FL8) - 1</f>
        <v>#DIV/0!</v>
      </c>
      <c r="EG8" s="15" t="n">
        <f aca="false">(DR8/FM8) - 1</f>
        <v>-0.166666666666667</v>
      </c>
      <c r="EH8" s="15" t="n">
        <f aca="false">(DS8/FN8) - 1</f>
        <v>0.261904761904762</v>
      </c>
      <c r="EI8" s="15" t="n">
        <f aca="false">(DT8/FO8) - 1</f>
        <v>0.333333333333333</v>
      </c>
      <c r="EJ8" s="15" t="n">
        <f aca="false">(DU8/FP8) - 1</f>
        <v>0.266666666666667</v>
      </c>
      <c r="EL8" s="350" t="n">
        <v>0.322916666666667</v>
      </c>
      <c r="EM8" s="345" t="n">
        <f aca="false">'StGenis-&gt;Meyrin'!EM8+'StGenis-&gt;Bourdigny'!EM8+'RteEurope-&gt;Meyrin'!EM8+'StGenis-&gt;CERN'!EM8</f>
        <v>18</v>
      </c>
      <c r="EN8" s="345" t="n">
        <f aca="false">'StGenis-&gt;Meyrin'!EN8+'StGenis-&gt;Bourdigny'!EN8+'RteEurope-&gt;Meyrin'!EN8+'StGenis-&gt;CERN'!EN8</f>
        <v>4</v>
      </c>
      <c r="EO8" s="345" t="n">
        <f aca="false">'StGenis-&gt;Meyrin'!EO8+'StGenis-&gt;Bourdigny'!EO8+'RteEurope-&gt;Meyrin'!EO8+'StGenis-&gt;CERN'!EO8</f>
        <v>9</v>
      </c>
      <c r="EP8" s="345" t="n">
        <f aca="false">'StGenis-&gt;Meyrin'!EP8+'StGenis-&gt;Bourdigny'!EP8+'RteEurope-&gt;Meyrin'!EP8+'StGenis-&gt;CERN'!EP8</f>
        <v>5</v>
      </c>
      <c r="EQ8" s="345" t="n">
        <f aca="false">'StGenis-&gt;Meyrin'!EQ8+'StGenis-&gt;Bourdigny'!EQ8+'RteEurope-&gt;Meyrin'!EQ8+'StGenis-&gt;CERN'!EQ8</f>
        <v>0</v>
      </c>
      <c r="ER8" s="345" t="n">
        <f aca="false">'StGenis-&gt;Meyrin'!ER8+'StGenis-&gt;Bourdigny'!ER8+'RteEurope-&gt;Meyrin'!ER8+'StGenis-&gt;CERN'!ER8</f>
        <v>0</v>
      </c>
      <c r="ES8" s="345" t="n">
        <f aca="false">'StGenis-&gt;Meyrin'!ES8+'StGenis-&gt;Bourdigny'!ES8+'RteEurope-&gt;Meyrin'!ES8+'StGenis-&gt;CERN'!ES8</f>
        <v>5</v>
      </c>
      <c r="ET8" s="345" t="n">
        <f aca="false">'StGenis-&gt;Meyrin'!ET8+'StGenis-&gt;Bourdigny'!ET8+'RteEurope-&gt;Meyrin'!ET8+'StGenis-&gt;CERN'!ET8</f>
        <v>1</v>
      </c>
      <c r="EU8" s="345" t="n">
        <f aca="false">'StGenis-&gt;Meyrin'!EU8+'StGenis-&gt;Bourdigny'!EU8+'RteEurope-&gt;Meyrin'!EU8+'StGenis-&gt;CERN'!EU8</f>
        <v>2</v>
      </c>
      <c r="EV8" s="345" t="n">
        <f aca="false">'StGenis-&gt;Meyrin'!EV8+'StGenis-&gt;Bourdigny'!EV8+'RteEurope-&gt;Meyrin'!EV8+'StGenis-&gt;CERN'!EV8</f>
        <v>0</v>
      </c>
      <c r="EW8" s="345" t="n">
        <f aca="false">'StGenis-&gt;Meyrin'!EW8+'StGenis-&gt;Bourdigny'!EW8+'RteEurope-&gt;Meyrin'!EW8+'StGenis-&gt;CERN'!EW8</f>
        <v>0</v>
      </c>
      <c r="EX8" s="345" t="n">
        <f aca="false">'StGenis-&gt;Meyrin'!EX8+'StGenis-&gt;Bourdigny'!EX8+'RteEurope-&gt;Meyrin'!EX8+'StGenis-&gt;CERN'!EX8</f>
        <v>1</v>
      </c>
      <c r="EY8" s="345" t="n">
        <f aca="false">'StGenis-&gt;Meyrin'!EY8+'StGenis-&gt;Bourdigny'!EY8+'RteEurope-&gt;Meyrin'!EY8+'StGenis-&gt;CERN'!EY8</f>
        <v>0</v>
      </c>
      <c r="EZ8" s="345" t="n">
        <f aca="false">'StGenis-&gt;Meyrin'!EZ8+'StGenis-&gt;Bourdigny'!EZ8+'RteEurope-&gt;Meyrin'!EZ8+'StGenis-&gt;CERN'!EZ8</f>
        <v>0</v>
      </c>
      <c r="FA8" s="345" t="n">
        <f aca="false">'StGenis-&gt;Meyrin'!FA8+'StGenis-&gt;Bourdigny'!FA8+'RteEurope-&gt;Meyrin'!FA8+'StGenis-&gt;CERN'!FA8</f>
        <v>0</v>
      </c>
      <c r="FB8" s="345" t="n">
        <f aca="false">'StGenis-&gt;Meyrin'!FB8+'StGenis-&gt;Bourdigny'!FB8+'RteEurope-&gt;Meyrin'!FB8+'StGenis-&gt;CERN'!FB8</f>
        <v>0</v>
      </c>
      <c r="FD8" s="340" t="n">
        <f aca="false">EM8+EO8+EQ8+ES8+EU8+EW8+EY8+FA8</f>
        <v>34</v>
      </c>
      <c r="FE8" s="4" t="n">
        <f aca="false">EN8+EP8+ER8+ET8+EV8+EX8+EZ8+FB8</f>
        <v>11</v>
      </c>
      <c r="FF8" s="341" t="n">
        <f aca="false">FE8/(FE8+FD8)</f>
        <v>0.244444444444444</v>
      </c>
      <c r="FG8" s="4" t="n">
        <f aca="false">EM8+EN8+EU8+EV8</f>
        <v>24</v>
      </c>
      <c r="FH8" s="4" t="n">
        <f aca="false">EO8+EP8+EW8+EX8</f>
        <v>15</v>
      </c>
      <c r="FI8" s="4" t="n">
        <f aca="false">EQ8+ER8+EY8+EZ8</f>
        <v>0</v>
      </c>
      <c r="FJ8" s="4" t="n">
        <f aca="false">SUM(FG8:FI8)</f>
        <v>39</v>
      </c>
      <c r="FK8" s="15" t="n">
        <f aca="false">FH8/FJ8</f>
        <v>0.384615384615385</v>
      </c>
      <c r="FL8" s="15" t="n">
        <f aca="false">FI8/FJ8</f>
        <v>0</v>
      </c>
      <c r="FM8" s="4" t="n">
        <f aca="false">ES8+ET8+FA8+FB8</f>
        <v>6</v>
      </c>
      <c r="FN8" s="4" t="n">
        <f aca="false">SUM(EM8:ET8)</f>
        <v>42</v>
      </c>
      <c r="FO8" s="342" t="n">
        <f aca="false">SUM(EU8:FB8)</f>
        <v>3</v>
      </c>
      <c r="FP8" s="343" t="n">
        <f aca="false">SUM(EM8:FB8)</f>
        <v>45</v>
      </c>
      <c r="FR8" s="0" t="n">
        <v>12</v>
      </c>
      <c r="FS8" s="0" t="n">
        <v>13</v>
      </c>
      <c r="FT8" s="0" t="n">
        <v>0.52</v>
      </c>
      <c r="FU8" s="0" t="n">
        <v>11</v>
      </c>
      <c r="FV8" s="0" t="n">
        <v>11</v>
      </c>
      <c r="FW8" s="0" t="n">
        <v>3</v>
      </c>
      <c r="FX8" s="0" t="n">
        <v>25</v>
      </c>
      <c r="FY8" s="0" t="n">
        <v>0.44</v>
      </c>
      <c r="FZ8" s="0" t="n">
        <v>0.12</v>
      </c>
      <c r="GA8" s="0" t="n">
        <v>0</v>
      </c>
      <c r="GB8" s="0" t="n">
        <v>25</v>
      </c>
      <c r="GC8" s="0" t="n">
        <v>0</v>
      </c>
      <c r="GD8" s="0" t="n">
        <v>25</v>
      </c>
      <c r="GF8" s="347" t="n">
        <f aca="false">(FD8/FR8) - 1</f>
        <v>1.83333333333333</v>
      </c>
      <c r="GG8" s="15" t="n">
        <f aca="false">(FE8/FS8) - 1</f>
        <v>-0.153846153846154</v>
      </c>
      <c r="GH8" s="15" t="n">
        <f aca="false">(FF8/FT8) - 1</f>
        <v>-0.52991452991453</v>
      </c>
      <c r="GI8" s="15" t="n">
        <f aca="false">(FG8/FU8) - 1</f>
        <v>1.18181818181818</v>
      </c>
      <c r="GJ8" s="15" t="n">
        <f aca="false">(FH8/FV8) - 1</f>
        <v>0.363636363636364</v>
      </c>
      <c r="GK8" s="15" t="n">
        <f aca="false">(FI8/FW8) - 1</f>
        <v>-1</v>
      </c>
      <c r="GL8" s="15" t="n">
        <f aca="false">(FJ8/FX8) - 1</f>
        <v>0.56</v>
      </c>
      <c r="GM8" s="15" t="n">
        <f aca="false">(FK8/FY8) - 1</f>
        <v>-0.125874125874126</v>
      </c>
      <c r="GN8" s="15" t="n">
        <f aca="false">(FL8/FZ8) - 1</f>
        <v>-1</v>
      </c>
      <c r="GO8" s="15" t="e">
        <f aca="false">(FM8/GA8) - 1</f>
        <v>#DIV/0!</v>
      </c>
      <c r="GP8" s="15" t="n">
        <f aca="false">(FN8/GB8) - 1</f>
        <v>0.68</v>
      </c>
      <c r="GQ8" s="15" t="e">
        <f aca="false">(FO8/GC8) - 1</f>
        <v>#DIV/0!</v>
      </c>
      <c r="GR8" s="348" t="n">
        <f aca="false">(FP8/GD8) - 1</f>
        <v>0.8</v>
      </c>
    </row>
    <row r="9" customFormat="false" ht="21" hidden="false" customHeight="true" outlineLevel="0" collapsed="false">
      <c r="A9" s="344" t="n">
        <v>0.333333333333333</v>
      </c>
      <c r="B9" s="345" t="n">
        <f aca="false">'StGenis-&gt;Meyrin'!B9+'StGenis-&gt;Bourdigny'!B9+'StGenis-&gt;CERN'!B9</f>
        <v>41</v>
      </c>
      <c r="C9" s="345" t="n">
        <f aca="false">'StGenis-&gt;Meyrin'!C9+'StGenis-&gt;Bourdigny'!C9+'StGenis-&gt;CERN'!C9</f>
        <v>6</v>
      </c>
      <c r="D9" s="345" t="n">
        <f aca="false">'StGenis-&gt;Meyrin'!D9+'StGenis-&gt;Bourdigny'!D9+'StGenis-&gt;CERN'!D9</f>
        <v>19</v>
      </c>
      <c r="E9" s="345" t="n">
        <f aca="false">'StGenis-&gt;Meyrin'!E9+'StGenis-&gt;Bourdigny'!E9+'StGenis-&gt;CERN'!E9</f>
        <v>14</v>
      </c>
      <c r="F9" s="345" t="n">
        <f aca="false">'StGenis-&gt;Meyrin'!F9+'StGenis-&gt;Bourdigny'!F9+'StGenis-&gt;CERN'!F9</f>
        <v>4</v>
      </c>
      <c r="G9" s="345" t="n">
        <f aca="false">'StGenis-&gt;Meyrin'!G9+'StGenis-&gt;Bourdigny'!G9+'StGenis-&gt;CERN'!G9</f>
        <v>2</v>
      </c>
      <c r="H9" s="345" t="n">
        <f aca="false">'StGenis-&gt;Meyrin'!H9+'StGenis-&gt;Bourdigny'!H9+'StGenis-&gt;CERN'!H9</f>
        <v>7</v>
      </c>
      <c r="I9" s="345" t="n">
        <f aca="false">'StGenis-&gt;Meyrin'!I9+'StGenis-&gt;Bourdigny'!I9+'StGenis-&gt;CERN'!I9</f>
        <v>1</v>
      </c>
      <c r="J9" s="345" t="n">
        <f aca="false">'StGenis-&gt;Meyrin'!J9+'StGenis-&gt;Bourdigny'!J9+'StGenis-&gt;CERN'!J9</f>
        <v>4</v>
      </c>
      <c r="K9" s="345" t="n">
        <f aca="false">'StGenis-&gt;Meyrin'!K9+'StGenis-&gt;Bourdigny'!K9+'StGenis-&gt;CERN'!K9</f>
        <v>0</v>
      </c>
      <c r="L9" s="345" t="n">
        <f aca="false">'StGenis-&gt;Meyrin'!L9+'StGenis-&gt;Bourdigny'!L9+'StGenis-&gt;CERN'!L9</f>
        <v>0</v>
      </c>
      <c r="M9" s="345" t="n">
        <f aca="false">'StGenis-&gt;Meyrin'!M9+'StGenis-&gt;Bourdigny'!M9+'StGenis-&gt;CERN'!M9</f>
        <v>1</v>
      </c>
      <c r="N9" s="345" t="n">
        <f aca="false">'StGenis-&gt;Meyrin'!N9+'StGenis-&gt;Bourdigny'!N9+'StGenis-&gt;CERN'!N9</f>
        <v>0</v>
      </c>
      <c r="O9" s="345" t="n">
        <f aca="false">'StGenis-&gt;Meyrin'!O9+'StGenis-&gt;Bourdigny'!O9+'StGenis-&gt;CERN'!O9</f>
        <v>0</v>
      </c>
      <c r="P9" s="345" t="n">
        <f aca="false">'StGenis-&gt;Meyrin'!P9+'StGenis-&gt;Bourdigny'!P9+'StGenis-&gt;CERN'!P9</f>
        <v>1</v>
      </c>
      <c r="Q9" s="345" t="n">
        <f aca="false">'StGenis-&gt;Meyrin'!Q9+'StGenis-&gt;Bourdigny'!Q9+'StGenis-&gt;CERN'!Q9</f>
        <v>0</v>
      </c>
      <c r="S9" s="340" t="n">
        <f aca="false">B9+D9+F9+H9+J9+L9+N9+P9</f>
        <v>76</v>
      </c>
      <c r="T9" s="4" t="n">
        <f aca="false">C9+E9+G9+I9+K9+M9+O9+Q9</f>
        <v>24</v>
      </c>
      <c r="U9" s="341" t="n">
        <f aca="false">T9/(T9+S9)</f>
        <v>0.24</v>
      </c>
      <c r="V9" s="4" t="n">
        <f aca="false">B9+C9+J9+K9</f>
        <v>51</v>
      </c>
      <c r="W9" s="4" t="n">
        <f aca="false">D9+E9+L9+M9</f>
        <v>34</v>
      </c>
      <c r="X9" s="4" t="n">
        <f aca="false">F9+G9+N9+O9</f>
        <v>6</v>
      </c>
      <c r="Y9" s="4" t="n">
        <f aca="false">SUM(V9:X9)</f>
        <v>91</v>
      </c>
      <c r="Z9" s="15" t="n">
        <f aca="false">W9/Y9</f>
        <v>0.373626373626374</v>
      </c>
      <c r="AA9" s="15" t="n">
        <f aca="false">X9/Y9</f>
        <v>0.0659340659340659</v>
      </c>
      <c r="AB9" s="4" t="n">
        <f aca="false">H9+I9+P9+Q9</f>
        <v>9</v>
      </c>
      <c r="AC9" s="4" t="n">
        <f aca="false">SUM(B9:I9)</f>
        <v>94</v>
      </c>
      <c r="AD9" s="342" t="n">
        <f aca="false">SUM(J9:Q9)</f>
        <v>6</v>
      </c>
      <c r="AE9" s="343" t="n">
        <f aca="false">SUM(B9:Q9)</f>
        <v>100</v>
      </c>
      <c r="AH9" s="15" t="n">
        <f aca="false">(S9/BN9) - 1</f>
        <v>0.0704225352112675</v>
      </c>
      <c r="AI9" s="15" t="n">
        <f aca="false">(T9/BO9) - 1</f>
        <v>0.2</v>
      </c>
      <c r="AJ9" s="15" t="n">
        <f aca="false">(U9/BP9) - 1</f>
        <v>0.091999999999999</v>
      </c>
      <c r="AK9" s="15" t="n">
        <f aca="false">(V9/BQ9) - 1</f>
        <v>-0.105263157894737</v>
      </c>
      <c r="AL9" s="15" t="n">
        <f aca="false">(W9/BR9) - 1</f>
        <v>1.26666666666667</v>
      </c>
      <c r="AM9" s="15" t="n">
        <f aca="false">(X9/BS9) - 1</f>
        <v>0</v>
      </c>
      <c r="AN9" s="15" t="n">
        <f aca="false">(Y9/BT9) - 1</f>
        <v>0.166666666666667</v>
      </c>
      <c r="AO9" s="15" t="n">
        <f aca="false">(Z9/BU9) - 1</f>
        <v>0.942857142857146</v>
      </c>
      <c r="AP9" s="15" t="n">
        <f aca="false">(AA9/BV9) - 1</f>
        <v>-0.142857142857143</v>
      </c>
      <c r="AQ9" s="15" t="n">
        <f aca="false">(AB9/BW9) - 1</f>
        <v>-0.307692307692308</v>
      </c>
      <c r="AR9" s="15" t="n">
        <f aca="false">(AC9/BX9) - 1</f>
        <v>0.119047619047619</v>
      </c>
      <c r="AS9" s="15" t="n">
        <f aca="false">(AD9/BY9) - 1</f>
        <v>-0.142857142857143</v>
      </c>
      <c r="AT9" s="15" t="n">
        <f aca="false">(AE9/BZ9) - 1</f>
        <v>0.098901098901099</v>
      </c>
      <c r="AV9" s="344" t="n">
        <v>0.333333333333333</v>
      </c>
      <c r="AW9" s="345" t="n">
        <f aca="false">'StGenis-&gt;Meyrin'!AW9+'StGenis-&gt;Bourdigny'!AW9+'StGenis-&gt;CERN'!AW9</f>
        <v>45</v>
      </c>
      <c r="AX9" s="345" t="n">
        <f aca="false">'StGenis-&gt;Meyrin'!AX9+'StGenis-&gt;Bourdigny'!AX9+'StGenis-&gt;CERN'!AX9</f>
        <v>8</v>
      </c>
      <c r="AY9" s="345" t="n">
        <f aca="false">'StGenis-&gt;Meyrin'!AY9+'StGenis-&gt;Bourdigny'!AY9+'StGenis-&gt;CERN'!AY9</f>
        <v>6</v>
      </c>
      <c r="AZ9" s="345" t="n">
        <f aca="false">'StGenis-&gt;Meyrin'!AZ9+'StGenis-&gt;Bourdigny'!AZ9+'StGenis-&gt;CERN'!AZ9</f>
        <v>6</v>
      </c>
      <c r="BA9" s="345" t="n">
        <f aca="false">'StGenis-&gt;Meyrin'!BA9+'StGenis-&gt;Bourdigny'!BA9+'StGenis-&gt;CERN'!BA9</f>
        <v>3</v>
      </c>
      <c r="BB9" s="345" t="n">
        <f aca="false">'StGenis-&gt;Meyrin'!BB9+'StGenis-&gt;Bourdigny'!BB9+'StGenis-&gt;CERN'!BB9</f>
        <v>3</v>
      </c>
      <c r="BC9" s="345" t="n">
        <f aca="false">'StGenis-&gt;Meyrin'!BC9+'StGenis-&gt;Bourdigny'!BC9+'StGenis-&gt;CERN'!BC9</f>
        <v>11</v>
      </c>
      <c r="BD9" s="345" t="n">
        <f aca="false">'StGenis-&gt;Meyrin'!BD9+'StGenis-&gt;Bourdigny'!BD9+'StGenis-&gt;CERN'!BD9</f>
        <v>2</v>
      </c>
      <c r="BE9" s="345" t="n">
        <f aca="false">'StGenis-&gt;Meyrin'!BE9+'StGenis-&gt;Bourdigny'!BE9+'StGenis-&gt;CERN'!BE9</f>
        <v>4</v>
      </c>
      <c r="BF9" s="345" t="n">
        <f aca="false">'StGenis-&gt;Meyrin'!BF9+'StGenis-&gt;Bourdigny'!BF9+'StGenis-&gt;CERN'!BF9</f>
        <v>0</v>
      </c>
      <c r="BG9" s="345" t="n">
        <f aca="false">'StGenis-&gt;Meyrin'!BG9+'StGenis-&gt;Bourdigny'!BG9+'StGenis-&gt;CERN'!BG9</f>
        <v>2</v>
      </c>
      <c r="BH9" s="345" t="n">
        <f aca="false">'StGenis-&gt;Meyrin'!BH9+'StGenis-&gt;Bourdigny'!BH9+'StGenis-&gt;CERN'!BH9</f>
        <v>1</v>
      </c>
      <c r="BI9" s="345" t="n">
        <f aca="false">'StGenis-&gt;Meyrin'!BI9+'StGenis-&gt;Bourdigny'!BI9+'StGenis-&gt;CERN'!BI9</f>
        <v>0</v>
      </c>
      <c r="BJ9" s="345" t="n">
        <f aca="false">'StGenis-&gt;Meyrin'!BJ9+'StGenis-&gt;Bourdigny'!BJ9+'StGenis-&gt;CERN'!BJ9</f>
        <v>0</v>
      </c>
      <c r="BK9" s="345" t="n">
        <f aca="false">'StGenis-&gt;Meyrin'!BK9+'StGenis-&gt;Bourdigny'!BK9+'StGenis-&gt;CERN'!BK9</f>
        <v>0</v>
      </c>
      <c r="BL9" s="345" t="n">
        <f aca="false">'StGenis-&gt;Meyrin'!BL9+'StGenis-&gt;Bourdigny'!BL9+'StGenis-&gt;CERN'!BL9</f>
        <v>0</v>
      </c>
      <c r="BN9" s="340" t="n">
        <f aca="false">AW9+AY9+BA9+BC9+BE9+BG9+BI9+BK9</f>
        <v>71</v>
      </c>
      <c r="BO9" s="4" t="n">
        <f aca="false">AX9+AZ9+BB9+BD9+BF9+BH9+BJ9+BL9</f>
        <v>20</v>
      </c>
      <c r="BP9" s="341" t="n">
        <f aca="false">BO9/(BO9+BN9)</f>
        <v>0.21978021978022</v>
      </c>
      <c r="BQ9" s="4" t="n">
        <f aca="false">AW9+AX9+BE9+BF9</f>
        <v>57</v>
      </c>
      <c r="BR9" s="4" t="n">
        <f aca="false">AY9+AZ9+BG9+BH9</f>
        <v>15</v>
      </c>
      <c r="BS9" s="4" t="n">
        <f aca="false">BA9+BB9+BI9+BJ9</f>
        <v>6</v>
      </c>
      <c r="BT9" s="4" t="n">
        <f aca="false">SUM(BQ9:BS9)</f>
        <v>78</v>
      </c>
      <c r="BU9" s="15" t="n">
        <f aca="false">BR9/BT9</f>
        <v>0.192307692307692</v>
      </c>
      <c r="BV9" s="15" t="n">
        <f aca="false">BS9/BT9</f>
        <v>0.0769230769230769</v>
      </c>
      <c r="BW9" s="4" t="n">
        <f aca="false">BC9+BD9+BK9+BL9</f>
        <v>13</v>
      </c>
      <c r="BX9" s="4" t="n">
        <f aca="false">SUM(AW9:BD9)</f>
        <v>84</v>
      </c>
      <c r="BY9" s="342" t="n">
        <f aca="false">SUM(BE9:BL9)</f>
        <v>7</v>
      </c>
      <c r="BZ9" s="343" t="n">
        <f aca="false">SUM(AW9:BL9)</f>
        <v>91</v>
      </c>
      <c r="CC9" s="15" t="n">
        <f aca="false">(BN9/DI9) - 1</f>
        <v>0.245614035087719</v>
      </c>
      <c r="CD9" s="15" t="n">
        <f aca="false">(BO9/DJ9) - 1</f>
        <v>0.0526315789473684</v>
      </c>
      <c r="CE9" s="15" t="n">
        <f aca="false">(BP9/DK9) - 1</f>
        <v>-0.120879120879121</v>
      </c>
      <c r="CF9" s="15" t="n">
        <f aca="false">(BQ9/DL9) - 1</f>
        <v>0.461538461538461</v>
      </c>
      <c r="CG9" s="15" t="n">
        <f aca="false">(BR9/DM9) - 1</f>
        <v>-0.375</v>
      </c>
      <c r="CH9" s="15" t="n">
        <f aca="false">(BS9/DN9) - 1</f>
        <v>1</v>
      </c>
      <c r="CI9" s="15" t="n">
        <f aca="false">(BT9/DO9) - 1</f>
        <v>0.181818181818182</v>
      </c>
      <c r="CJ9" s="15" t="n">
        <f aca="false">(BU9/DP9) - 1</f>
        <v>-0.471153846153846</v>
      </c>
      <c r="CK9" s="15" t="n">
        <f aca="false">(BV9/DQ9) - 1</f>
        <v>0.692307692307692</v>
      </c>
      <c r="CL9" s="15" t="n">
        <f aca="false">(BW9/DR9) - 1</f>
        <v>0.3</v>
      </c>
      <c r="CM9" s="15" t="n">
        <f aca="false">(BX9/DS9) - 1</f>
        <v>0.183098591549296</v>
      </c>
      <c r="CN9" s="15" t="n">
        <f aca="false">(BY9/DT9) - 1</f>
        <v>0.4</v>
      </c>
      <c r="CO9" s="15" t="n">
        <f aca="false">(BZ9/DU9) - 1</f>
        <v>0.197368421052632</v>
      </c>
      <c r="CQ9" s="344" t="n">
        <v>0.333333333333333</v>
      </c>
      <c r="CR9" s="345" t="n">
        <f aca="false">'StGenis-&gt;Meyrin'!CR9+'StGenis-&gt;Bourdigny'!CR9+'StGenis-&gt;CERN'!CR9</f>
        <v>28</v>
      </c>
      <c r="CS9" s="345" t="n">
        <f aca="false">'StGenis-&gt;Meyrin'!CS9+'StGenis-&gt;Bourdigny'!CS9+'StGenis-&gt;CERN'!CS9</f>
        <v>8</v>
      </c>
      <c r="CT9" s="345" t="n">
        <f aca="false">'StGenis-&gt;Meyrin'!CT9+'StGenis-&gt;Bourdigny'!CT9+'StGenis-&gt;CERN'!CT9</f>
        <v>16</v>
      </c>
      <c r="CU9" s="345" t="n">
        <f aca="false">'StGenis-&gt;Meyrin'!CU9+'StGenis-&gt;Bourdigny'!CU9+'StGenis-&gt;CERN'!CU9</f>
        <v>6</v>
      </c>
      <c r="CV9" s="345" t="n">
        <f aca="false">'StGenis-&gt;Meyrin'!CV9+'StGenis-&gt;Bourdigny'!CV9+'StGenis-&gt;CERN'!CV9</f>
        <v>3</v>
      </c>
      <c r="CW9" s="345" t="n">
        <f aca="false">'StGenis-&gt;Meyrin'!CW9+'StGenis-&gt;Bourdigny'!CW9+'StGenis-&gt;CERN'!CW9</f>
        <v>0</v>
      </c>
      <c r="CX9" s="345" t="n">
        <f aca="false">'StGenis-&gt;Meyrin'!CX9+'StGenis-&gt;Bourdigny'!CX9+'StGenis-&gt;CERN'!CX9</f>
        <v>8</v>
      </c>
      <c r="CY9" s="345" t="n">
        <f aca="false">'StGenis-&gt;Meyrin'!CY9+'StGenis-&gt;Bourdigny'!CY9+'StGenis-&gt;CERN'!CY9</f>
        <v>2</v>
      </c>
      <c r="CZ9" s="345" t="n">
        <f aca="false">'StGenis-&gt;Meyrin'!CZ9+'StGenis-&gt;Bourdigny'!CZ9+'StGenis-&gt;CERN'!CZ9</f>
        <v>2</v>
      </c>
      <c r="DA9" s="345" t="n">
        <f aca="false">'StGenis-&gt;Meyrin'!DA9+'StGenis-&gt;Bourdigny'!DA9+'StGenis-&gt;CERN'!DA9</f>
        <v>1</v>
      </c>
      <c r="DB9" s="345" t="n">
        <f aca="false">'StGenis-&gt;Meyrin'!DB9+'StGenis-&gt;Bourdigny'!DB9+'StGenis-&gt;CERN'!DB9</f>
        <v>0</v>
      </c>
      <c r="DC9" s="345" t="n">
        <f aca="false">'StGenis-&gt;Meyrin'!DC9+'StGenis-&gt;Bourdigny'!DC9+'StGenis-&gt;CERN'!DC9</f>
        <v>2</v>
      </c>
      <c r="DD9" s="345" t="n">
        <f aca="false">'StGenis-&gt;Meyrin'!DD9+'StGenis-&gt;Bourdigny'!DD9+'StGenis-&gt;CERN'!DD9</f>
        <v>0</v>
      </c>
      <c r="DE9" s="345" t="n">
        <f aca="false">'StGenis-&gt;Meyrin'!DE9+'StGenis-&gt;Bourdigny'!DE9+'StGenis-&gt;CERN'!DE9</f>
        <v>0</v>
      </c>
      <c r="DF9" s="345" t="n">
        <f aca="false">'StGenis-&gt;Meyrin'!DF9+'StGenis-&gt;Bourdigny'!DF9+'StGenis-&gt;CERN'!DF9</f>
        <v>0</v>
      </c>
      <c r="DG9" s="345" t="n">
        <f aca="false">'StGenis-&gt;Meyrin'!DG9+'StGenis-&gt;Bourdigny'!DG9+'StGenis-&gt;CERN'!DG9</f>
        <v>0</v>
      </c>
      <c r="DI9" s="340" t="n">
        <f aca="false">CR9+CT9+CV9+CX9+CZ9+DB9+DD9+DF9</f>
        <v>57</v>
      </c>
      <c r="DJ9" s="4" t="n">
        <f aca="false">CS9+CU9+CW9+CY9+DA9+DC9+DE9+DG9</f>
        <v>19</v>
      </c>
      <c r="DK9" s="341" t="n">
        <f aca="false">DJ9/(DJ9+DI9)</f>
        <v>0.25</v>
      </c>
      <c r="DL9" s="4" t="n">
        <f aca="false">CR9+CS9+CZ9+DA9</f>
        <v>39</v>
      </c>
      <c r="DM9" s="4" t="n">
        <f aca="false">CT9+CU9+DB9+DC9</f>
        <v>24</v>
      </c>
      <c r="DN9" s="4" t="n">
        <f aca="false">CV9+CW9+DD9+DE9</f>
        <v>3</v>
      </c>
      <c r="DO9" s="4" t="n">
        <f aca="false">SUM(DL9:DN9)</f>
        <v>66</v>
      </c>
      <c r="DP9" s="15" t="n">
        <f aca="false">DM9/DO9</f>
        <v>0.363636363636364</v>
      </c>
      <c r="DQ9" s="15" t="n">
        <f aca="false">DN9/DO9</f>
        <v>0.0454545454545455</v>
      </c>
      <c r="DR9" s="4" t="n">
        <f aca="false">CX9+CY9+DF9+DG9</f>
        <v>10</v>
      </c>
      <c r="DS9" s="4" t="n">
        <f aca="false">SUM(CR9:CY9)</f>
        <v>71</v>
      </c>
      <c r="DT9" s="342" t="n">
        <f aca="false">SUM(CZ9:DG9)</f>
        <v>5</v>
      </c>
      <c r="DU9" s="343" t="n">
        <f aca="false">SUM(CR9:DG9)</f>
        <v>76</v>
      </c>
      <c r="DX9" s="15" t="n">
        <f aca="false">(DI9/FD9) - 1</f>
        <v>0.628571428571429</v>
      </c>
      <c r="DY9" s="15" t="n">
        <f aca="false">(DJ9/FE9) - 1</f>
        <v>1.11111111111111</v>
      </c>
      <c r="DZ9" s="15" t="n">
        <f aca="false">(DK9/FF9) - 1</f>
        <v>0.222222222222222</v>
      </c>
      <c r="EA9" s="15" t="n">
        <f aca="false">(DL9/FG9) - 1</f>
        <v>0.56</v>
      </c>
      <c r="EB9" s="15" t="n">
        <f aca="false">(DM9/FH9) - 1</f>
        <v>1.4</v>
      </c>
      <c r="EC9" s="15" t="n">
        <f aca="false">(DN9/FI9) - 1</f>
        <v>0.5</v>
      </c>
      <c r="ED9" s="15" t="n">
        <f aca="false">(DO9/FJ9) - 1</f>
        <v>0.783783783783784</v>
      </c>
      <c r="EE9" s="15" t="n">
        <f aca="false">(DP9/FK9) - 1</f>
        <v>0.345454545454545</v>
      </c>
      <c r="EF9" s="15" t="n">
        <f aca="false">(DQ9/FL9) - 1</f>
        <v>-0.159090909090909</v>
      </c>
      <c r="EG9" s="15" t="n">
        <f aca="false">(DR9/FM9) - 1</f>
        <v>0.428571428571429</v>
      </c>
      <c r="EH9" s="15" t="n">
        <f aca="false">(DS9/FN9) - 1</f>
        <v>0.651162790697674</v>
      </c>
      <c r="EI9" s="15" t="n">
        <f aca="false">(DT9/FO9) - 1</f>
        <v>4</v>
      </c>
      <c r="EJ9" s="15" t="n">
        <f aca="false">(DU9/FP9) - 1</f>
        <v>0.727272727272727</v>
      </c>
      <c r="EL9" s="346" t="n">
        <v>0.333333333333333</v>
      </c>
      <c r="EM9" s="345" t="n">
        <f aca="false">'StGenis-&gt;Meyrin'!EM9+'StGenis-&gt;Bourdigny'!EM9+'RteEurope-&gt;Meyrin'!EM9+'StGenis-&gt;CERN'!EM9</f>
        <v>21</v>
      </c>
      <c r="EN9" s="345" t="n">
        <f aca="false">'StGenis-&gt;Meyrin'!EN9+'StGenis-&gt;Bourdigny'!EN9+'RteEurope-&gt;Meyrin'!EN9+'StGenis-&gt;CERN'!EN9</f>
        <v>4</v>
      </c>
      <c r="EO9" s="345" t="n">
        <f aca="false">'StGenis-&gt;Meyrin'!EO9+'StGenis-&gt;Bourdigny'!EO9+'RteEurope-&gt;Meyrin'!EO9+'StGenis-&gt;CERN'!EO9</f>
        <v>6</v>
      </c>
      <c r="EP9" s="345" t="n">
        <f aca="false">'StGenis-&gt;Meyrin'!EP9+'StGenis-&gt;Bourdigny'!EP9+'RteEurope-&gt;Meyrin'!EP9+'StGenis-&gt;CERN'!EP9</f>
        <v>3</v>
      </c>
      <c r="EQ9" s="345" t="n">
        <f aca="false">'StGenis-&gt;Meyrin'!EQ9+'StGenis-&gt;Bourdigny'!EQ9+'RteEurope-&gt;Meyrin'!EQ9+'StGenis-&gt;CERN'!EQ9</f>
        <v>1</v>
      </c>
      <c r="ER9" s="345" t="n">
        <f aca="false">'StGenis-&gt;Meyrin'!ER9+'StGenis-&gt;Bourdigny'!ER9+'RteEurope-&gt;Meyrin'!ER9+'StGenis-&gt;CERN'!ER9</f>
        <v>1</v>
      </c>
      <c r="ES9" s="345" t="n">
        <f aca="false">'StGenis-&gt;Meyrin'!ES9+'StGenis-&gt;Bourdigny'!ES9+'RteEurope-&gt;Meyrin'!ES9+'StGenis-&gt;CERN'!ES9</f>
        <v>6</v>
      </c>
      <c r="ET9" s="345" t="n">
        <f aca="false">'StGenis-&gt;Meyrin'!ET9+'StGenis-&gt;Bourdigny'!ET9+'RteEurope-&gt;Meyrin'!ET9+'StGenis-&gt;CERN'!ET9</f>
        <v>1</v>
      </c>
      <c r="EU9" s="345" t="n">
        <f aca="false">'StGenis-&gt;Meyrin'!EU9+'StGenis-&gt;Bourdigny'!EU9+'RteEurope-&gt;Meyrin'!EU9+'StGenis-&gt;CERN'!EU9</f>
        <v>0</v>
      </c>
      <c r="EV9" s="345" t="n">
        <f aca="false">'StGenis-&gt;Meyrin'!EV9+'StGenis-&gt;Bourdigny'!EV9+'RteEurope-&gt;Meyrin'!EV9+'StGenis-&gt;CERN'!EV9</f>
        <v>0</v>
      </c>
      <c r="EW9" s="345" t="n">
        <f aca="false">'StGenis-&gt;Meyrin'!EW9+'StGenis-&gt;Bourdigny'!EW9+'RteEurope-&gt;Meyrin'!EW9+'StGenis-&gt;CERN'!EW9</f>
        <v>1</v>
      </c>
      <c r="EX9" s="345" t="n">
        <f aca="false">'StGenis-&gt;Meyrin'!EX9+'StGenis-&gt;Bourdigny'!EX9+'RteEurope-&gt;Meyrin'!EX9+'StGenis-&gt;CERN'!EX9</f>
        <v>0</v>
      </c>
      <c r="EY9" s="345" t="n">
        <f aca="false">'StGenis-&gt;Meyrin'!EY9+'StGenis-&gt;Bourdigny'!EY9+'RteEurope-&gt;Meyrin'!EY9+'StGenis-&gt;CERN'!EY9</f>
        <v>0</v>
      </c>
      <c r="EZ9" s="345" t="n">
        <f aca="false">'StGenis-&gt;Meyrin'!EZ9+'StGenis-&gt;Bourdigny'!EZ9+'RteEurope-&gt;Meyrin'!EZ9+'StGenis-&gt;CERN'!EZ9</f>
        <v>0</v>
      </c>
      <c r="FA9" s="345" t="n">
        <f aca="false">'StGenis-&gt;Meyrin'!FA9+'StGenis-&gt;Bourdigny'!FA9+'RteEurope-&gt;Meyrin'!FA9+'StGenis-&gt;CERN'!FA9</f>
        <v>0</v>
      </c>
      <c r="FB9" s="345" t="n">
        <f aca="false">'StGenis-&gt;Meyrin'!FB9+'StGenis-&gt;Bourdigny'!FB9+'RteEurope-&gt;Meyrin'!FB9+'StGenis-&gt;CERN'!FB9</f>
        <v>0</v>
      </c>
      <c r="FD9" s="340" t="n">
        <f aca="false">EM9+EO9+EQ9+ES9+EU9+EW9+EY9+FA9</f>
        <v>35</v>
      </c>
      <c r="FE9" s="4" t="n">
        <f aca="false">EN9+EP9+ER9+ET9+EV9+EX9+EZ9+FB9</f>
        <v>9</v>
      </c>
      <c r="FF9" s="341" t="n">
        <f aca="false">FE9/(FE9+FD9)</f>
        <v>0.204545454545455</v>
      </c>
      <c r="FG9" s="4" t="n">
        <f aca="false">EM9+EN9+EU9+EV9</f>
        <v>25</v>
      </c>
      <c r="FH9" s="4" t="n">
        <f aca="false">EO9+EP9+EW9+EX9</f>
        <v>10</v>
      </c>
      <c r="FI9" s="4" t="n">
        <f aca="false">EQ9+ER9+EY9+EZ9</f>
        <v>2</v>
      </c>
      <c r="FJ9" s="4" t="n">
        <f aca="false">SUM(FG9:FI9)</f>
        <v>37</v>
      </c>
      <c r="FK9" s="15" t="n">
        <f aca="false">FH9/FJ9</f>
        <v>0.27027027027027</v>
      </c>
      <c r="FL9" s="15" t="n">
        <f aca="false">FI9/FJ9</f>
        <v>0.0540540540540541</v>
      </c>
      <c r="FM9" s="4" t="n">
        <f aca="false">ES9+ET9+FA9+FB9</f>
        <v>7</v>
      </c>
      <c r="FN9" s="4" t="n">
        <f aca="false">SUM(EM9:ET9)</f>
        <v>43</v>
      </c>
      <c r="FO9" s="342" t="n">
        <f aca="false">SUM(EU9:FB9)</f>
        <v>1</v>
      </c>
      <c r="FP9" s="343" t="n">
        <f aca="false">SUM(EM9:FB9)</f>
        <v>44</v>
      </c>
      <c r="FR9" s="0" t="n">
        <v>21</v>
      </c>
      <c r="FS9" s="0" t="n">
        <v>9</v>
      </c>
      <c r="FT9" s="0" t="n">
        <v>0.3</v>
      </c>
      <c r="FU9" s="0" t="n">
        <v>19</v>
      </c>
      <c r="FV9" s="0" t="n">
        <v>3</v>
      </c>
      <c r="FW9" s="0" t="n">
        <v>0</v>
      </c>
      <c r="FX9" s="0" t="n">
        <v>22</v>
      </c>
      <c r="FY9" s="0" t="n">
        <v>0.136363636363636</v>
      </c>
      <c r="FZ9" s="0" t="n">
        <v>0</v>
      </c>
      <c r="GA9" s="0" t="n">
        <v>8</v>
      </c>
      <c r="GB9" s="0" t="n">
        <v>28</v>
      </c>
      <c r="GC9" s="0" t="n">
        <v>2</v>
      </c>
      <c r="GD9" s="0" t="n">
        <v>30</v>
      </c>
      <c r="GF9" s="347" t="n">
        <f aca="false">(FD9/FR9) - 1</f>
        <v>0.666666666666667</v>
      </c>
      <c r="GG9" s="15" t="n">
        <f aca="false">(FE9/FS9) - 1</f>
        <v>0</v>
      </c>
      <c r="GH9" s="15" t="n">
        <f aca="false">(FF9/FT9) - 1</f>
        <v>-0.318181818181818</v>
      </c>
      <c r="GI9" s="15" t="n">
        <f aca="false">(FG9/FU9) - 1</f>
        <v>0.315789473684211</v>
      </c>
      <c r="GJ9" s="15" t="n">
        <f aca="false">(FH9/FV9) - 1</f>
        <v>2.33333333333333</v>
      </c>
      <c r="GK9" s="15" t="e">
        <f aca="false">(FI9/FW9) - 1</f>
        <v>#DIV/0!</v>
      </c>
      <c r="GL9" s="15" t="n">
        <f aca="false">(FJ9/FX9) - 1</f>
        <v>0.681818181818182</v>
      </c>
      <c r="GM9" s="15" t="n">
        <f aca="false">(FK9/FY9) - 1</f>
        <v>0.981981981981988</v>
      </c>
      <c r="GN9" s="15" t="e">
        <f aca="false">(FL9/FZ9) - 1</f>
        <v>#DIV/0!</v>
      </c>
      <c r="GO9" s="15" t="n">
        <f aca="false">(FM9/GA9) - 1</f>
        <v>-0.125</v>
      </c>
      <c r="GP9" s="15" t="n">
        <f aca="false">(FN9/GB9) - 1</f>
        <v>0.535714285714286</v>
      </c>
      <c r="GQ9" s="15" t="n">
        <f aca="false">(FO9/GC9) - 1</f>
        <v>-0.5</v>
      </c>
      <c r="GR9" s="348" t="n">
        <f aca="false">(FP9/GD9) - 1</f>
        <v>0.466666666666667</v>
      </c>
    </row>
    <row r="10" customFormat="false" ht="21" hidden="false" customHeight="true" outlineLevel="0" collapsed="false">
      <c r="A10" s="349" t="n">
        <v>0.34375</v>
      </c>
      <c r="B10" s="345" t="n">
        <f aca="false">'StGenis-&gt;Meyrin'!B10+'StGenis-&gt;Bourdigny'!B10+'StGenis-&gt;CERN'!B10</f>
        <v>42</v>
      </c>
      <c r="C10" s="345" t="n">
        <f aca="false">'StGenis-&gt;Meyrin'!C10+'StGenis-&gt;Bourdigny'!C10+'StGenis-&gt;CERN'!C10</f>
        <v>8</v>
      </c>
      <c r="D10" s="345" t="n">
        <f aca="false">'StGenis-&gt;Meyrin'!D10+'StGenis-&gt;Bourdigny'!D10+'StGenis-&gt;CERN'!D10</f>
        <v>16</v>
      </c>
      <c r="E10" s="345" t="n">
        <f aca="false">'StGenis-&gt;Meyrin'!E10+'StGenis-&gt;Bourdigny'!E10+'StGenis-&gt;CERN'!E10</f>
        <v>19</v>
      </c>
      <c r="F10" s="345" t="n">
        <f aca="false">'StGenis-&gt;Meyrin'!F10+'StGenis-&gt;Bourdigny'!F10+'StGenis-&gt;CERN'!F10</f>
        <v>11</v>
      </c>
      <c r="G10" s="345" t="n">
        <f aca="false">'StGenis-&gt;Meyrin'!G10+'StGenis-&gt;Bourdigny'!G10+'StGenis-&gt;CERN'!G10</f>
        <v>2</v>
      </c>
      <c r="H10" s="345" t="n">
        <f aca="false">'StGenis-&gt;Meyrin'!H10+'StGenis-&gt;Bourdigny'!H10+'StGenis-&gt;CERN'!H10</f>
        <v>9</v>
      </c>
      <c r="I10" s="345" t="n">
        <f aca="false">'StGenis-&gt;Meyrin'!I10+'StGenis-&gt;Bourdigny'!I10+'StGenis-&gt;CERN'!I10</f>
        <v>5</v>
      </c>
      <c r="J10" s="345" t="n">
        <f aca="false">'StGenis-&gt;Meyrin'!J10+'StGenis-&gt;Bourdigny'!J10+'StGenis-&gt;CERN'!J10</f>
        <v>1</v>
      </c>
      <c r="K10" s="345" t="n">
        <f aca="false">'StGenis-&gt;Meyrin'!K10+'StGenis-&gt;Bourdigny'!K10+'StGenis-&gt;CERN'!K10</f>
        <v>0</v>
      </c>
      <c r="L10" s="345" t="n">
        <f aca="false">'StGenis-&gt;Meyrin'!L10+'StGenis-&gt;Bourdigny'!L10+'StGenis-&gt;CERN'!L10</f>
        <v>0</v>
      </c>
      <c r="M10" s="345" t="n">
        <f aca="false">'StGenis-&gt;Meyrin'!M10+'StGenis-&gt;Bourdigny'!M10+'StGenis-&gt;CERN'!M10</f>
        <v>1</v>
      </c>
      <c r="N10" s="345" t="n">
        <f aca="false">'StGenis-&gt;Meyrin'!N10+'StGenis-&gt;Bourdigny'!N10+'StGenis-&gt;CERN'!N10</f>
        <v>0</v>
      </c>
      <c r="O10" s="345" t="n">
        <f aca="false">'StGenis-&gt;Meyrin'!O10+'StGenis-&gt;Bourdigny'!O10+'StGenis-&gt;CERN'!O10</f>
        <v>0</v>
      </c>
      <c r="P10" s="345" t="n">
        <f aca="false">'StGenis-&gt;Meyrin'!P10+'StGenis-&gt;Bourdigny'!P10+'StGenis-&gt;CERN'!P10</f>
        <v>1</v>
      </c>
      <c r="Q10" s="345" t="n">
        <f aca="false">'StGenis-&gt;Meyrin'!Q10+'StGenis-&gt;Bourdigny'!Q10+'StGenis-&gt;CERN'!Q10</f>
        <v>0</v>
      </c>
      <c r="S10" s="340" t="n">
        <f aca="false">B10+D10+F10+H10+J10+L10+N10+P10</f>
        <v>80</v>
      </c>
      <c r="T10" s="4" t="n">
        <f aca="false">C10+E10+G10+I10+K10+M10+O10+Q10</f>
        <v>35</v>
      </c>
      <c r="U10" s="341" t="n">
        <f aca="false">T10/(T10+S10)</f>
        <v>0.304347826086957</v>
      </c>
      <c r="V10" s="4" t="n">
        <f aca="false">B10+C10+J10+K10</f>
        <v>51</v>
      </c>
      <c r="W10" s="4" t="n">
        <f aca="false">D10+E10+L10+M10</f>
        <v>36</v>
      </c>
      <c r="X10" s="4" t="n">
        <f aca="false">F10+G10+N10+O10</f>
        <v>13</v>
      </c>
      <c r="Y10" s="4" t="n">
        <f aca="false">SUM(V10:X10)</f>
        <v>100</v>
      </c>
      <c r="Z10" s="15" t="n">
        <f aca="false">W10/Y10</f>
        <v>0.36</v>
      </c>
      <c r="AA10" s="15" t="n">
        <f aca="false">X10/Y10</f>
        <v>0.13</v>
      </c>
      <c r="AB10" s="4" t="n">
        <f aca="false">H10+I10+P10+Q10</f>
        <v>15</v>
      </c>
      <c r="AC10" s="4" t="n">
        <f aca="false">SUM(B10:I10)</f>
        <v>112</v>
      </c>
      <c r="AD10" s="342" t="n">
        <f aca="false">SUM(J10:Q10)</f>
        <v>3</v>
      </c>
      <c r="AE10" s="343" t="n">
        <f aca="false">SUM(B10:Q10)</f>
        <v>115</v>
      </c>
      <c r="AH10" s="15" t="n">
        <f aca="false">(S10/BN10) - 1</f>
        <v>-0.0909090909090909</v>
      </c>
      <c r="AI10" s="15" t="n">
        <f aca="false">(T10/BO10) - 1</f>
        <v>-0.0277777777777778</v>
      </c>
      <c r="AJ10" s="15" t="n">
        <f aca="false">(U10/BP10) - 1</f>
        <v>0.0483091787439625</v>
      </c>
      <c r="AK10" s="15" t="n">
        <f aca="false">(V10/BQ10) - 1</f>
        <v>-0.291666666666667</v>
      </c>
      <c r="AL10" s="15" t="n">
        <f aca="false">(W10/BR10) - 1</f>
        <v>0.5</v>
      </c>
      <c r="AM10" s="15" t="n">
        <f aca="false">(X10/BS10) - 1</f>
        <v>0.857142857142857</v>
      </c>
      <c r="AN10" s="15" t="n">
        <f aca="false">(Y10/BT10) - 1</f>
        <v>-0.029126213592233</v>
      </c>
      <c r="AO10" s="15" t="n">
        <f aca="false">(Z10/BU10) - 1</f>
        <v>0.545</v>
      </c>
      <c r="AP10" s="15" t="n">
        <f aca="false">(AA10/BV10) - 1</f>
        <v>0.912857142857142</v>
      </c>
      <c r="AQ10" s="15" t="n">
        <f aca="false">(AB10/BW10) - 1</f>
        <v>-0.285714285714286</v>
      </c>
      <c r="AR10" s="15" t="n">
        <f aca="false">(AC10/BX10) - 1</f>
        <v>-0.0819672131147541</v>
      </c>
      <c r="AS10" s="15" t="n">
        <f aca="false">(AD10/BY10) - 1</f>
        <v>0.5</v>
      </c>
      <c r="AT10" s="15" t="n">
        <f aca="false">(AE10/BZ10) - 1</f>
        <v>-0.0725806451612904</v>
      </c>
      <c r="AV10" s="349" t="n">
        <v>0.34375</v>
      </c>
      <c r="AW10" s="345" t="n">
        <f aca="false">'StGenis-&gt;Meyrin'!AW10+'StGenis-&gt;Bourdigny'!AW10+'StGenis-&gt;CERN'!AW10</f>
        <v>59</v>
      </c>
      <c r="AX10" s="345" t="n">
        <f aca="false">'StGenis-&gt;Meyrin'!AX10+'StGenis-&gt;Bourdigny'!AX10+'StGenis-&gt;CERN'!AX10</f>
        <v>13</v>
      </c>
      <c r="AY10" s="345" t="n">
        <f aca="false">'StGenis-&gt;Meyrin'!AY10+'StGenis-&gt;Bourdigny'!AY10+'StGenis-&gt;CERN'!AY10</f>
        <v>10</v>
      </c>
      <c r="AZ10" s="345" t="n">
        <f aca="false">'StGenis-&gt;Meyrin'!AZ10+'StGenis-&gt;Bourdigny'!AZ10+'StGenis-&gt;CERN'!AZ10</f>
        <v>14</v>
      </c>
      <c r="BA10" s="345" t="n">
        <f aca="false">'StGenis-&gt;Meyrin'!BA10+'StGenis-&gt;Bourdigny'!BA10+'StGenis-&gt;CERN'!BA10</f>
        <v>5</v>
      </c>
      <c r="BB10" s="345" t="n">
        <f aca="false">'StGenis-&gt;Meyrin'!BB10+'StGenis-&gt;Bourdigny'!BB10+'StGenis-&gt;CERN'!BB10</f>
        <v>1</v>
      </c>
      <c r="BC10" s="345" t="n">
        <f aca="false">'StGenis-&gt;Meyrin'!BC10+'StGenis-&gt;Bourdigny'!BC10+'StGenis-&gt;CERN'!BC10</f>
        <v>12</v>
      </c>
      <c r="BD10" s="345" t="n">
        <f aca="false">'StGenis-&gt;Meyrin'!BD10+'StGenis-&gt;Bourdigny'!BD10+'StGenis-&gt;CERN'!BD10</f>
        <v>8</v>
      </c>
      <c r="BE10" s="345" t="n">
        <f aca="false">'StGenis-&gt;Meyrin'!BE10+'StGenis-&gt;Bourdigny'!BE10+'StGenis-&gt;CERN'!BE10</f>
        <v>0</v>
      </c>
      <c r="BF10" s="345" t="n">
        <f aca="false">'StGenis-&gt;Meyrin'!BF10+'StGenis-&gt;Bourdigny'!BF10+'StGenis-&gt;CERN'!BF10</f>
        <v>0</v>
      </c>
      <c r="BG10" s="345" t="n">
        <f aca="false">'StGenis-&gt;Meyrin'!BG10+'StGenis-&gt;Bourdigny'!BG10+'StGenis-&gt;CERN'!BG10</f>
        <v>0</v>
      </c>
      <c r="BH10" s="345" t="n">
        <f aca="false">'StGenis-&gt;Meyrin'!BH10+'StGenis-&gt;Bourdigny'!BH10+'StGenis-&gt;CERN'!BH10</f>
        <v>0</v>
      </c>
      <c r="BI10" s="345" t="n">
        <f aca="false">'StGenis-&gt;Meyrin'!BI10+'StGenis-&gt;Bourdigny'!BI10+'StGenis-&gt;CERN'!BI10</f>
        <v>1</v>
      </c>
      <c r="BJ10" s="345" t="n">
        <f aca="false">'StGenis-&gt;Meyrin'!BJ10+'StGenis-&gt;Bourdigny'!BJ10+'StGenis-&gt;CERN'!BJ10</f>
        <v>0</v>
      </c>
      <c r="BK10" s="345" t="n">
        <f aca="false">'StGenis-&gt;Meyrin'!BK10+'StGenis-&gt;Bourdigny'!BK10+'StGenis-&gt;CERN'!BK10</f>
        <v>1</v>
      </c>
      <c r="BL10" s="345" t="n">
        <f aca="false">'StGenis-&gt;Meyrin'!BL10+'StGenis-&gt;Bourdigny'!BL10+'StGenis-&gt;CERN'!BL10</f>
        <v>0</v>
      </c>
      <c r="BN10" s="340" t="n">
        <f aca="false">AW10+AY10+BA10+BC10+BE10+BG10+BI10+BK10</f>
        <v>88</v>
      </c>
      <c r="BO10" s="4" t="n">
        <f aca="false">AX10+AZ10+BB10+BD10+BF10+BH10+BJ10+BL10</f>
        <v>36</v>
      </c>
      <c r="BP10" s="341" t="n">
        <f aca="false">BO10/(BO10+BN10)</f>
        <v>0.290322580645161</v>
      </c>
      <c r="BQ10" s="4" t="n">
        <f aca="false">AW10+AX10+BE10+BF10</f>
        <v>72</v>
      </c>
      <c r="BR10" s="4" t="n">
        <f aca="false">AY10+AZ10+BG10+BH10</f>
        <v>24</v>
      </c>
      <c r="BS10" s="4" t="n">
        <f aca="false">BA10+BB10+BI10+BJ10</f>
        <v>7</v>
      </c>
      <c r="BT10" s="4" t="n">
        <f aca="false">SUM(BQ10:BS10)</f>
        <v>103</v>
      </c>
      <c r="BU10" s="15" t="n">
        <f aca="false">BR10/BT10</f>
        <v>0.233009708737864</v>
      </c>
      <c r="BV10" s="15" t="n">
        <f aca="false">BS10/BT10</f>
        <v>0.0679611650485437</v>
      </c>
      <c r="BW10" s="4" t="n">
        <f aca="false">BC10+BD10+BK10+BL10</f>
        <v>21</v>
      </c>
      <c r="BX10" s="4" t="n">
        <f aca="false">SUM(AW10:BD10)</f>
        <v>122</v>
      </c>
      <c r="BY10" s="342" t="n">
        <f aca="false">SUM(BE10:BL10)</f>
        <v>2</v>
      </c>
      <c r="BZ10" s="343" t="n">
        <f aca="false">SUM(AW10:BL10)</f>
        <v>124</v>
      </c>
      <c r="CC10" s="15" t="n">
        <f aca="false">(BN10/DI10) - 1</f>
        <v>0.442622950819672</v>
      </c>
      <c r="CD10" s="15" t="n">
        <f aca="false">(BO10/DJ10) - 1</f>
        <v>1.11764705882353</v>
      </c>
      <c r="CE10" s="15" t="n">
        <f aca="false">(BP10/DK10) - 1</f>
        <v>0.332068311195446</v>
      </c>
      <c r="CF10" s="15" t="n">
        <f aca="false">(BQ10/DL10) - 1</f>
        <v>0.636363636363636</v>
      </c>
      <c r="CG10" s="15" t="n">
        <f aca="false">(BR10/DM10) - 1</f>
        <v>0.263157894736842</v>
      </c>
      <c r="CH10" s="15" t="n">
        <f aca="false">(BS10/DN10) - 1</f>
        <v>0.75</v>
      </c>
      <c r="CI10" s="15" t="n">
        <f aca="false">(BT10/DO10) - 1</f>
        <v>0.537313432835821</v>
      </c>
      <c r="CJ10" s="15" t="n">
        <f aca="false">(BU10/DP10) - 1</f>
        <v>-0.178334184977006</v>
      </c>
      <c r="CK10" s="15" t="n">
        <f aca="false">(BV10/DQ10) - 1</f>
        <v>0.138349514563107</v>
      </c>
      <c r="CL10" s="15" t="n">
        <f aca="false">(BW10/DR10) - 1</f>
        <v>0.909090909090909</v>
      </c>
      <c r="CM10" s="15" t="n">
        <f aca="false">(BX10/DS10) - 1</f>
        <v>0.648648648648649</v>
      </c>
      <c r="CN10" s="15" t="n">
        <f aca="false">(BY10/DT10) - 1</f>
        <v>-0.5</v>
      </c>
      <c r="CO10" s="15" t="n">
        <f aca="false">(BZ10/DU10) - 1</f>
        <v>0.58974358974359</v>
      </c>
      <c r="CQ10" s="349" t="n">
        <v>0.34375</v>
      </c>
      <c r="CR10" s="345" t="n">
        <f aca="false">'StGenis-&gt;Meyrin'!CR10+'StGenis-&gt;Bourdigny'!CR10+'StGenis-&gt;CERN'!CR10</f>
        <v>35</v>
      </c>
      <c r="CS10" s="345" t="n">
        <f aca="false">'StGenis-&gt;Meyrin'!CS10+'StGenis-&gt;Bourdigny'!CS10+'StGenis-&gt;CERN'!CS10</f>
        <v>7</v>
      </c>
      <c r="CT10" s="345" t="n">
        <f aca="false">'StGenis-&gt;Meyrin'!CT10+'StGenis-&gt;Bourdigny'!CT10+'StGenis-&gt;CERN'!CT10</f>
        <v>13</v>
      </c>
      <c r="CU10" s="345" t="n">
        <f aca="false">'StGenis-&gt;Meyrin'!CU10+'StGenis-&gt;Bourdigny'!CU10+'StGenis-&gt;CERN'!CU10</f>
        <v>5</v>
      </c>
      <c r="CV10" s="345" t="n">
        <f aca="false">'StGenis-&gt;Meyrin'!CV10+'StGenis-&gt;Bourdigny'!CV10+'StGenis-&gt;CERN'!CV10</f>
        <v>2</v>
      </c>
      <c r="CW10" s="345" t="n">
        <f aca="false">'StGenis-&gt;Meyrin'!CW10+'StGenis-&gt;Bourdigny'!CW10+'StGenis-&gt;CERN'!CW10</f>
        <v>2</v>
      </c>
      <c r="CX10" s="345" t="n">
        <f aca="false">'StGenis-&gt;Meyrin'!CX10+'StGenis-&gt;Bourdigny'!CX10+'StGenis-&gt;CERN'!CX10</f>
        <v>8</v>
      </c>
      <c r="CY10" s="345" t="n">
        <f aca="false">'StGenis-&gt;Meyrin'!CY10+'StGenis-&gt;Bourdigny'!CY10+'StGenis-&gt;CERN'!CY10</f>
        <v>2</v>
      </c>
      <c r="CZ10" s="345" t="n">
        <f aca="false">'StGenis-&gt;Meyrin'!CZ10+'StGenis-&gt;Bourdigny'!CZ10+'StGenis-&gt;CERN'!CZ10</f>
        <v>2</v>
      </c>
      <c r="DA10" s="345" t="n">
        <f aca="false">'StGenis-&gt;Meyrin'!DA10+'StGenis-&gt;Bourdigny'!DA10+'StGenis-&gt;CERN'!DA10</f>
        <v>0</v>
      </c>
      <c r="DB10" s="345" t="n">
        <f aca="false">'StGenis-&gt;Meyrin'!DB10+'StGenis-&gt;Bourdigny'!DB10+'StGenis-&gt;CERN'!DB10</f>
        <v>0</v>
      </c>
      <c r="DC10" s="345" t="n">
        <f aca="false">'StGenis-&gt;Meyrin'!DC10+'StGenis-&gt;Bourdigny'!DC10+'StGenis-&gt;CERN'!DC10</f>
        <v>1</v>
      </c>
      <c r="DD10" s="345" t="n">
        <f aca="false">'StGenis-&gt;Meyrin'!DD10+'StGenis-&gt;Bourdigny'!DD10+'StGenis-&gt;CERN'!DD10</f>
        <v>0</v>
      </c>
      <c r="DE10" s="345" t="n">
        <f aca="false">'StGenis-&gt;Meyrin'!DE10+'StGenis-&gt;Bourdigny'!DE10+'StGenis-&gt;CERN'!DE10</f>
        <v>0</v>
      </c>
      <c r="DF10" s="345" t="n">
        <f aca="false">'StGenis-&gt;Meyrin'!DF10+'StGenis-&gt;Bourdigny'!DF10+'StGenis-&gt;CERN'!DF10</f>
        <v>1</v>
      </c>
      <c r="DG10" s="345" t="n">
        <f aca="false">'StGenis-&gt;Meyrin'!DG10+'StGenis-&gt;Bourdigny'!DG10+'StGenis-&gt;CERN'!DG10</f>
        <v>0</v>
      </c>
      <c r="DI10" s="340" t="n">
        <f aca="false">CR10+CT10+CV10+CX10+CZ10+DB10+DD10+DF10</f>
        <v>61</v>
      </c>
      <c r="DJ10" s="4" t="n">
        <f aca="false">CS10+CU10+CW10+CY10+DA10+DC10+DE10+DG10</f>
        <v>17</v>
      </c>
      <c r="DK10" s="341" t="n">
        <f aca="false">DJ10/(DJ10+DI10)</f>
        <v>0.217948717948718</v>
      </c>
      <c r="DL10" s="4" t="n">
        <f aca="false">CR10+CS10+CZ10+DA10</f>
        <v>44</v>
      </c>
      <c r="DM10" s="4" t="n">
        <f aca="false">CT10+CU10+DB10+DC10</f>
        <v>19</v>
      </c>
      <c r="DN10" s="4" t="n">
        <f aca="false">CV10+CW10+DD10+DE10</f>
        <v>4</v>
      </c>
      <c r="DO10" s="4" t="n">
        <f aca="false">SUM(DL10:DN10)</f>
        <v>67</v>
      </c>
      <c r="DP10" s="15" t="n">
        <f aca="false">DM10/DO10</f>
        <v>0.283582089552239</v>
      </c>
      <c r="DQ10" s="15" t="n">
        <f aca="false">DN10/DO10</f>
        <v>0.0597014925373134</v>
      </c>
      <c r="DR10" s="4" t="n">
        <f aca="false">CX10+CY10+DF10+DG10</f>
        <v>11</v>
      </c>
      <c r="DS10" s="4" t="n">
        <f aca="false">SUM(CR10:CY10)</f>
        <v>74</v>
      </c>
      <c r="DT10" s="342" t="n">
        <f aca="false">SUM(CZ10:DG10)</f>
        <v>4</v>
      </c>
      <c r="DU10" s="343" t="n">
        <f aca="false">SUM(CR10:DG10)</f>
        <v>78</v>
      </c>
      <c r="DX10" s="15" t="n">
        <f aca="false">(DI10/FD10) - 1</f>
        <v>0.0701754385964912</v>
      </c>
      <c r="DY10" s="15" t="n">
        <f aca="false">(DJ10/FE10) - 1</f>
        <v>0.214285714285714</v>
      </c>
      <c r="DZ10" s="15" t="n">
        <f aca="false">(DK10/FF10) - 1</f>
        <v>0.105311355311355</v>
      </c>
      <c r="EA10" s="15" t="n">
        <f aca="false">(DL10/FG10) - 1</f>
        <v>0.294117647058824</v>
      </c>
      <c r="EB10" s="15" t="n">
        <f aca="false">(DM10/FH10) - 1</f>
        <v>0.1875</v>
      </c>
      <c r="EC10" s="15" t="n">
        <f aca="false">(DN10/FI10) - 1</f>
        <v>1</v>
      </c>
      <c r="ED10" s="15" t="n">
        <f aca="false">(DO10/FJ10) - 1</f>
        <v>0.288461538461539</v>
      </c>
      <c r="EE10" s="15" t="n">
        <f aca="false">(DP10/FK10) - 1</f>
        <v>-0.0783582089552239</v>
      </c>
      <c r="EF10" s="15" t="n">
        <f aca="false">(DQ10/FL10) - 1</f>
        <v>0.552238805970149</v>
      </c>
      <c r="EG10" s="15" t="n">
        <f aca="false">(DR10/FM10) - 1</f>
        <v>-0.421052631578947</v>
      </c>
      <c r="EH10" s="15" t="n">
        <f aca="false">(DS10/FN10) - 1</f>
        <v>0.088235294117647</v>
      </c>
      <c r="EI10" s="15" t="n">
        <f aca="false">(DT10/FO10) - 1</f>
        <v>0.333333333333333</v>
      </c>
      <c r="EJ10" s="15" t="n">
        <f aca="false">(DU10/FP10) - 1</f>
        <v>0.0985915492957747</v>
      </c>
      <c r="EL10" s="350" t="n">
        <v>0.34375</v>
      </c>
      <c r="EM10" s="345" t="n">
        <f aca="false">'StGenis-&gt;Meyrin'!EM10+'StGenis-&gt;Bourdigny'!EM10+'RteEurope-&gt;Meyrin'!EM10+'StGenis-&gt;CERN'!EM10</f>
        <v>24</v>
      </c>
      <c r="EN10" s="345" t="n">
        <f aca="false">'StGenis-&gt;Meyrin'!EN10+'StGenis-&gt;Bourdigny'!EN10+'RteEurope-&gt;Meyrin'!EN10+'StGenis-&gt;CERN'!EN10</f>
        <v>7</v>
      </c>
      <c r="EO10" s="345" t="n">
        <f aca="false">'StGenis-&gt;Meyrin'!EO10+'StGenis-&gt;Bourdigny'!EO10+'RteEurope-&gt;Meyrin'!EO10+'StGenis-&gt;CERN'!EO10</f>
        <v>10</v>
      </c>
      <c r="EP10" s="345" t="n">
        <f aca="false">'StGenis-&gt;Meyrin'!EP10+'StGenis-&gt;Bourdigny'!EP10+'RteEurope-&gt;Meyrin'!EP10+'StGenis-&gt;CERN'!EP10</f>
        <v>6</v>
      </c>
      <c r="EQ10" s="345" t="n">
        <f aca="false">'StGenis-&gt;Meyrin'!EQ10+'StGenis-&gt;Bourdigny'!EQ10+'RteEurope-&gt;Meyrin'!EQ10+'StGenis-&gt;CERN'!EQ10</f>
        <v>2</v>
      </c>
      <c r="ER10" s="345" t="n">
        <f aca="false">'StGenis-&gt;Meyrin'!ER10+'StGenis-&gt;Bourdigny'!ER10+'RteEurope-&gt;Meyrin'!ER10+'StGenis-&gt;CERN'!ER10</f>
        <v>0</v>
      </c>
      <c r="ES10" s="345" t="n">
        <f aca="false">'StGenis-&gt;Meyrin'!ES10+'StGenis-&gt;Bourdigny'!ES10+'RteEurope-&gt;Meyrin'!ES10+'StGenis-&gt;CERN'!ES10</f>
        <v>18</v>
      </c>
      <c r="ET10" s="345" t="n">
        <f aca="false">'StGenis-&gt;Meyrin'!ET10+'StGenis-&gt;Bourdigny'!ET10+'RteEurope-&gt;Meyrin'!ET10+'StGenis-&gt;CERN'!ET10</f>
        <v>1</v>
      </c>
      <c r="EU10" s="345" t="n">
        <f aca="false">'StGenis-&gt;Meyrin'!EU10+'StGenis-&gt;Bourdigny'!EU10+'RteEurope-&gt;Meyrin'!EU10+'StGenis-&gt;CERN'!EU10</f>
        <v>3</v>
      </c>
      <c r="EV10" s="345" t="n">
        <f aca="false">'StGenis-&gt;Meyrin'!EV10+'StGenis-&gt;Bourdigny'!EV10+'RteEurope-&gt;Meyrin'!EV10+'StGenis-&gt;CERN'!EV10</f>
        <v>0</v>
      </c>
      <c r="EW10" s="345" t="n">
        <f aca="false">'StGenis-&gt;Meyrin'!EW10+'StGenis-&gt;Bourdigny'!EW10+'RteEurope-&gt;Meyrin'!EW10+'StGenis-&gt;CERN'!EW10</f>
        <v>0</v>
      </c>
      <c r="EX10" s="345" t="n">
        <f aca="false">'StGenis-&gt;Meyrin'!EX10+'StGenis-&gt;Bourdigny'!EX10+'RteEurope-&gt;Meyrin'!EX10+'StGenis-&gt;CERN'!EX10</f>
        <v>0</v>
      </c>
      <c r="EY10" s="345" t="n">
        <f aca="false">'StGenis-&gt;Meyrin'!EY10+'StGenis-&gt;Bourdigny'!EY10+'RteEurope-&gt;Meyrin'!EY10+'StGenis-&gt;CERN'!EY10</f>
        <v>0</v>
      </c>
      <c r="EZ10" s="345" t="n">
        <f aca="false">'StGenis-&gt;Meyrin'!EZ10+'StGenis-&gt;Bourdigny'!EZ10+'RteEurope-&gt;Meyrin'!EZ10+'StGenis-&gt;CERN'!EZ10</f>
        <v>0</v>
      </c>
      <c r="FA10" s="345" t="n">
        <f aca="false">'StGenis-&gt;Meyrin'!FA10+'StGenis-&gt;Bourdigny'!FA10+'RteEurope-&gt;Meyrin'!FA10+'StGenis-&gt;CERN'!FA10</f>
        <v>0</v>
      </c>
      <c r="FB10" s="345" t="n">
        <f aca="false">'StGenis-&gt;Meyrin'!FB10+'StGenis-&gt;Bourdigny'!FB10+'RteEurope-&gt;Meyrin'!FB10+'StGenis-&gt;CERN'!FB10</f>
        <v>0</v>
      </c>
      <c r="FD10" s="340" t="n">
        <f aca="false">EM10+EO10+EQ10+ES10+EU10+EW10+EY10+FA10</f>
        <v>57</v>
      </c>
      <c r="FE10" s="4" t="n">
        <f aca="false">EN10+EP10+ER10+ET10+EV10+EX10+EZ10+FB10</f>
        <v>14</v>
      </c>
      <c r="FF10" s="341" t="n">
        <f aca="false">FE10/(FE10+FD10)</f>
        <v>0.197183098591549</v>
      </c>
      <c r="FG10" s="4" t="n">
        <f aca="false">EM10+EN10+EU10+EV10</f>
        <v>34</v>
      </c>
      <c r="FH10" s="4" t="n">
        <f aca="false">EO10+EP10+EW10+EX10</f>
        <v>16</v>
      </c>
      <c r="FI10" s="4" t="n">
        <f aca="false">EQ10+ER10+EY10+EZ10</f>
        <v>2</v>
      </c>
      <c r="FJ10" s="4" t="n">
        <f aca="false">SUM(FG10:FI10)</f>
        <v>52</v>
      </c>
      <c r="FK10" s="15" t="n">
        <f aca="false">FH10/FJ10</f>
        <v>0.307692307692308</v>
      </c>
      <c r="FL10" s="15" t="n">
        <f aca="false">FI10/FJ10</f>
        <v>0.0384615384615385</v>
      </c>
      <c r="FM10" s="4" t="n">
        <f aca="false">ES10+ET10+FA10+FB10</f>
        <v>19</v>
      </c>
      <c r="FN10" s="4" t="n">
        <f aca="false">SUM(EM10:ET10)</f>
        <v>68</v>
      </c>
      <c r="FO10" s="342" t="n">
        <f aca="false">SUM(EU10:FB10)</f>
        <v>3</v>
      </c>
      <c r="FP10" s="343" t="n">
        <f aca="false">SUM(EM10:FB10)</f>
        <v>71</v>
      </c>
      <c r="FR10" s="0" t="n">
        <v>22</v>
      </c>
      <c r="FS10" s="0" t="n">
        <v>10</v>
      </c>
      <c r="FT10" s="0" t="n">
        <v>0.3125</v>
      </c>
      <c r="FU10" s="0" t="n">
        <v>16</v>
      </c>
      <c r="FV10" s="0" t="n">
        <v>9</v>
      </c>
      <c r="FW10" s="0" t="n">
        <v>3</v>
      </c>
      <c r="FX10" s="0" t="n">
        <v>28</v>
      </c>
      <c r="FY10" s="0" t="n">
        <v>0.321428571428571</v>
      </c>
      <c r="FZ10" s="0" t="n">
        <v>0.107142857142857</v>
      </c>
      <c r="GA10" s="0" t="n">
        <v>4</v>
      </c>
      <c r="GB10" s="0" t="n">
        <v>30</v>
      </c>
      <c r="GC10" s="0" t="n">
        <v>2</v>
      </c>
      <c r="GD10" s="0" t="n">
        <v>32</v>
      </c>
      <c r="GF10" s="347" t="n">
        <f aca="false">(FD10/FR10) - 1</f>
        <v>1.59090909090909</v>
      </c>
      <c r="GG10" s="15" t="n">
        <f aca="false">(FE10/FS10) - 1</f>
        <v>0.4</v>
      </c>
      <c r="GH10" s="15" t="n">
        <f aca="false">(FF10/FT10) - 1</f>
        <v>-0.369014084507042</v>
      </c>
      <c r="GI10" s="15" t="n">
        <f aca="false">(FG10/FU10) - 1</f>
        <v>1.125</v>
      </c>
      <c r="GJ10" s="15" t="n">
        <f aca="false">(FH10/FV10) - 1</f>
        <v>0.777777777777778</v>
      </c>
      <c r="GK10" s="15" t="n">
        <f aca="false">(FI10/FW10) - 1</f>
        <v>-0.333333333333333</v>
      </c>
      <c r="GL10" s="15" t="n">
        <f aca="false">(FJ10/FX10) - 1</f>
        <v>0.857142857142857</v>
      </c>
      <c r="GM10" s="15" t="n">
        <f aca="false">(FK10/FY10) - 1</f>
        <v>-0.0427350427350415</v>
      </c>
      <c r="GN10" s="15" t="n">
        <f aca="false">(FL10/FZ10) - 1</f>
        <v>-0.641025641025641</v>
      </c>
      <c r="GO10" s="15" t="n">
        <f aca="false">(FM10/GA10) - 1</f>
        <v>3.75</v>
      </c>
      <c r="GP10" s="15" t="n">
        <f aca="false">(FN10/GB10) - 1</f>
        <v>1.26666666666667</v>
      </c>
      <c r="GQ10" s="15" t="n">
        <f aca="false">(FO10/GC10) - 1</f>
        <v>0.5</v>
      </c>
      <c r="GR10" s="348" t="n">
        <f aca="false">(FP10/GD10) - 1</f>
        <v>1.21875</v>
      </c>
    </row>
    <row r="11" customFormat="false" ht="21" hidden="false" customHeight="true" outlineLevel="0" collapsed="false">
      <c r="A11" s="349" t="n">
        <v>0.354166666666667</v>
      </c>
      <c r="B11" s="345" t="n">
        <f aca="false">'StGenis-&gt;Meyrin'!B11+'StGenis-&gt;Bourdigny'!B11+'StGenis-&gt;CERN'!B11</f>
        <v>47</v>
      </c>
      <c r="C11" s="345" t="n">
        <f aca="false">'StGenis-&gt;Meyrin'!C11+'StGenis-&gt;Bourdigny'!C11+'StGenis-&gt;CERN'!C11</f>
        <v>8</v>
      </c>
      <c r="D11" s="345" t="n">
        <f aca="false">'StGenis-&gt;Meyrin'!D11+'StGenis-&gt;Bourdigny'!D11+'StGenis-&gt;CERN'!D11</f>
        <v>14</v>
      </c>
      <c r="E11" s="345" t="n">
        <f aca="false">'StGenis-&gt;Meyrin'!E11+'StGenis-&gt;Bourdigny'!E11+'StGenis-&gt;CERN'!E11</f>
        <v>15</v>
      </c>
      <c r="F11" s="345" t="n">
        <f aca="false">'StGenis-&gt;Meyrin'!F11+'StGenis-&gt;Bourdigny'!F11+'StGenis-&gt;CERN'!F11</f>
        <v>3</v>
      </c>
      <c r="G11" s="345" t="n">
        <f aca="false">'StGenis-&gt;Meyrin'!G11+'StGenis-&gt;Bourdigny'!G11+'StGenis-&gt;CERN'!G11</f>
        <v>3</v>
      </c>
      <c r="H11" s="345" t="n">
        <f aca="false">'StGenis-&gt;Meyrin'!H11+'StGenis-&gt;Bourdigny'!H11+'StGenis-&gt;CERN'!H11</f>
        <v>8</v>
      </c>
      <c r="I11" s="345" t="n">
        <f aca="false">'StGenis-&gt;Meyrin'!I11+'StGenis-&gt;Bourdigny'!I11+'StGenis-&gt;CERN'!I11</f>
        <v>3</v>
      </c>
      <c r="J11" s="345" t="n">
        <f aca="false">'StGenis-&gt;Meyrin'!J11+'StGenis-&gt;Bourdigny'!J11+'StGenis-&gt;CERN'!J11</f>
        <v>3</v>
      </c>
      <c r="K11" s="345" t="n">
        <f aca="false">'StGenis-&gt;Meyrin'!K11+'StGenis-&gt;Bourdigny'!K11+'StGenis-&gt;CERN'!K11</f>
        <v>0</v>
      </c>
      <c r="L11" s="345" t="n">
        <f aca="false">'StGenis-&gt;Meyrin'!L11+'StGenis-&gt;Bourdigny'!L11+'StGenis-&gt;CERN'!L11</f>
        <v>2</v>
      </c>
      <c r="M11" s="345" t="n">
        <f aca="false">'StGenis-&gt;Meyrin'!M11+'StGenis-&gt;Bourdigny'!M11+'StGenis-&gt;CERN'!M11</f>
        <v>0</v>
      </c>
      <c r="N11" s="345" t="n">
        <f aca="false">'StGenis-&gt;Meyrin'!N11+'StGenis-&gt;Bourdigny'!N11+'StGenis-&gt;CERN'!N11</f>
        <v>1</v>
      </c>
      <c r="O11" s="345" t="n">
        <f aca="false">'StGenis-&gt;Meyrin'!O11+'StGenis-&gt;Bourdigny'!O11+'StGenis-&gt;CERN'!O11</f>
        <v>0</v>
      </c>
      <c r="P11" s="345" t="n">
        <f aca="false">'StGenis-&gt;Meyrin'!P11+'StGenis-&gt;Bourdigny'!P11+'StGenis-&gt;CERN'!P11</f>
        <v>2</v>
      </c>
      <c r="Q11" s="345" t="n">
        <f aca="false">'StGenis-&gt;Meyrin'!Q11+'StGenis-&gt;Bourdigny'!Q11+'StGenis-&gt;CERN'!Q11</f>
        <v>0</v>
      </c>
      <c r="S11" s="340" t="n">
        <f aca="false">B11+D11+F11+H11+J11+L11+N11+P11</f>
        <v>80</v>
      </c>
      <c r="T11" s="4" t="n">
        <f aca="false">C11+E11+G11+I11+K11+M11+O11+Q11</f>
        <v>29</v>
      </c>
      <c r="U11" s="341" t="n">
        <f aca="false">T11/(T11+S11)</f>
        <v>0.26605504587156</v>
      </c>
      <c r="V11" s="4" t="n">
        <f aca="false">B11+C11+J11+K11</f>
        <v>58</v>
      </c>
      <c r="W11" s="4" t="n">
        <f aca="false">D11+E11+L11+M11</f>
        <v>31</v>
      </c>
      <c r="X11" s="4" t="n">
        <f aca="false">F11+G11+N11+O11</f>
        <v>7</v>
      </c>
      <c r="Y11" s="4" t="n">
        <f aca="false">SUM(V11:X11)</f>
        <v>96</v>
      </c>
      <c r="Z11" s="15" t="n">
        <f aca="false">W11/Y11</f>
        <v>0.322916666666667</v>
      </c>
      <c r="AA11" s="15" t="n">
        <f aca="false">X11/Y11</f>
        <v>0.0729166666666667</v>
      </c>
      <c r="AB11" s="4" t="n">
        <f aca="false">H11+I11+P11+Q11</f>
        <v>13</v>
      </c>
      <c r="AC11" s="4" t="n">
        <f aca="false">SUM(B11:I11)</f>
        <v>101</v>
      </c>
      <c r="AD11" s="342" t="n">
        <f aca="false">SUM(J11:Q11)</f>
        <v>8</v>
      </c>
      <c r="AE11" s="343" t="n">
        <f aca="false">SUM(B11:Q11)</f>
        <v>109</v>
      </c>
      <c r="AH11" s="15" t="n">
        <f aca="false">(S11/BN11) - 1</f>
        <v>-0.0476190476190477</v>
      </c>
      <c r="AI11" s="15" t="n">
        <f aca="false">(T11/BO11) - 1</f>
        <v>0.45</v>
      </c>
      <c r="AJ11" s="15" t="n">
        <f aca="false">(U11/BP11) - 1</f>
        <v>0.383486238532112</v>
      </c>
      <c r="AK11" s="15" t="n">
        <f aca="false">(V11/BQ11) - 1</f>
        <v>-0.09375</v>
      </c>
      <c r="AL11" s="15" t="n">
        <f aca="false">(W11/BR11) - 1</f>
        <v>0.631578947368421</v>
      </c>
      <c r="AM11" s="15" t="n">
        <f aca="false">(X11/BS11) - 1</f>
        <v>0.75</v>
      </c>
      <c r="AN11" s="15" t="n">
        <f aca="false">(Y11/BT11) - 1</f>
        <v>0.103448275862069</v>
      </c>
      <c r="AO11" s="15" t="n">
        <f aca="false">(Z11/BU11) - 1</f>
        <v>0.478618421052633</v>
      </c>
      <c r="AP11" s="15" t="n">
        <f aca="false">(AA11/BV11) - 1</f>
        <v>0.585937499999999</v>
      </c>
      <c r="AQ11" s="15" t="n">
        <f aca="false">(AB11/BW11) - 1</f>
        <v>-0.235294117647059</v>
      </c>
      <c r="AR11" s="15" t="n">
        <f aca="false">(AC11/BX11) - 1</f>
        <v>0</v>
      </c>
      <c r="AS11" s="15" t="n">
        <f aca="false">(AD11/BY11) - 1</f>
        <v>1.66666666666667</v>
      </c>
      <c r="AT11" s="15" t="n">
        <f aca="false">(AE11/BZ11) - 1</f>
        <v>0.0480769230769231</v>
      </c>
      <c r="AV11" s="349" t="n">
        <v>0.354166666666667</v>
      </c>
      <c r="AW11" s="345" t="n">
        <f aca="false">'StGenis-&gt;Meyrin'!AW11+'StGenis-&gt;Bourdigny'!AW11+'StGenis-&gt;CERN'!AW11</f>
        <v>54</v>
      </c>
      <c r="AX11" s="345" t="n">
        <f aca="false">'StGenis-&gt;Meyrin'!AX11+'StGenis-&gt;Bourdigny'!AX11+'StGenis-&gt;CERN'!AX11</f>
        <v>9</v>
      </c>
      <c r="AY11" s="345" t="n">
        <f aca="false">'StGenis-&gt;Meyrin'!AY11+'StGenis-&gt;Bourdigny'!AY11+'StGenis-&gt;CERN'!AY11</f>
        <v>14</v>
      </c>
      <c r="AZ11" s="345" t="n">
        <f aca="false">'StGenis-&gt;Meyrin'!AZ11+'StGenis-&gt;Bourdigny'!AZ11+'StGenis-&gt;CERN'!AZ11</f>
        <v>4</v>
      </c>
      <c r="BA11" s="345" t="n">
        <f aca="false">'StGenis-&gt;Meyrin'!BA11+'StGenis-&gt;Bourdigny'!BA11+'StGenis-&gt;CERN'!BA11</f>
        <v>4</v>
      </c>
      <c r="BB11" s="345" t="n">
        <f aca="false">'StGenis-&gt;Meyrin'!BB11+'StGenis-&gt;Bourdigny'!BB11+'StGenis-&gt;CERN'!BB11</f>
        <v>0</v>
      </c>
      <c r="BC11" s="345" t="n">
        <f aca="false">'StGenis-&gt;Meyrin'!BC11+'StGenis-&gt;Bourdigny'!BC11+'StGenis-&gt;CERN'!BC11</f>
        <v>10</v>
      </c>
      <c r="BD11" s="345" t="n">
        <f aca="false">'StGenis-&gt;Meyrin'!BD11+'StGenis-&gt;Bourdigny'!BD11+'StGenis-&gt;CERN'!BD11</f>
        <v>6</v>
      </c>
      <c r="BE11" s="345" t="n">
        <f aca="false">'StGenis-&gt;Meyrin'!BE11+'StGenis-&gt;Bourdigny'!BE11+'StGenis-&gt;CERN'!BE11</f>
        <v>1</v>
      </c>
      <c r="BF11" s="345" t="n">
        <f aca="false">'StGenis-&gt;Meyrin'!BF11+'StGenis-&gt;Bourdigny'!BF11+'StGenis-&gt;CERN'!BF11</f>
        <v>0</v>
      </c>
      <c r="BG11" s="345" t="n">
        <f aca="false">'StGenis-&gt;Meyrin'!BG11+'StGenis-&gt;Bourdigny'!BG11+'StGenis-&gt;CERN'!BG11</f>
        <v>0</v>
      </c>
      <c r="BH11" s="345" t="n">
        <f aca="false">'StGenis-&gt;Meyrin'!BH11+'StGenis-&gt;Bourdigny'!BH11+'StGenis-&gt;CERN'!BH11</f>
        <v>1</v>
      </c>
      <c r="BI11" s="345" t="n">
        <f aca="false">'StGenis-&gt;Meyrin'!BI11+'StGenis-&gt;Bourdigny'!BI11+'StGenis-&gt;CERN'!BI11</f>
        <v>0</v>
      </c>
      <c r="BJ11" s="345" t="n">
        <f aca="false">'StGenis-&gt;Meyrin'!BJ11+'StGenis-&gt;Bourdigny'!BJ11+'StGenis-&gt;CERN'!BJ11</f>
        <v>0</v>
      </c>
      <c r="BK11" s="345" t="n">
        <f aca="false">'StGenis-&gt;Meyrin'!BK11+'StGenis-&gt;Bourdigny'!BK11+'StGenis-&gt;CERN'!BK11</f>
        <v>1</v>
      </c>
      <c r="BL11" s="345" t="n">
        <f aca="false">'StGenis-&gt;Meyrin'!BL11+'StGenis-&gt;Bourdigny'!BL11+'StGenis-&gt;CERN'!BL11</f>
        <v>0</v>
      </c>
      <c r="BN11" s="340" t="n">
        <f aca="false">AW11+AY11+BA11+BC11+BE11+BG11+BI11+BK11</f>
        <v>84</v>
      </c>
      <c r="BO11" s="4" t="n">
        <f aca="false">AX11+AZ11+BB11+BD11+BF11+BH11+BJ11+BL11</f>
        <v>20</v>
      </c>
      <c r="BP11" s="341" t="n">
        <f aca="false">BO11/(BO11+BN11)</f>
        <v>0.192307692307692</v>
      </c>
      <c r="BQ11" s="4" t="n">
        <f aca="false">AW11+AX11+BE11+BF11</f>
        <v>64</v>
      </c>
      <c r="BR11" s="4" t="n">
        <f aca="false">AY11+AZ11+BG11+BH11</f>
        <v>19</v>
      </c>
      <c r="BS11" s="4" t="n">
        <f aca="false">BA11+BB11+BI11+BJ11</f>
        <v>4</v>
      </c>
      <c r="BT11" s="4" t="n">
        <f aca="false">SUM(BQ11:BS11)</f>
        <v>87</v>
      </c>
      <c r="BU11" s="15" t="n">
        <f aca="false">BR11/BT11</f>
        <v>0.218390804597701</v>
      </c>
      <c r="BV11" s="15" t="n">
        <f aca="false">BS11/BT11</f>
        <v>0.0459770114942529</v>
      </c>
      <c r="BW11" s="4" t="n">
        <f aca="false">BC11+BD11+BK11+BL11</f>
        <v>17</v>
      </c>
      <c r="BX11" s="4" t="n">
        <f aca="false">SUM(AW11:BD11)</f>
        <v>101</v>
      </c>
      <c r="BY11" s="342" t="n">
        <f aca="false">SUM(BE11:BL11)</f>
        <v>3</v>
      </c>
      <c r="BZ11" s="343" t="n">
        <f aca="false">SUM(AW11:BL11)</f>
        <v>104</v>
      </c>
      <c r="CC11" s="15" t="n">
        <f aca="false">(BN11/DI11) - 1</f>
        <v>0.75</v>
      </c>
      <c r="CD11" s="15" t="n">
        <f aca="false">(BO11/DJ11) - 1</f>
        <v>0.0526315789473684</v>
      </c>
      <c r="CE11" s="15" t="n">
        <f aca="false">(BP11/DK11) - 1</f>
        <v>-0.321862348178138</v>
      </c>
      <c r="CF11" s="15" t="n">
        <f aca="false">(BQ11/DL11) - 1</f>
        <v>0.523809523809524</v>
      </c>
      <c r="CG11" s="15" t="n">
        <f aca="false">(BR11/DM11) - 1</f>
        <v>1.11111111111111</v>
      </c>
      <c r="CH11" s="15" t="n">
        <f aca="false">(BS11/DN11) - 1</f>
        <v>0</v>
      </c>
      <c r="CI11" s="15" t="n">
        <f aca="false">(BT11/DO11) - 1</f>
        <v>0.581818181818182</v>
      </c>
      <c r="CJ11" s="15" t="n">
        <f aca="false">(BU11/DP11) - 1</f>
        <v>0.334610472541507</v>
      </c>
      <c r="CK11" s="15" t="n">
        <f aca="false">(BV11/DQ11) - 1</f>
        <v>-0.367816091954023</v>
      </c>
      <c r="CL11" s="15" t="n">
        <f aca="false">(BW11/DR11) - 1</f>
        <v>0.416666666666667</v>
      </c>
      <c r="CM11" s="15" t="n">
        <f aca="false">(BX11/DS11) - 1</f>
        <v>0.553846153846154</v>
      </c>
      <c r="CN11" s="15" t="n">
        <f aca="false">(BY11/DT11) - 1</f>
        <v>0.5</v>
      </c>
      <c r="CO11" s="15" t="n">
        <f aca="false">(BZ11/DU11) - 1</f>
        <v>0.552238805970149</v>
      </c>
      <c r="CQ11" s="349" t="n">
        <v>0.354166666666667</v>
      </c>
      <c r="CR11" s="345" t="n">
        <f aca="false">'StGenis-&gt;Meyrin'!CR11+'StGenis-&gt;Bourdigny'!CR11+'StGenis-&gt;CERN'!CR11</f>
        <v>31</v>
      </c>
      <c r="CS11" s="345" t="n">
        <f aca="false">'StGenis-&gt;Meyrin'!CS11+'StGenis-&gt;Bourdigny'!CS11+'StGenis-&gt;CERN'!CS11</f>
        <v>11</v>
      </c>
      <c r="CT11" s="345" t="n">
        <f aca="false">'StGenis-&gt;Meyrin'!CT11+'StGenis-&gt;Bourdigny'!CT11+'StGenis-&gt;CERN'!CT11</f>
        <v>5</v>
      </c>
      <c r="CU11" s="345" t="n">
        <f aca="false">'StGenis-&gt;Meyrin'!CU11+'StGenis-&gt;Bourdigny'!CU11+'StGenis-&gt;CERN'!CU11</f>
        <v>3</v>
      </c>
      <c r="CV11" s="345" t="n">
        <f aca="false">'StGenis-&gt;Meyrin'!CV11+'StGenis-&gt;Bourdigny'!CV11+'StGenis-&gt;CERN'!CV11</f>
        <v>3</v>
      </c>
      <c r="CW11" s="345" t="n">
        <f aca="false">'StGenis-&gt;Meyrin'!CW11+'StGenis-&gt;Bourdigny'!CW11+'StGenis-&gt;CERN'!CW11</f>
        <v>1</v>
      </c>
      <c r="CX11" s="345" t="n">
        <f aca="false">'StGenis-&gt;Meyrin'!CX11+'StGenis-&gt;Bourdigny'!CX11+'StGenis-&gt;CERN'!CX11</f>
        <v>8</v>
      </c>
      <c r="CY11" s="345" t="n">
        <f aca="false">'StGenis-&gt;Meyrin'!CY11+'StGenis-&gt;Bourdigny'!CY11+'StGenis-&gt;CERN'!CY11</f>
        <v>3</v>
      </c>
      <c r="CZ11" s="345" t="n">
        <f aca="false">'StGenis-&gt;Meyrin'!CZ11+'StGenis-&gt;Bourdigny'!CZ11+'StGenis-&gt;CERN'!CZ11</f>
        <v>0</v>
      </c>
      <c r="DA11" s="345" t="n">
        <f aca="false">'StGenis-&gt;Meyrin'!DA11+'StGenis-&gt;Bourdigny'!DA11+'StGenis-&gt;CERN'!DA11</f>
        <v>0</v>
      </c>
      <c r="DB11" s="345" t="n">
        <f aca="false">'StGenis-&gt;Meyrin'!DB11+'StGenis-&gt;Bourdigny'!DB11+'StGenis-&gt;CERN'!DB11</f>
        <v>0</v>
      </c>
      <c r="DC11" s="345" t="n">
        <f aca="false">'StGenis-&gt;Meyrin'!DC11+'StGenis-&gt;Bourdigny'!DC11+'StGenis-&gt;CERN'!DC11</f>
        <v>1</v>
      </c>
      <c r="DD11" s="345" t="n">
        <f aca="false">'StGenis-&gt;Meyrin'!DD11+'StGenis-&gt;Bourdigny'!DD11+'StGenis-&gt;CERN'!DD11</f>
        <v>0</v>
      </c>
      <c r="DE11" s="345" t="n">
        <f aca="false">'StGenis-&gt;Meyrin'!DE11+'StGenis-&gt;Bourdigny'!DE11+'StGenis-&gt;CERN'!DE11</f>
        <v>0</v>
      </c>
      <c r="DF11" s="345" t="n">
        <f aca="false">'StGenis-&gt;Meyrin'!DF11+'StGenis-&gt;Bourdigny'!DF11+'StGenis-&gt;CERN'!DF11</f>
        <v>1</v>
      </c>
      <c r="DG11" s="345" t="n">
        <f aca="false">'StGenis-&gt;Meyrin'!DG11+'StGenis-&gt;Bourdigny'!DG11+'StGenis-&gt;CERN'!DG11</f>
        <v>0</v>
      </c>
      <c r="DI11" s="340" t="n">
        <f aca="false">CR11+CT11+CV11+CX11+CZ11+DB11+DD11+DF11</f>
        <v>48</v>
      </c>
      <c r="DJ11" s="4" t="n">
        <f aca="false">CS11+CU11+CW11+CY11+DA11+DC11+DE11+DG11</f>
        <v>19</v>
      </c>
      <c r="DK11" s="341" t="n">
        <f aca="false">DJ11/(DJ11+DI11)</f>
        <v>0.283582089552239</v>
      </c>
      <c r="DL11" s="4" t="n">
        <f aca="false">CR11+CS11+CZ11+DA11</f>
        <v>42</v>
      </c>
      <c r="DM11" s="4" t="n">
        <f aca="false">CT11+CU11+DB11+DC11</f>
        <v>9</v>
      </c>
      <c r="DN11" s="4" t="n">
        <f aca="false">CV11+CW11+DD11+DE11</f>
        <v>4</v>
      </c>
      <c r="DO11" s="4" t="n">
        <f aca="false">SUM(DL11:DN11)</f>
        <v>55</v>
      </c>
      <c r="DP11" s="15" t="n">
        <f aca="false">DM11/DO11</f>
        <v>0.163636363636364</v>
      </c>
      <c r="DQ11" s="15" t="n">
        <f aca="false">DN11/DO11</f>
        <v>0.0727272727272727</v>
      </c>
      <c r="DR11" s="4" t="n">
        <f aca="false">CX11+CY11+DF11+DG11</f>
        <v>12</v>
      </c>
      <c r="DS11" s="4" t="n">
        <f aca="false">SUM(CR11:CY11)</f>
        <v>65</v>
      </c>
      <c r="DT11" s="342" t="n">
        <f aca="false">SUM(CZ11:DG11)</f>
        <v>2</v>
      </c>
      <c r="DU11" s="343" t="n">
        <f aca="false">SUM(CR11:DG11)</f>
        <v>67</v>
      </c>
      <c r="DX11" s="15" t="n">
        <f aca="false">(DI11/FD11) - 1</f>
        <v>0.0666666666666667</v>
      </c>
      <c r="DY11" s="15" t="n">
        <f aca="false">(DJ11/FE11) - 1</f>
        <v>0.461538461538461</v>
      </c>
      <c r="DZ11" s="15" t="n">
        <f aca="false">(DK11/FF11) - 1</f>
        <v>0.265212399540758</v>
      </c>
      <c r="EA11" s="15" t="n">
        <f aca="false">(DL11/FG11) - 1</f>
        <v>0.135135135135135</v>
      </c>
      <c r="EB11" s="15" t="n">
        <f aca="false">(DM11/FH11) - 1</f>
        <v>-0.25</v>
      </c>
      <c r="EC11" s="15" t="n">
        <f aca="false">(DN11/FI11) - 1</f>
        <v>1</v>
      </c>
      <c r="ED11" s="15" t="n">
        <f aca="false">(DO11/FJ11) - 1</f>
        <v>0.0784313725490196</v>
      </c>
      <c r="EE11" s="15" t="n">
        <f aca="false">(DP11/FK11) - 1</f>
        <v>-0.304545454545455</v>
      </c>
      <c r="EF11" s="15" t="n">
        <f aca="false">(DQ11/FL11) - 1</f>
        <v>0.854545454545455</v>
      </c>
      <c r="EG11" s="15" t="n">
        <f aca="false">(DR11/FM11) - 1</f>
        <v>0.714285714285714</v>
      </c>
      <c r="EH11" s="15" t="n">
        <f aca="false">(DS11/FN11) - 1</f>
        <v>0.160714285714286</v>
      </c>
      <c r="EI11" s="15" t="n">
        <f aca="false">(DT11/FO11) - 1</f>
        <v>0</v>
      </c>
      <c r="EJ11" s="15" t="n">
        <f aca="false">(DU11/FP11) - 1</f>
        <v>0.155172413793103</v>
      </c>
      <c r="EL11" s="350" t="n">
        <v>0.354166666666667</v>
      </c>
      <c r="EM11" s="345" t="n">
        <f aca="false">'StGenis-&gt;Meyrin'!EM11+'StGenis-&gt;Bourdigny'!EM11+'RteEurope-&gt;Meyrin'!EM11+'StGenis-&gt;CERN'!EM11</f>
        <v>29</v>
      </c>
      <c r="EN11" s="345" t="n">
        <f aca="false">'StGenis-&gt;Meyrin'!EN11+'StGenis-&gt;Bourdigny'!EN11+'RteEurope-&gt;Meyrin'!EN11+'StGenis-&gt;CERN'!EN11</f>
        <v>6</v>
      </c>
      <c r="EO11" s="345" t="n">
        <f aca="false">'StGenis-&gt;Meyrin'!EO11+'StGenis-&gt;Bourdigny'!EO11+'RteEurope-&gt;Meyrin'!EO11+'StGenis-&gt;CERN'!EO11</f>
        <v>8</v>
      </c>
      <c r="EP11" s="345" t="n">
        <f aca="false">'StGenis-&gt;Meyrin'!EP11+'StGenis-&gt;Bourdigny'!EP11+'RteEurope-&gt;Meyrin'!EP11+'StGenis-&gt;CERN'!EP11</f>
        <v>4</v>
      </c>
      <c r="EQ11" s="345" t="n">
        <f aca="false">'StGenis-&gt;Meyrin'!EQ11+'StGenis-&gt;Bourdigny'!EQ11+'RteEurope-&gt;Meyrin'!EQ11+'StGenis-&gt;CERN'!EQ11</f>
        <v>1</v>
      </c>
      <c r="ER11" s="345" t="n">
        <f aca="false">'StGenis-&gt;Meyrin'!ER11+'StGenis-&gt;Bourdigny'!ER11+'RteEurope-&gt;Meyrin'!ER11+'StGenis-&gt;CERN'!ER11</f>
        <v>1</v>
      </c>
      <c r="ES11" s="345" t="n">
        <f aca="false">'StGenis-&gt;Meyrin'!ES11+'StGenis-&gt;Bourdigny'!ES11+'RteEurope-&gt;Meyrin'!ES11+'StGenis-&gt;CERN'!ES11</f>
        <v>5</v>
      </c>
      <c r="ET11" s="345" t="n">
        <f aca="false">'StGenis-&gt;Meyrin'!ET11+'StGenis-&gt;Bourdigny'!ET11+'RteEurope-&gt;Meyrin'!ET11+'StGenis-&gt;CERN'!ET11</f>
        <v>2</v>
      </c>
      <c r="EU11" s="345" t="n">
        <f aca="false">'StGenis-&gt;Meyrin'!EU11+'StGenis-&gt;Bourdigny'!EU11+'RteEurope-&gt;Meyrin'!EU11+'StGenis-&gt;CERN'!EU11</f>
        <v>2</v>
      </c>
      <c r="EV11" s="345" t="n">
        <f aca="false">'StGenis-&gt;Meyrin'!EV11+'StGenis-&gt;Bourdigny'!EV11+'RteEurope-&gt;Meyrin'!EV11+'StGenis-&gt;CERN'!EV11</f>
        <v>0</v>
      </c>
      <c r="EW11" s="345" t="n">
        <f aca="false">'StGenis-&gt;Meyrin'!EW11+'StGenis-&gt;Bourdigny'!EW11+'RteEurope-&gt;Meyrin'!EW11+'StGenis-&gt;CERN'!EW11</f>
        <v>0</v>
      </c>
      <c r="EX11" s="345" t="n">
        <f aca="false">'StGenis-&gt;Meyrin'!EX11+'StGenis-&gt;Bourdigny'!EX11+'RteEurope-&gt;Meyrin'!EX11+'StGenis-&gt;CERN'!EX11</f>
        <v>0</v>
      </c>
      <c r="EY11" s="345" t="n">
        <f aca="false">'StGenis-&gt;Meyrin'!EY11+'StGenis-&gt;Bourdigny'!EY11+'RteEurope-&gt;Meyrin'!EY11+'StGenis-&gt;CERN'!EY11</f>
        <v>0</v>
      </c>
      <c r="EZ11" s="345" t="n">
        <f aca="false">'StGenis-&gt;Meyrin'!EZ11+'StGenis-&gt;Bourdigny'!EZ11+'RteEurope-&gt;Meyrin'!EZ11+'StGenis-&gt;CERN'!EZ11</f>
        <v>0</v>
      </c>
      <c r="FA11" s="345" t="n">
        <f aca="false">'StGenis-&gt;Meyrin'!FA11+'StGenis-&gt;Bourdigny'!FA11+'RteEurope-&gt;Meyrin'!FA11+'StGenis-&gt;CERN'!FA11</f>
        <v>0</v>
      </c>
      <c r="FB11" s="345" t="n">
        <f aca="false">'StGenis-&gt;Meyrin'!FB11+'StGenis-&gt;Bourdigny'!FB11+'RteEurope-&gt;Meyrin'!FB11+'StGenis-&gt;CERN'!FB11</f>
        <v>0</v>
      </c>
      <c r="FD11" s="340" t="n">
        <f aca="false">EM11+EO11+EQ11+ES11+EU11+EW11+EY11+FA11</f>
        <v>45</v>
      </c>
      <c r="FE11" s="4" t="n">
        <f aca="false">EN11+EP11+ER11+ET11+EV11+EX11+EZ11+FB11</f>
        <v>13</v>
      </c>
      <c r="FF11" s="341" t="n">
        <f aca="false">FE11/(FE11+FD11)</f>
        <v>0.224137931034483</v>
      </c>
      <c r="FG11" s="4" t="n">
        <f aca="false">EM11+EN11+EU11+EV11</f>
        <v>37</v>
      </c>
      <c r="FH11" s="4" t="n">
        <f aca="false">EO11+EP11+EW11+EX11</f>
        <v>12</v>
      </c>
      <c r="FI11" s="4" t="n">
        <f aca="false">EQ11+ER11+EY11+EZ11</f>
        <v>2</v>
      </c>
      <c r="FJ11" s="4" t="n">
        <f aca="false">SUM(FG11:FI11)</f>
        <v>51</v>
      </c>
      <c r="FK11" s="15" t="n">
        <f aca="false">FH11/FJ11</f>
        <v>0.235294117647059</v>
      </c>
      <c r="FL11" s="15" t="n">
        <f aca="false">FI11/FJ11</f>
        <v>0.0392156862745098</v>
      </c>
      <c r="FM11" s="4" t="n">
        <f aca="false">ES11+ET11+FA11+FB11</f>
        <v>7</v>
      </c>
      <c r="FN11" s="4" t="n">
        <f aca="false">SUM(EM11:ET11)</f>
        <v>56</v>
      </c>
      <c r="FO11" s="342" t="n">
        <f aca="false">SUM(EU11:FB11)</f>
        <v>2</v>
      </c>
      <c r="FP11" s="343" t="n">
        <f aca="false">SUM(EM11:FB11)</f>
        <v>58</v>
      </c>
      <c r="FR11" s="0" t="n">
        <v>25</v>
      </c>
      <c r="FS11" s="0" t="n">
        <v>9</v>
      </c>
      <c r="FT11" s="0" t="n">
        <v>0.264705882352941</v>
      </c>
      <c r="FU11" s="0" t="n">
        <v>17</v>
      </c>
      <c r="FV11" s="0" t="n">
        <v>1</v>
      </c>
      <c r="FW11" s="0" t="n">
        <v>10</v>
      </c>
      <c r="FX11" s="0" t="n">
        <v>28</v>
      </c>
      <c r="FY11" s="0" t="n">
        <v>0.0357142857142857</v>
      </c>
      <c r="FZ11" s="0" t="n">
        <v>0.357142857142857</v>
      </c>
      <c r="GA11" s="0" t="n">
        <v>6</v>
      </c>
      <c r="GB11" s="0" t="n">
        <v>33</v>
      </c>
      <c r="GC11" s="0" t="n">
        <v>1</v>
      </c>
      <c r="GD11" s="0" t="n">
        <v>34</v>
      </c>
      <c r="GF11" s="347" t="n">
        <f aca="false">(FD11/FR11) - 1</f>
        <v>0.8</v>
      </c>
      <c r="GG11" s="15" t="n">
        <f aca="false">(FE11/FS11) - 1</f>
        <v>0.444444444444444</v>
      </c>
      <c r="GH11" s="15" t="n">
        <f aca="false">(FF11/FT11) - 1</f>
        <v>-0.153256704980842</v>
      </c>
      <c r="GI11" s="15" t="n">
        <f aca="false">(FG11/FU11) - 1</f>
        <v>1.17647058823529</v>
      </c>
      <c r="GJ11" s="15" t="n">
        <f aca="false">(FH11/FV11) - 1</f>
        <v>11</v>
      </c>
      <c r="GK11" s="15" t="n">
        <f aca="false">(FI11/FW11) - 1</f>
        <v>-0.8</v>
      </c>
      <c r="GL11" s="15" t="n">
        <f aca="false">(FJ11/FX11) - 1</f>
        <v>0.821428571428571</v>
      </c>
      <c r="GM11" s="15" t="n">
        <f aca="false">(FK11/FY11) - 1</f>
        <v>5.58823529411765</v>
      </c>
      <c r="GN11" s="15" t="n">
        <f aca="false">(FL11/FZ11) - 1</f>
        <v>-0.890196078431372</v>
      </c>
      <c r="GO11" s="15" t="n">
        <f aca="false">(FM11/GA11) - 1</f>
        <v>0.166666666666667</v>
      </c>
      <c r="GP11" s="15" t="n">
        <f aca="false">(FN11/GB11) - 1</f>
        <v>0.696969696969697</v>
      </c>
      <c r="GQ11" s="15" t="n">
        <f aca="false">(FO11/GC11) - 1</f>
        <v>1</v>
      </c>
      <c r="GR11" s="348" t="n">
        <f aca="false">(FP11/GD11) - 1</f>
        <v>0.705882352941176</v>
      </c>
    </row>
    <row r="12" customFormat="false" ht="21" hidden="false" customHeight="true" outlineLevel="0" collapsed="false">
      <c r="A12" s="349" t="n">
        <v>0.364583333333333</v>
      </c>
      <c r="B12" s="345" t="n">
        <f aca="false">'StGenis-&gt;Meyrin'!B12+'StGenis-&gt;Bourdigny'!B12+'StGenis-&gt;CERN'!B12</f>
        <v>47</v>
      </c>
      <c r="C12" s="345" t="n">
        <f aca="false">'StGenis-&gt;Meyrin'!C12+'StGenis-&gt;Bourdigny'!C12+'StGenis-&gt;CERN'!C12</f>
        <v>19</v>
      </c>
      <c r="D12" s="345" t="n">
        <f aca="false">'StGenis-&gt;Meyrin'!D12+'StGenis-&gt;Bourdigny'!D12+'StGenis-&gt;CERN'!D12</f>
        <v>7</v>
      </c>
      <c r="E12" s="345" t="n">
        <f aca="false">'StGenis-&gt;Meyrin'!E12+'StGenis-&gt;Bourdigny'!E12+'StGenis-&gt;CERN'!E12</f>
        <v>7</v>
      </c>
      <c r="F12" s="345" t="n">
        <f aca="false">'StGenis-&gt;Meyrin'!F12+'StGenis-&gt;Bourdigny'!F12+'StGenis-&gt;CERN'!F12</f>
        <v>2</v>
      </c>
      <c r="G12" s="345" t="n">
        <f aca="false">'StGenis-&gt;Meyrin'!G12+'StGenis-&gt;Bourdigny'!G12+'StGenis-&gt;CERN'!G12</f>
        <v>0</v>
      </c>
      <c r="H12" s="345" t="n">
        <f aca="false">'StGenis-&gt;Meyrin'!H12+'StGenis-&gt;Bourdigny'!H12+'StGenis-&gt;CERN'!H12</f>
        <v>18</v>
      </c>
      <c r="I12" s="345" t="n">
        <f aca="false">'StGenis-&gt;Meyrin'!I12+'StGenis-&gt;Bourdigny'!I12+'StGenis-&gt;CERN'!I12</f>
        <v>13</v>
      </c>
      <c r="J12" s="345" t="n">
        <f aca="false">'StGenis-&gt;Meyrin'!J12+'StGenis-&gt;Bourdigny'!J12+'StGenis-&gt;CERN'!J12</f>
        <v>1</v>
      </c>
      <c r="K12" s="345" t="n">
        <f aca="false">'StGenis-&gt;Meyrin'!K12+'StGenis-&gt;Bourdigny'!K12+'StGenis-&gt;CERN'!K12</f>
        <v>0</v>
      </c>
      <c r="L12" s="345" t="n">
        <f aca="false">'StGenis-&gt;Meyrin'!L12+'StGenis-&gt;Bourdigny'!L12+'StGenis-&gt;CERN'!L12</f>
        <v>1</v>
      </c>
      <c r="M12" s="345" t="n">
        <f aca="false">'StGenis-&gt;Meyrin'!M12+'StGenis-&gt;Bourdigny'!M12+'StGenis-&gt;CERN'!M12</f>
        <v>0</v>
      </c>
      <c r="N12" s="345" t="n">
        <f aca="false">'StGenis-&gt;Meyrin'!N12+'StGenis-&gt;Bourdigny'!N12+'StGenis-&gt;CERN'!N12</f>
        <v>0</v>
      </c>
      <c r="O12" s="345" t="n">
        <f aca="false">'StGenis-&gt;Meyrin'!O12+'StGenis-&gt;Bourdigny'!O12+'StGenis-&gt;CERN'!O12</f>
        <v>0</v>
      </c>
      <c r="P12" s="345" t="n">
        <f aca="false">'StGenis-&gt;Meyrin'!P12+'StGenis-&gt;Bourdigny'!P12+'StGenis-&gt;CERN'!P12</f>
        <v>0</v>
      </c>
      <c r="Q12" s="345" t="n">
        <f aca="false">'StGenis-&gt;Meyrin'!Q12+'StGenis-&gt;Bourdigny'!Q12+'StGenis-&gt;CERN'!Q12</f>
        <v>0</v>
      </c>
      <c r="S12" s="340" t="n">
        <f aca="false">B12+D12+F12+H12+J12+L12+N12+P12</f>
        <v>76</v>
      </c>
      <c r="T12" s="4" t="n">
        <f aca="false">C12+E12+G12+I12+K12+M12+O12+Q12</f>
        <v>39</v>
      </c>
      <c r="U12" s="341" t="n">
        <f aca="false">T12/(T12+S12)</f>
        <v>0.339130434782609</v>
      </c>
      <c r="V12" s="4" t="n">
        <f aca="false">B12+C12+J12+K12</f>
        <v>67</v>
      </c>
      <c r="W12" s="4" t="n">
        <f aca="false">D12+E12+L12+M12</f>
        <v>15</v>
      </c>
      <c r="X12" s="4" t="n">
        <f aca="false">F12+G12+N12+O12</f>
        <v>2</v>
      </c>
      <c r="Y12" s="4" t="n">
        <f aca="false">SUM(V12:X12)</f>
        <v>84</v>
      </c>
      <c r="Z12" s="15" t="n">
        <f aca="false">W12/Y12</f>
        <v>0.178571428571429</v>
      </c>
      <c r="AA12" s="15" t="n">
        <f aca="false">X12/Y12</f>
        <v>0.0238095238095238</v>
      </c>
      <c r="AB12" s="4" t="n">
        <f aca="false">H12+I12+P12+Q12</f>
        <v>31</v>
      </c>
      <c r="AC12" s="4" t="n">
        <f aca="false">SUM(B12:I12)</f>
        <v>113</v>
      </c>
      <c r="AD12" s="342" t="n">
        <f aca="false">SUM(J12:Q12)</f>
        <v>2</v>
      </c>
      <c r="AE12" s="343" t="n">
        <f aca="false">SUM(B12:Q12)</f>
        <v>115</v>
      </c>
      <c r="AH12" s="15" t="n">
        <f aca="false">(S12/BN12) - 1</f>
        <v>-0.05</v>
      </c>
      <c r="AI12" s="15" t="n">
        <f aca="false">(T12/BO12) - 1</f>
        <v>0.857142857142857</v>
      </c>
      <c r="AJ12" s="15" t="n">
        <f aca="false">(U12/BP12) - 1</f>
        <v>0.631055900621117</v>
      </c>
      <c r="AK12" s="15" t="n">
        <f aca="false">(V12/BQ12) - 1</f>
        <v>0.0806451612903225</v>
      </c>
      <c r="AL12" s="15" t="n">
        <f aca="false">(W12/BR12) - 1</f>
        <v>0.363636363636364</v>
      </c>
      <c r="AM12" s="15" t="n">
        <f aca="false">(X12/BS12) - 1</f>
        <v>-0.75</v>
      </c>
      <c r="AN12" s="15" t="n">
        <f aca="false">(Y12/BT12) - 1</f>
        <v>0.037037037037037</v>
      </c>
      <c r="AO12" s="15" t="n">
        <f aca="false">(Z12/BU12) - 1</f>
        <v>0.314935064935069</v>
      </c>
      <c r="AP12" s="15" t="n">
        <f aca="false">(AA12/BV12) - 1</f>
        <v>-0.758928571428571</v>
      </c>
      <c r="AQ12" s="15" t="n">
        <f aca="false">(AB12/BW12) - 1</f>
        <v>0.55</v>
      </c>
      <c r="AR12" s="15" t="n">
        <f aca="false">(AC12/BX12) - 1</f>
        <v>0.177083333333333</v>
      </c>
      <c r="AS12" s="15" t="n">
        <f aca="false">(AD12/BY12) - 1</f>
        <v>-0.6</v>
      </c>
      <c r="AT12" s="15" t="n">
        <f aca="false">(AE12/BZ12) - 1</f>
        <v>0.138613861386139</v>
      </c>
      <c r="AV12" s="349" t="n">
        <v>0.364583333333333</v>
      </c>
      <c r="AW12" s="345" t="n">
        <f aca="false">'StGenis-&gt;Meyrin'!AW12+'StGenis-&gt;Bourdigny'!AW12+'StGenis-&gt;CERN'!AW12</f>
        <v>47</v>
      </c>
      <c r="AX12" s="345" t="n">
        <f aca="false">'StGenis-&gt;Meyrin'!AX12+'StGenis-&gt;Bourdigny'!AX12+'StGenis-&gt;CERN'!AX12</f>
        <v>12</v>
      </c>
      <c r="AY12" s="345" t="n">
        <f aca="false">'StGenis-&gt;Meyrin'!AY12+'StGenis-&gt;Bourdigny'!AY12+'StGenis-&gt;CERN'!AY12</f>
        <v>6</v>
      </c>
      <c r="AZ12" s="345" t="n">
        <f aca="false">'StGenis-&gt;Meyrin'!AZ12+'StGenis-&gt;Bourdigny'!AZ12+'StGenis-&gt;CERN'!AZ12</f>
        <v>5</v>
      </c>
      <c r="BA12" s="345" t="n">
        <f aca="false">'StGenis-&gt;Meyrin'!BA12+'StGenis-&gt;Bourdigny'!BA12+'StGenis-&gt;CERN'!BA12</f>
        <v>7</v>
      </c>
      <c r="BB12" s="345" t="n">
        <f aca="false">'StGenis-&gt;Meyrin'!BB12+'StGenis-&gt;Bourdigny'!BB12+'StGenis-&gt;CERN'!BB12</f>
        <v>0</v>
      </c>
      <c r="BC12" s="345" t="n">
        <f aca="false">'StGenis-&gt;Meyrin'!BC12+'StGenis-&gt;Bourdigny'!BC12+'StGenis-&gt;CERN'!BC12</f>
        <v>16</v>
      </c>
      <c r="BD12" s="345" t="n">
        <f aca="false">'StGenis-&gt;Meyrin'!BD12+'StGenis-&gt;Bourdigny'!BD12+'StGenis-&gt;CERN'!BD12</f>
        <v>3</v>
      </c>
      <c r="BE12" s="345" t="n">
        <f aca="false">'StGenis-&gt;Meyrin'!BE12+'StGenis-&gt;Bourdigny'!BE12+'StGenis-&gt;CERN'!BE12</f>
        <v>3</v>
      </c>
      <c r="BF12" s="345" t="n">
        <f aca="false">'StGenis-&gt;Meyrin'!BF12+'StGenis-&gt;Bourdigny'!BF12+'StGenis-&gt;CERN'!BF12</f>
        <v>0</v>
      </c>
      <c r="BG12" s="345" t="n">
        <f aca="false">'StGenis-&gt;Meyrin'!BG12+'StGenis-&gt;Bourdigny'!BG12+'StGenis-&gt;CERN'!BG12</f>
        <v>0</v>
      </c>
      <c r="BH12" s="345" t="n">
        <f aca="false">'StGenis-&gt;Meyrin'!BH12+'StGenis-&gt;Bourdigny'!BH12+'StGenis-&gt;CERN'!BH12</f>
        <v>0</v>
      </c>
      <c r="BI12" s="345" t="n">
        <f aca="false">'StGenis-&gt;Meyrin'!BI12+'StGenis-&gt;Bourdigny'!BI12+'StGenis-&gt;CERN'!BI12</f>
        <v>0</v>
      </c>
      <c r="BJ12" s="345" t="n">
        <f aca="false">'StGenis-&gt;Meyrin'!BJ12+'StGenis-&gt;Bourdigny'!BJ12+'StGenis-&gt;CERN'!BJ12</f>
        <v>1</v>
      </c>
      <c r="BK12" s="345" t="n">
        <f aca="false">'StGenis-&gt;Meyrin'!BK12+'StGenis-&gt;Bourdigny'!BK12+'StGenis-&gt;CERN'!BK12</f>
        <v>1</v>
      </c>
      <c r="BL12" s="345" t="n">
        <f aca="false">'StGenis-&gt;Meyrin'!BL12+'StGenis-&gt;Bourdigny'!BL12+'StGenis-&gt;CERN'!BL12</f>
        <v>0</v>
      </c>
      <c r="BN12" s="340" t="n">
        <f aca="false">AW12+AY12+BA12+BC12+BE12+BG12+BI12+BK12</f>
        <v>80</v>
      </c>
      <c r="BO12" s="4" t="n">
        <f aca="false">AX12+AZ12+BB12+BD12+BF12+BH12+BJ12+BL12</f>
        <v>21</v>
      </c>
      <c r="BP12" s="341" t="n">
        <f aca="false">BO12/(BO12+BN12)</f>
        <v>0.207920792079208</v>
      </c>
      <c r="BQ12" s="4" t="n">
        <f aca="false">AW12+AX12+BE12+BF12</f>
        <v>62</v>
      </c>
      <c r="BR12" s="4" t="n">
        <f aca="false">AY12+AZ12+BG12+BH12</f>
        <v>11</v>
      </c>
      <c r="BS12" s="4" t="n">
        <f aca="false">BA12+BB12+BI12+BJ12</f>
        <v>8</v>
      </c>
      <c r="BT12" s="4" t="n">
        <f aca="false">SUM(BQ12:BS12)</f>
        <v>81</v>
      </c>
      <c r="BU12" s="15" t="n">
        <f aca="false">BR12/BT12</f>
        <v>0.135802469135802</v>
      </c>
      <c r="BV12" s="15" t="n">
        <f aca="false">BS12/BT12</f>
        <v>0.0987654320987654</v>
      </c>
      <c r="BW12" s="4" t="n">
        <f aca="false">BC12+BD12+BK12+BL12</f>
        <v>20</v>
      </c>
      <c r="BX12" s="4" t="n">
        <f aca="false">SUM(AW12:BD12)</f>
        <v>96</v>
      </c>
      <c r="BY12" s="342" t="n">
        <f aca="false">SUM(BE12:BL12)</f>
        <v>5</v>
      </c>
      <c r="BZ12" s="343" t="n">
        <f aca="false">SUM(AW12:BL12)</f>
        <v>101</v>
      </c>
      <c r="CC12" s="15" t="n">
        <f aca="false">(BN12/DI12) - 1</f>
        <v>0.0389610389610389</v>
      </c>
      <c r="CD12" s="15" t="n">
        <f aca="false">(BO12/DJ12) - 1</f>
        <v>-0.16</v>
      </c>
      <c r="CE12" s="15" t="n">
        <f aca="false">(BP12/DK12) - 1</f>
        <v>-0.151683168316832</v>
      </c>
      <c r="CF12" s="15" t="n">
        <f aca="false">(BQ12/DL12) - 1</f>
        <v>0.0163934426229508</v>
      </c>
      <c r="CG12" s="15" t="n">
        <f aca="false">(BR12/DM12) - 1</f>
        <v>0.375</v>
      </c>
      <c r="CH12" s="15" t="n">
        <f aca="false">(BS12/DN12) - 1</f>
        <v>0.6</v>
      </c>
      <c r="CI12" s="15" t="n">
        <f aca="false">(BT12/DO12) - 1</f>
        <v>0.0945945945945945</v>
      </c>
      <c r="CJ12" s="15" t="n">
        <f aca="false">(BU12/DP12) - 1</f>
        <v>0.256172839506173</v>
      </c>
      <c r="CK12" s="15" t="n">
        <f aca="false">(BV12/DQ12) - 1</f>
        <v>0.461728395061728</v>
      </c>
      <c r="CL12" s="15" t="n">
        <f aca="false">(BW12/DR12) - 1</f>
        <v>-0.285714285714286</v>
      </c>
      <c r="CM12" s="15" t="n">
        <f aca="false">(BX12/DS12) - 1</f>
        <v>-0.04</v>
      </c>
      <c r="CN12" s="15" t="n">
        <f aca="false">(BY12/DT12) - 1</f>
        <v>1.5</v>
      </c>
      <c r="CO12" s="15" t="n">
        <f aca="false">(BZ12/DU12) - 1</f>
        <v>-0.00980392156862742</v>
      </c>
      <c r="CQ12" s="349" t="n">
        <v>0.364583333333333</v>
      </c>
      <c r="CR12" s="345" t="n">
        <f aca="false">'StGenis-&gt;Meyrin'!CR12+'StGenis-&gt;Bourdigny'!CR12+'StGenis-&gt;CERN'!CR12</f>
        <v>44</v>
      </c>
      <c r="CS12" s="345" t="n">
        <f aca="false">'StGenis-&gt;Meyrin'!CS12+'StGenis-&gt;Bourdigny'!CS12+'StGenis-&gt;CERN'!CS12</f>
        <v>16</v>
      </c>
      <c r="CT12" s="345" t="n">
        <f aca="false">'StGenis-&gt;Meyrin'!CT12+'StGenis-&gt;Bourdigny'!CT12+'StGenis-&gt;CERN'!CT12</f>
        <v>4</v>
      </c>
      <c r="CU12" s="345" t="n">
        <f aca="false">'StGenis-&gt;Meyrin'!CU12+'StGenis-&gt;Bourdigny'!CU12+'StGenis-&gt;CERN'!CU12</f>
        <v>3</v>
      </c>
      <c r="CV12" s="345" t="n">
        <f aca="false">'StGenis-&gt;Meyrin'!CV12+'StGenis-&gt;Bourdigny'!CV12+'StGenis-&gt;CERN'!CV12</f>
        <v>4</v>
      </c>
      <c r="CW12" s="345" t="n">
        <f aca="false">'StGenis-&gt;Meyrin'!CW12+'StGenis-&gt;Bourdigny'!CW12+'StGenis-&gt;CERN'!CW12</f>
        <v>1</v>
      </c>
      <c r="CX12" s="345" t="n">
        <f aca="false">'StGenis-&gt;Meyrin'!CX12+'StGenis-&gt;Bourdigny'!CX12+'StGenis-&gt;CERN'!CX12</f>
        <v>23</v>
      </c>
      <c r="CY12" s="345" t="n">
        <f aca="false">'StGenis-&gt;Meyrin'!CY12+'StGenis-&gt;Bourdigny'!CY12+'StGenis-&gt;CERN'!CY12</f>
        <v>5</v>
      </c>
      <c r="CZ12" s="345" t="n">
        <f aca="false">'StGenis-&gt;Meyrin'!CZ12+'StGenis-&gt;Bourdigny'!CZ12+'StGenis-&gt;CERN'!CZ12</f>
        <v>1</v>
      </c>
      <c r="DA12" s="345" t="n">
        <f aca="false">'StGenis-&gt;Meyrin'!DA12+'StGenis-&gt;Bourdigny'!DA12+'StGenis-&gt;CERN'!DA12</f>
        <v>0</v>
      </c>
      <c r="DB12" s="345" t="n">
        <f aca="false">'StGenis-&gt;Meyrin'!DB12+'StGenis-&gt;Bourdigny'!DB12+'StGenis-&gt;CERN'!DB12</f>
        <v>1</v>
      </c>
      <c r="DC12" s="345" t="n">
        <f aca="false">'StGenis-&gt;Meyrin'!DC12+'StGenis-&gt;Bourdigny'!DC12+'StGenis-&gt;CERN'!DC12</f>
        <v>0</v>
      </c>
      <c r="DD12" s="345" t="n">
        <f aca="false">'StGenis-&gt;Meyrin'!DD12+'StGenis-&gt;Bourdigny'!DD12+'StGenis-&gt;CERN'!DD12</f>
        <v>0</v>
      </c>
      <c r="DE12" s="345" t="n">
        <f aca="false">'StGenis-&gt;Meyrin'!DE12+'StGenis-&gt;Bourdigny'!DE12+'StGenis-&gt;CERN'!DE12</f>
        <v>0</v>
      </c>
      <c r="DF12" s="345" t="n">
        <f aca="false">'StGenis-&gt;Meyrin'!DF12+'StGenis-&gt;Bourdigny'!DF12+'StGenis-&gt;CERN'!DF12</f>
        <v>0</v>
      </c>
      <c r="DG12" s="345" t="n">
        <f aca="false">'StGenis-&gt;Meyrin'!DG12+'StGenis-&gt;Bourdigny'!DG12+'StGenis-&gt;CERN'!DG12</f>
        <v>0</v>
      </c>
      <c r="DI12" s="340" t="n">
        <f aca="false">CR12+CT12+CV12+CX12+CZ12+DB12+DD12+DF12</f>
        <v>77</v>
      </c>
      <c r="DJ12" s="4" t="n">
        <f aca="false">CS12+CU12+CW12+CY12+DA12+DC12+DE12+DG12</f>
        <v>25</v>
      </c>
      <c r="DK12" s="341" t="n">
        <f aca="false">DJ12/(DJ12+DI12)</f>
        <v>0.245098039215686</v>
      </c>
      <c r="DL12" s="4" t="n">
        <f aca="false">CR12+CS12+CZ12+DA12</f>
        <v>61</v>
      </c>
      <c r="DM12" s="4" t="n">
        <f aca="false">CT12+CU12+DB12+DC12</f>
        <v>8</v>
      </c>
      <c r="DN12" s="4" t="n">
        <f aca="false">CV12+CW12+DD12+DE12</f>
        <v>5</v>
      </c>
      <c r="DO12" s="4" t="n">
        <f aca="false">SUM(DL12:DN12)</f>
        <v>74</v>
      </c>
      <c r="DP12" s="15" t="n">
        <f aca="false">DM12/DO12</f>
        <v>0.108108108108108</v>
      </c>
      <c r="DQ12" s="15" t="n">
        <f aca="false">DN12/DO12</f>
        <v>0.0675675675675676</v>
      </c>
      <c r="DR12" s="4" t="n">
        <f aca="false">CX12+CY12+DF12+DG12</f>
        <v>28</v>
      </c>
      <c r="DS12" s="4" t="n">
        <f aca="false">SUM(CR12:CY12)</f>
        <v>100</v>
      </c>
      <c r="DT12" s="342" t="n">
        <f aca="false">SUM(CZ12:DG12)</f>
        <v>2</v>
      </c>
      <c r="DU12" s="343" t="n">
        <f aca="false">SUM(CR12:DG12)</f>
        <v>102</v>
      </c>
      <c r="DX12" s="15" t="n">
        <f aca="false">(DI12/FD12) - 1</f>
        <v>0.974358974358974</v>
      </c>
      <c r="DY12" s="15" t="n">
        <f aca="false">(DJ12/FE12) - 1</f>
        <v>1.08333333333333</v>
      </c>
      <c r="DZ12" s="15" t="n">
        <f aca="false">(DK12/FF12) - 1</f>
        <v>0.0416666666666667</v>
      </c>
      <c r="EA12" s="15" t="n">
        <f aca="false">(DL12/FG12) - 1</f>
        <v>0.694444444444444</v>
      </c>
      <c r="EB12" s="15" t="n">
        <f aca="false">(DM12/FH12) - 1</f>
        <v>0</v>
      </c>
      <c r="EC12" s="15" t="e">
        <f aca="false">(DN12/FI12) - 1</f>
        <v>#DIV/0!</v>
      </c>
      <c r="ED12" s="15" t="n">
        <f aca="false">(DO12/FJ12) - 1</f>
        <v>0.681818181818182</v>
      </c>
      <c r="EE12" s="15" t="n">
        <f aca="false">(DP12/FK12) - 1</f>
        <v>-0.405405405405405</v>
      </c>
      <c r="EF12" s="15" t="e">
        <f aca="false">(DQ12/FL12) - 1</f>
        <v>#DIV/0!</v>
      </c>
      <c r="EG12" s="15" t="n">
        <f aca="false">(DR12/FM12) - 1</f>
        <v>3</v>
      </c>
      <c r="EH12" s="15" t="n">
        <f aca="false">(DS12/FN12) - 1</f>
        <v>1.04081632653061</v>
      </c>
      <c r="EI12" s="15" t="n">
        <f aca="false">(DT12/FO12) - 1</f>
        <v>0</v>
      </c>
      <c r="EJ12" s="15" t="n">
        <f aca="false">(DU12/FP12) - 1</f>
        <v>1</v>
      </c>
      <c r="EL12" s="350" t="n">
        <v>0.364583333333333</v>
      </c>
      <c r="EM12" s="345" t="n">
        <f aca="false">'StGenis-&gt;Meyrin'!EM12+'StGenis-&gt;Bourdigny'!EM12+'RteEurope-&gt;Meyrin'!EM12+'StGenis-&gt;CERN'!EM12</f>
        <v>27</v>
      </c>
      <c r="EN12" s="345" t="n">
        <f aca="false">'StGenis-&gt;Meyrin'!EN12+'StGenis-&gt;Bourdigny'!EN12+'RteEurope-&gt;Meyrin'!EN12+'StGenis-&gt;CERN'!EN12</f>
        <v>7</v>
      </c>
      <c r="EO12" s="345" t="n">
        <f aca="false">'StGenis-&gt;Meyrin'!EO12+'StGenis-&gt;Bourdigny'!EO12+'RteEurope-&gt;Meyrin'!EO12+'StGenis-&gt;CERN'!EO12</f>
        <v>6</v>
      </c>
      <c r="EP12" s="345" t="n">
        <f aca="false">'StGenis-&gt;Meyrin'!EP12+'StGenis-&gt;Bourdigny'!EP12+'RteEurope-&gt;Meyrin'!EP12+'StGenis-&gt;CERN'!EP12</f>
        <v>2</v>
      </c>
      <c r="EQ12" s="345" t="n">
        <f aca="false">'StGenis-&gt;Meyrin'!EQ12+'StGenis-&gt;Bourdigny'!EQ12+'RteEurope-&gt;Meyrin'!EQ12+'StGenis-&gt;CERN'!EQ12</f>
        <v>0</v>
      </c>
      <c r="ER12" s="345" t="n">
        <f aca="false">'StGenis-&gt;Meyrin'!ER12+'StGenis-&gt;Bourdigny'!ER12+'RteEurope-&gt;Meyrin'!ER12+'StGenis-&gt;CERN'!ER12</f>
        <v>0</v>
      </c>
      <c r="ES12" s="345" t="n">
        <f aca="false">'StGenis-&gt;Meyrin'!ES12+'StGenis-&gt;Bourdigny'!ES12+'RteEurope-&gt;Meyrin'!ES12+'StGenis-&gt;CERN'!ES12</f>
        <v>4</v>
      </c>
      <c r="ET12" s="345" t="n">
        <f aca="false">'StGenis-&gt;Meyrin'!ET12+'StGenis-&gt;Bourdigny'!ET12+'RteEurope-&gt;Meyrin'!ET12+'StGenis-&gt;CERN'!ET12</f>
        <v>3</v>
      </c>
      <c r="EU12" s="345" t="n">
        <f aca="false">'StGenis-&gt;Meyrin'!EU12+'StGenis-&gt;Bourdigny'!EU12+'RteEurope-&gt;Meyrin'!EU12+'StGenis-&gt;CERN'!EU12</f>
        <v>2</v>
      </c>
      <c r="EV12" s="345" t="n">
        <f aca="false">'StGenis-&gt;Meyrin'!EV12+'StGenis-&gt;Bourdigny'!EV12+'RteEurope-&gt;Meyrin'!EV12+'StGenis-&gt;CERN'!EV12</f>
        <v>0</v>
      </c>
      <c r="EW12" s="345" t="n">
        <f aca="false">'StGenis-&gt;Meyrin'!EW12+'StGenis-&gt;Bourdigny'!EW12+'RteEurope-&gt;Meyrin'!EW12+'StGenis-&gt;CERN'!EW12</f>
        <v>0</v>
      </c>
      <c r="EX12" s="345" t="n">
        <f aca="false">'StGenis-&gt;Meyrin'!EX12+'StGenis-&gt;Bourdigny'!EX12+'RteEurope-&gt;Meyrin'!EX12+'StGenis-&gt;CERN'!EX12</f>
        <v>0</v>
      </c>
      <c r="EY12" s="345" t="n">
        <f aca="false">'StGenis-&gt;Meyrin'!EY12+'StGenis-&gt;Bourdigny'!EY12+'RteEurope-&gt;Meyrin'!EY12+'StGenis-&gt;CERN'!EY12</f>
        <v>0</v>
      </c>
      <c r="EZ12" s="345" t="n">
        <f aca="false">'StGenis-&gt;Meyrin'!EZ12+'StGenis-&gt;Bourdigny'!EZ12+'RteEurope-&gt;Meyrin'!EZ12+'StGenis-&gt;CERN'!EZ12</f>
        <v>0</v>
      </c>
      <c r="FA12" s="345" t="n">
        <f aca="false">'StGenis-&gt;Meyrin'!FA12+'StGenis-&gt;Bourdigny'!FA12+'RteEurope-&gt;Meyrin'!FA12+'StGenis-&gt;CERN'!FA12</f>
        <v>0</v>
      </c>
      <c r="FB12" s="345" t="n">
        <f aca="false">'StGenis-&gt;Meyrin'!FB12+'StGenis-&gt;Bourdigny'!FB12+'RteEurope-&gt;Meyrin'!FB12+'StGenis-&gt;CERN'!FB12</f>
        <v>0</v>
      </c>
      <c r="FD12" s="340" t="n">
        <f aca="false">EM12+EO12+EQ12+ES12+EU12+EW12+EY12+FA12</f>
        <v>39</v>
      </c>
      <c r="FE12" s="4" t="n">
        <f aca="false">EN12+EP12+ER12+ET12+EV12+EX12+EZ12+FB12</f>
        <v>12</v>
      </c>
      <c r="FF12" s="341" t="n">
        <f aca="false">FE12/(FE12+FD12)</f>
        <v>0.235294117647059</v>
      </c>
      <c r="FG12" s="4" t="n">
        <f aca="false">EM12+EN12+EU12+EV12</f>
        <v>36</v>
      </c>
      <c r="FH12" s="4" t="n">
        <f aca="false">EO12+EP12+EW12+EX12</f>
        <v>8</v>
      </c>
      <c r="FI12" s="4" t="n">
        <f aca="false">EQ12+ER12+EY12+EZ12</f>
        <v>0</v>
      </c>
      <c r="FJ12" s="4" t="n">
        <f aca="false">SUM(FG12:FI12)</f>
        <v>44</v>
      </c>
      <c r="FK12" s="15" t="n">
        <f aca="false">FH12/FJ12</f>
        <v>0.181818181818182</v>
      </c>
      <c r="FL12" s="15" t="n">
        <f aca="false">FI12/FJ12</f>
        <v>0</v>
      </c>
      <c r="FM12" s="4" t="n">
        <f aca="false">ES12+ET12+FA12+FB12</f>
        <v>7</v>
      </c>
      <c r="FN12" s="4" t="n">
        <f aca="false">SUM(EM12:ET12)</f>
        <v>49</v>
      </c>
      <c r="FO12" s="342" t="n">
        <f aca="false">SUM(EU12:FB12)</f>
        <v>2</v>
      </c>
      <c r="FP12" s="343" t="n">
        <f aca="false">SUM(EM12:FB12)</f>
        <v>51</v>
      </c>
      <c r="FR12" s="0" t="n">
        <v>16</v>
      </c>
      <c r="FS12" s="0" t="n">
        <v>9</v>
      </c>
      <c r="FT12" s="0" t="n">
        <v>0.36</v>
      </c>
      <c r="FU12" s="0" t="n">
        <v>12</v>
      </c>
      <c r="FV12" s="0" t="n">
        <v>0</v>
      </c>
      <c r="FW12" s="0" t="n">
        <v>5</v>
      </c>
      <c r="FX12" s="0" t="n">
        <v>17</v>
      </c>
      <c r="FY12" s="0" t="n">
        <v>0</v>
      </c>
      <c r="FZ12" s="0" t="n">
        <v>0.294117647058823</v>
      </c>
      <c r="GA12" s="0" t="n">
        <v>8</v>
      </c>
      <c r="GB12" s="0" t="n">
        <v>25</v>
      </c>
      <c r="GC12" s="0" t="n">
        <v>0</v>
      </c>
      <c r="GD12" s="0" t="n">
        <v>25</v>
      </c>
      <c r="GF12" s="347" t="n">
        <f aca="false">(FD12/FR12) - 1</f>
        <v>1.4375</v>
      </c>
      <c r="GG12" s="15" t="n">
        <f aca="false">(FE12/FS12) - 1</f>
        <v>0.333333333333333</v>
      </c>
      <c r="GH12" s="15" t="n">
        <f aca="false">(FF12/FT12) - 1</f>
        <v>-0.34640522875817</v>
      </c>
      <c r="GI12" s="15" t="n">
        <f aca="false">(FG12/FU12) - 1</f>
        <v>2</v>
      </c>
      <c r="GJ12" s="15" t="e">
        <f aca="false">(FH12/FV12) - 1</f>
        <v>#DIV/0!</v>
      </c>
      <c r="GK12" s="15" t="n">
        <f aca="false">(FI12/FW12) - 1</f>
        <v>-1</v>
      </c>
      <c r="GL12" s="15" t="n">
        <f aca="false">(FJ12/FX12) - 1</f>
        <v>1.58823529411765</v>
      </c>
      <c r="GM12" s="15" t="e">
        <f aca="false">(FK12/FY12) - 1</f>
        <v>#DIV/0!</v>
      </c>
      <c r="GN12" s="15" t="n">
        <f aca="false">(FL12/FZ12) - 1</f>
        <v>-1</v>
      </c>
      <c r="GO12" s="15" t="n">
        <f aca="false">(FM12/GA12) - 1</f>
        <v>-0.125</v>
      </c>
      <c r="GP12" s="15" t="n">
        <f aca="false">(FN12/GB12) - 1</f>
        <v>0.96</v>
      </c>
      <c r="GQ12" s="15" t="e">
        <f aca="false">(FO12/GC12) - 1</f>
        <v>#DIV/0!</v>
      </c>
      <c r="GR12" s="348" t="n">
        <f aca="false">(FP12/GD12) - 1</f>
        <v>1.04</v>
      </c>
    </row>
    <row r="13" customFormat="false" ht="21" hidden="false" customHeight="true" outlineLevel="0" collapsed="false">
      <c r="A13" s="349" t="n">
        <v>0.375</v>
      </c>
      <c r="B13" s="345" t="n">
        <f aca="false">'StGenis-&gt;Meyrin'!B13+'StGenis-&gt;Bourdigny'!B13+'StGenis-&gt;CERN'!B13</f>
        <v>39</v>
      </c>
      <c r="C13" s="345" t="n">
        <f aca="false">'StGenis-&gt;Meyrin'!C13+'StGenis-&gt;Bourdigny'!C13+'StGenis-&gt;CERN'!C13</f>
        <v>6</v>
      </c>
      <c r="D13" s="345" t="n">
        <f aca="false">'StGenis-&gt;Meyrin'!D13+'StGenis-&gt;Bourdigny'!D13+'StGenis-&gt;CERN'!D13</f>
        <v>7</v>
      </c>
      <c r="E13" s="345" t="n">
        <f aca="false">'StGenis-&gt;Meyrin'!E13+'StGenis-&gt;Bourdigny'!E13+'StGenis-&gt;CERN'!E13</f>
        <v>3</v>
      </c>
      <c r="F13" s="345" t="n">
        <f aca="false">'StGenis-&gt;Meyrin'!F13+'StGenis-&gt;Bourdigny'!F13+'StGenis-&gt;CERN'!F13</f>
        <v>2</v>
      </c>
      <c r="G13" s="345" t="n">
        <f aca="false">'StGenis-&gt;Meyrin'!G13+'StGenis-&gt;Bourdigny'!G13+'StGenis-&gt;CERN'!G13</f>
        <v>1</v>
      </c>
      <c r="H13" s="345" t="n">
        <f aca="false">'StGenis-&gt;Meyrin'!H13+'StGenis-&gt;Bourdigny'!H13+'StGenis-&gt;CERN'!H13</f>
        <v>9</v>
      </c>
      <c r="I13" s="345" t="n">
        <f aca="false">'StGenis-&gt;Meyrin'!I13+'StGenis-&gt;Bourdigny'!I13+'StGenis-&gt;CERN'!I13</f>
        <v>1</v>
      </c>
      <c r="J13" s="345" t="n">
        <f aca="false">'StGenis-&gt;Meyrin'!J13+'StGenis-&gt;Bourdigny'!J13+'StGenis-&gt;CERN'!J13</f>
        <v>2</v>
      </c>
      <c r="K13" s="345" t="n">
        <f aca="false">'StGenis-&gt;Meyrin'!K13+'StGenis-&gt;Bourdigny'!K13+'StGenis-&gt;CERN'!K13</f>
        <v>1</v>
      </c>
      <c r="L13" s="345" t="n">
        <f aca="false">'StGenis-&gt;Meyrin'!L13+'StGenis-&gt;Bourdigny'!L13+'StGenis-&gt;CERN'!L13</f>
        <v>0</v>
      </c>
      <c r="M13" s="345" t="n">
        <f aca="false">'StGenis-&gt;Meyrin'!M13+'StGenis-&gt;Bourdigny'!M13+'StGenis-&gt;CERN'!M13</f>
        <v>0</v>
      </c>
      <c r="N13" s="345" t="n">
        <f aca="false">'StGenis-&gt;Meyrin'!N13+'StGenis-&gt;Bourdigny'!N13+'StGenis-&gt;CERN'!N13</f>
        <v>0</v>
      </c>
      <c r="O13" s="345" t="n">
        <f aca="false">'StGenis-&gt;Meyrin'!O13+'StGenis-&gt;Bourdigny'!O13+'StGenis-&gt;CERN'!O13</f>
        <v>0</v>
      </c>
      <c r="P13" s="345" t="n">
        <f aca="false">'StGenis-&gt;Meyrin'!P13+'StGenis-&gt;Bourdigny'!P13+'StGenis-&gt;CERN'!P13</f>
        <v>0</v>
      </c>
      <c r="Q13" s="345" t="n">
        <f aca="false">'StGenis-&gt;Meyrin'!Q13+'StGenis-&gt;Bourdigny'!Q13+'StGenis-&gt;CERN'!Q13</f>
        <v>0</v>
      </c>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45" t="n">
        <f aca="false">'StGenis-&gt;Meyrin'!AW13+'StGenis-&gt;Bourdigny'!AW13+'StGenis-&gt;CERN'!AW13</f>
        <v>0</v>
      </c>
      <c r="AX13" s="345" t="n">
        <f aca="false">'StGenis-&gt;Meyrin'!AX13+'StGenis-&gt;Bourdigny'!AX13+'StGenis-&gt;CERN'!AX13</f>
        <v>0</v>
      </c>
      <c r="AY13" s="345" t="n">
        <f aca="false">'StGenis-&gt;Meyrin'!AY13+'StGenis-&gt;Bourdigny'!AY13+'StGenis-&gt;CERN'!AY13</f>
        <v>0</v>
      </c>
      <c r="AZ13" s="345" t="n">
        <f aca="false">'StGenis-&gt;Meyrin'!AZ13+'StGenis-&gt;Bourdigny'!AZ13+'StGenis-&gt;CERN'!AZ13</f>
        <v>0</v>
      </c>
      <c r="BA13" s="345" t="n">
        <f aca="false">'StGenis-&gt;Meyrin'!BA13+'StGenis-&gt;Bourdigny'!BA13+'StGenis-&gt;CERN'!BA13</f>
        <v>0</v>
      </c>
      <c r="BB13" s="345" t="n">
        <f aca="false">'StGenis-&gt;Meyrin'!BB13+'StGenis-&gt;Bourdigny'!BB13+'StGenis-&gt;CERN'!BB13</f>
        <v>0</v>
      </c>
      <c r="BC13" s="345" t="n">
        <f aca="false">'StGenis-&gt;Meyrin'!BC13+'StGenis-&gt;Bourdigny'!BC13+'StGenis-&gt;CERN'!BC13</f>
        <v>0</v>
      </c>
      <c r="BD13" s="345" t="n">
        <f aca="false">'StGenis-&gt;Meyrin'!BD13+'StGenis-&gt;Bourdigny'!BD13+'StGenis-&gt;CERN'!BD13</f>
        <v>0</v>
      </c>
      <c r="BE13" s="345" t="n">
        <f aca="false">'StGenis-&gt;Meyrin'!BE13+'StGenis-&gt;Bourdigny'!BE13+'StGenis-&gt;CERN'!BE13</f>
        <v>0</v>
      </c>
      <c r="BF13" s="345" t="n">
        <f aca="false">'StGenis-&gt;Meyrin'!BF13+'StGenis-&gt;Bourdigny'!BF13+'StGenis-&gt;CERN'!BF13</f>
        <v>0</v>
      </c>
      <c r="BG13" s="345" t="n">
        <f aca="false">'StGenis-&gt;Meyrin'!BG13+'StGenis-&gt;Bourdigny'!BG13+'StGenis-&gt;CERN'!BG13</f>
        <v>0</v>
      </c>
      <c r="BH13" s="345" t="n">
        <f aca="false">'StGenis-&gt;Meyrin'!BH13+'StGenis-&gt;Bourdigny'!BH13+'StGenis-&gt;CERN'!BH13</f>
        <v>0</v>
      </c>
      <c r="BI13" s="345" t="n">
        <f aca="false">'StGenis-&gt;Meyrin'!BI13+'StGenis-&gt;Bourdigny'!BI13+'StGenis-&gt;CERN'!BI13</f>
        <v>0</v>
      </c>
      <c r="BJ13" s="345" t="n">
        <f aca="false">'StGenis-&gt;Meyrin'!BJ13+'StGenis-&gt;Bourdigny'!BJ13+'StGenis-&gt;CERN'!BJ13</f>
        <v>0</v>
      </c>
      <c r="BK13" s="345" t="n">
        <f aca="false">'StGenis-&gt;Meyrin'!BK13+'StGenis-&gt;Bourdigny'!BK13+'StGenis-&gt;CERN'!BK13</f>
        <v>0</v>
      </c>
      <c r="BL13" s="345" t="n">
        <f aca="false">'StGenis-&gt;Meyrin'!BL13+'StGenis-&gt;Bourdigny'!BL13+'StGenis-&gt;CERN'!BL13</f>
        <v>0</v>
      </c>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45" t="n">
        <f aca="false">'StGenis-&gt;Meyrin'!CR13+'StGenis-&gt;Bourdigny'!CR13+'StGenis-&gt;CERN'!CR13</f>
        <v>0</v>
      </c>
      <c r="CS13" s="345" t="n">
        <f aca="false">'StGenis-&gt;Meyrin'!CS13+'StGenis-&gt;Bourdigny'!CS13+'StGenis-&gt;CERN'!CS13</f>
        <v>0</v>
      </c>
      <c r="CT13" s="345" t="n">
        <f aca="false">'StGenis-&gt;Meyrin'!CT13+'StGenis-&gt;Bourdigny'!CT13+'StGenis-&gt;CERN'!CT13</f>
        <v>0</v>
      </c>
      <c r="CU13" s="345" t="n">
        <f aca="false">'StGenis-&gt;Meyrin'!CU13+'StGenis-&gt;Bourdigny'!CU13+'StGenis-&gt;CERN'!CU13</f>
        <v>0</v>
      </c>
      <c r="CV13" s="345" t="n">
        <f aca="false">'StGenis-&gt;Meyrin'!CV13+'StGenis-&gt;Bourdigny'!CV13+'StGenis-&gt;CERN'!CV13</f>
        <v>0</v>
      </c>
      <c r="CW13" s="345" t="n">
        <f aca="false">'StGenis-&gt;Meyrin'!CW13+'StGenis-&gt;Bourdigny'!CW13+'StGenis-&gt;CERN'!CW13</f>
        <v>0</v>
      </c>
      <c r="CX13" s="345" t="n">
        <f aca="false">'StGenis-&gt;Meyrin'!CX13+'StGenis-&gt;Bourdigny'!CX13+'StGenis-&gt;CERN'!CX13</f>
        <v>0</v>
      </c>
      <c r="CY13" s="345" t="n">
        <f aca="false">'StGenis-&gt;Meyrin'!CY13+'StGenis-&gt;Bourdigny'!CY13+'StGenis-&gt;CERN'!CY13</f>
        <v>0</v>
      </c>
      <c r="CZ13" s="345" t="n">
        <f aca="false">'StGenis-&gt;Meyrin'!CZ13+'StGenis-&gt;Bourdigny'!CZ13+'StGenis-&gt;CERN'!CZ13</f>
        <v>0</v>
      </c>
      <c r="DA13" s="345" t="n">
        <f aca="false">'StGenis-&gt;Meyrin'!DA13+'StGenis-&gt;Bourdigny'!DA13+'StGenis-&gt;CERN'!DA13</f>
        <v>0</v>
      </c>
      <c r="DB13" s="345" t="n">
        <f aca="false">'StGenis-&gt;Meyrin'!DB13+'StGenis-&gt;Bourdigny'!DB13+'StGenis-&gt;CERN'!DB13</f>
        <v>0</v>
      </c>
      <c r="DC13" s="345" t="n">
        <f aca="false">'StGenis-&gt;Meyrin'!DC13+'StGenis-&gt;Bourdigny'!DC13+'StGenis-&gt;CERN'!DC13</f>
        <v>0</v>
      </c>
      <c r="DD13" s="345" t="n">
        <f aca="false">'StGenis-&gt;Meyrin'!DD13+'StGenis-&gt;Bourdigny'!DD13+'StGenis-&gt;CERN'!DD13</f>
        <v>0</v>
      </c>
      <c r="DE13" s="345" t="n">
        <f aca="false">'StGenis-&gt;Meyrin'!DE13+'StGenis-&gt;Bourdigny'!DE13+'StGenis-&gt;CERN'!DE13</f>
        <v>0</v>
      </c>
      <c r="DF13" s="345" t="n">
        <f aca="false">'StGenis-&gt;Meyrin'!DF13+'StGenis-&gt;Bourdigny'!DF13+'StGenis-&gt;CERN'!DF13</f>
        <v>0</v>
      </c>
      <c r="DG13" s="345" t="n">
        <f aca="false">'StGenis-&gt;Meyrin'!DG13+'StGenis-&gt;Bourdigny'!DG13+'StGenis-&gt;CERN'!DG13</f>
        <v>0</v>
      </c>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345" t="n">
        <f aca="false">'StGenis-&gt;Meyrin'!EM13+'StGenis-&gt;Bourdigny'!EM13+'RteEurope-&gt;Meyrin'!EM13+'StGenis-&gt;CERN'!EM13</f>
        <v>0</v>
      </c>
      <c r="EN13" s="345" t="n">
        <f aca="false">'StGenis-&gt;Meyrin'!EN13+'StGenis-&gt;Bourdigny'!EN13+'RteEurope-&gt;Meyrin'!EN13+'StGenis-&gt;CERN'!EN13</f>
        <v>0</v>
      </c>
      <c r="EO13" s="345" t="n">
        <f aca="false">'StGenis-&gt;Meyrin'!EO13+'StGenis-&gt;Bourdigny'!EO13+'RteEurope-&gt;Meyrin'!EO13+'StGenis-&gt;CERN'!EO13</f>
        <v>0</v>
      </c>
      <c r="EP13" s="345" t="n">
        <f aca="false">'StGenis-&gt;Meyrin'!EP13+'StGenis-&gt;Bourdigny'!EP13+'RteEurope-&gt;Meyrin'!EP13+'StGenis-&gt;CERN'!EP13</f>
        <v>0</v>
      </c>
      <c r="EQ13" s="345" t="n">
        <f aca="false">'StGenis-&gt;Meyrin'!EQ13+'StGenis-&gt;Bourdigny'!EQ13+'RteEurope-&gt;Meyrin'!EQ13+'StGenis-&gt;CERN'!EQ13</f>
        <v>0</v>
      </c>
      <c r="ER13" s="345" t="n">
        <f aca="false">'StGenis-&gt;Meyrin'!ER13+'StGenis-&gt;Bourdigny'!ER13+'RteEurope-&gt;Meyrin'!ER13+'StGenis-&gt;CERN'!ER13</f>
        <v>0</v>
      </c>
      <c r="ES13" s="345" t="n">
        <f aca="false">'StGenis-&gt;Meyrin'!ES13+'StGenis-&gt;Bourdigny'!ES13+'RteEurope-&gt;Meyrin'!ES13+'StGenis-&gt;CERN'!ES13</f>
        <v>0</v>
      </c>
      <c r="ET13" s="345" t="n">
        <f aca="false">'StGenis-&gt;Meyrin'!ET13+'StGenis-&gt;Bourdigny'!ET13+'RteEurope-&gt;Meyrin'!ET13+'StGenis-&gt;CERN'!ET13</f>
        <v>0</v>
      </c>
      <c r="EU13" s="345" t="n">
        <f aca="false">'StGenis-&gt;Meyrin'!EU13+'StGenis-&gt;Bourdigny'!EU13+'RteEurope-&gt;Meyrin'!EU13+'StGenis-&gt;CERN'!EU13</f>
        <v>0</v>
      </c>
      <c r="EV13" s="345" t="n">
        <f aca="false">'StGenis-&gt;Meyrin'!EV13+'StGenis-&gt;Bourdigny'!EV13+'RteEurope-&gt;Meyrin'!EV13+'StGenis-&gt;CERN'!EV13</f>
        <v>0</v>
      </c>
      <c r="EW13" s="345" t="n">
        <f aca="false">'StGenis-&gt;Meyrin'!EW13+'StGenis-&gt;Bourdigny'!EW13+'RteEurope-&gt;Meyrin'!EW13+'StGenis-&gt;CERN'!EW13</f>
        <v>0</v>
      </c>
      <c r="EX13" s="345" t="n">
        <f aca="false">'StGenis-&gt;Meyrin'!EX13+'StGenis-&gt;Bourdigny'!EX13+'RteEurope-&gt;Meyrin'!EX13+'StGenis-&gt;CERN'!EX13</f>
        <v>0</v>
      </c>
      <c r="EY13" s="345" t="n">
        <f aca="false">'StGenis-&gt;Meyrin'!EY13+'StGenis-&gt;Bourdigny'!EY13+'RteEurope-&gt;Meyrin'!EY13+'StGenis-&gt;CERN'!EY13</f>
        <v>0</v>
      </c>
      <c r="EZ13" s="345" t="n">
        <f aca="false">'StGenis-&gt;Meyrin'!EZ13+'StGenis-&gt;Bourdigny'!EZ13+'RteEurope-&gt;Meyrin'!EZ13+'StGenis-&gt;CERN'!EZ13</f>
        <v>0</v>
      </c>
      <c r="FA13" s="345" t="n">
        <f aca="false">'StGenis-&gt;Meyrin'!FA13+'StGenis-&gt;Bourdigny'!FA13+'RteEurope-&gt;Meyrin'!FA13+'StGenis-&gt;CERN'!FA13</f>
        <v>0</v>
      </c>
      <c r="FB13" s="345" t="n">
        <f aca="false">'StGenis-&gt;Meyrin'!FB13+'StGenis-&gt;Bourdigny'!FB13+'RteEurope-&gt;Meyrin'!FB13+'StGenis-&gt;CERN'!FB13</f>
        <v>0</v>
      </c>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287</v>
      </c>
      <c r="C14" s="357" t="n">
        <f aca="false">SUM(C5:C12)</f>
        <v>66</v>
      </c>
      <c r="D14" s="357" t="n">
        <f aca="false">SUM(D5:D12)</f>
        <v>103</v>
      </c>
      <c r="E14" s="357" t="n">
        <f aca="false">SUM(E5:E12)</f>
        <v>104</v>
      </c>
      <c r="F14" s="357" t="n">
        <f aca="false">SUM(F5:F12)</f>
        <v>38</v>
      </c>
      <c r="G14" s="357" t="n">
        <f aca="false">SUM(G5:G12)</f>
        <v>10</v>
      </c>
      <c r="H14" s="357" t="n">
        <f aca="false">SUM(H5:H12)</f>
        <v>57</v>
      </c>
      <c r="I14" s="357" t="n">
        <f aca="false">SUM(I5:I12)</f>
        <v>25</v>
      </c>
      <c r="J14" s="357" t="n">
        <f aca="false">SUM(J5:J12)</f>
        <v>16</v>
      </c>
      <c r="K14" s="357" t="n">
        <f aca="false">SUM(K5:K12)</f>
        <v>0</v>
      </c>
      <c r="L14" s="357" t="n">
        <f aca="false">SUM(L5:L12)</f>
        <v>3</v>
      </c>
      <c r="M14" s="357" t="n">
        <f aca="false">SUM(M5:M12)</f>
        <v>2</v>
      </c>
      <c r="N14" s="357" t="n">
        <f aca="false">SUM(N5:N12)</f>
        <v>1</v>
      </c>
      <c r="O14" s="357" t="n">
        <f aca="false">SUM(O5:O12)</f>
        <v>0</v>
      </c>
      <c r="P14" s="357" t="n">
        <f aca="false">SUM(P5:P12)</f>
        <v>6</v>
      </c>
      <c r="Q14" s="357" t="n">
        <f aca="false">SUM(Q5:Q12)</f>
        <v>1</v>
      </c>
      <c r="S14" s="358" t="n">
        <f aca="false">B14+D14+F14+H14+J14+L14+N14+P14</f>
        <v>511</v>
      </c>
      <c r="T14" s="359" t="n">
        <f aca="false">C14+E14+G14+I14+K14+M14+O14+Q14</f>
        <v>208</v>
      </c>
      <c r="U14" s="360" t="n">
        <f aca="false">T14/(T14+S14)</f>
        <v>0.289290681502086</v>
      </c>
      <c r="V14" s="359" t="n">
        <f aca="false">B14+C14+J14+K14</f>
        <v>369</v>
      </c>
      <c r="W14" s="359" t="n">
        <f aca="false">D14+E14+L14+M14</f>
        <v>212</v>
      </c>
      <c r="X14" s="359" t="n">
        <f aca="false">F14+G14+N14+O14</f>
        <v>49</v>
      </c>
      <c r="Y14" s="359" t="n">
        <f aca="false">SUM(V14:X14)</f>
        <v>630</v>
      </c>
      <c r="Z14" s="15" t="n">
        <f aca="false">W14/Y14</f>
        <v>0.336507936507936</v>
      </c>
      <c r="AA14" s="15" t="n">
        <f aca="false">X14/Y14</f>
        <v>0.0777777777777778</v>
      </c>
      <c r="AB14" s="359" t="n">
        <f aca="false">H14+I14+P14+Q14</f>
        <v>89</v>
      </c>
      <c r="AC14" s="359" t="n">
        <f aca="false">SUM(B14:I14)</f>
        <v>690</v>
      </c>
      <c r="AD14" s="361" t="n">
        <f aca="false">SUM(J14:Q14)</f>
        <v>29</v>
      </c>
      <c r="AE14" s="362" t="n">
        <f aca="false">SUM(B14:Q14)</f>
        <v>719</v>
      </c>
      <c r="AH14" s="15" t="n">
        <f aca="false">(S14/BN14) - 1</f>
        <v>0.0199600798403194</v>
      </c>
      <c r="AI14" s="15" t="n">
        <f aca="false">(T14/BO14) - 1</f>
        <v>0.238095238095238</v>
      </c>
      <c r="AJ14" s="15" t="n">
        <f aca="false">(U14/BP14) - 1</f>
        <v>0.151996820981521</v>
      </c>
      <c r="AK14" s="15" t="n">
        <f aca="false">(V14/BQ14) - 1</f>
        <v>-0.0681818181818182</v>
      </c>
      <c r="AL14" s="15" t="n">
        <f aca="false">(W14/BR14) - 1</f>
        <v>0.472222222222222</v>
      </c>
      <c r="AM14" s="15" t="n">
        <f aca="false">(X14/BS14) - 1</f>
        <v>0.0888888888888888</v>
      </c>
      <c r="AN14" s="15" t="n">
        <f aca="false">(Y14/BT14) - 1</f>
        <v>0.0769230769230769</v>
      </c>
      <c r="AO14" s="15" t="n">
        <f aca="false">(Z14/BU14) - 1</f>
        <v>0.367063492063493</v>
      </c>
      <c r="AP14" s="15" t="n">
        <f aca="false">(AA14/BV14) - 1</f>
        <v>0.0111111111111115</v>
      </c>
      <c r="AQ14" s="15" t="n">
        <f aca="false">(AB14/BW14) - 1</f>
        <v>0.0595238095238095</v>
      </c>
      <c r="AR14" s="15" t="n">
        <f aca="false">(AC14/BX14) - 1</f>
        <v>0.078125</v>
      </c>
      <c r="AS14" s="15" t="n">
        <f aca="false">(AD14/BY14) - 1</f>
        <v>0</v>
      </c>
      <c r="AT14" s="15" t="n">
        <f aca="false">(AE14/BZ14) - 1</f>
        <v>0.0747384155455904</v>
      </c>
      <c r="AV14" s="356" t="s">
        <v>17</v>
      </c>
      <c r="AW14" s="357" t="n">
        <f aca="false">SUM(AW5:AW12)</f>
        <v>325</v>
      </c>
      <c r="AX14" s="357" t="n">
        <f aca="false">SUM(AX5:AX12)</f>
        <v>57</v>
      </c>
      <c r="AY14" s="357" t="n">
        <f aca="false">SUM(AY5:AY12)</f>
        <v>64</v>
      </c>
      <c r="AZ14" s="357" t="n">
        <f aca="false">SUM(AZ5:AZ12)</f>
        <v>75</v>
      </c>
      <c r="BA14" s="357" t="n">
        <f aca="false">SUM(BA5:BA12)</f>
        <v>33</v>
      </c>
      <c r="BB14" s="357" t="n">
        <f aca="false">SUM(BB5:BB12)</f>
        <v>7</v>
      </c>
      <c r="BC14" s="357" t="n">
        <f aca="false">SUM(BC5:BC12)</f>
        <v>56</v>
      </c>
      <c r="BD14" s="357" t="n">
        <f aca="false">SUM(BD5:BD12)</f>
        <v>23</v>
      </c>
      <c r="BE14" s="357" t="n">
        <f aca="false">SUM(BE5:BE12)</f>
        <v>14</v>
      </c>
      <c r="BF14" s="357" t="n">
        <f aca="false">SUM(BF5:BF12)</f>
        <v>0</v>
      </c>
      <c r="BG14" s="357" t="n">
        <f aca="false">SUM(BG5:BG12)</f>
        <v>3</v>
      </c>
      <c r="BH14" s="357" t="n">
        <f aca="false">SUM(BH5:BH12)</f>
        <v>2</v>
      </c>
      <c r="BI14" s="357" t="n">
        <f aca="false">SUM(BI5:BI12)</f>
        <v>1</v>
      </c>
      <c r="BJ14" s="357" t="n">
        <f aca="false">SUM(BJ5:BJ12)</f>
        <v>4</v>
      </c>
      <c r="BK14" s="357" t="n">
        <f aca="false">SUM(BK5:BK12)</f>
        <v>5</v>
      </c>
      <c r="BL14" s="357" t="n">
        <f aca="false">SUM(BL5:BL12)</f>
        <v>0</v>
      </c>
      <c r="BN14" s="358" t="n">
        <f aca="false">AW14+AY14+BA14+BC14+BE14+BG14+BI14+BK14</f>
        <v>501</v>
      </c>
      <c r="BO14" s="359" t="n">
        <f aca="false">AX14+AZ14+BB14+BD14+BF14+BH14+BJ14+BL14</f>
        <v>168</v>
      </c>
      <c r="BP14" s="360" t="n">
        <f aca="false">BO14/(BO14+BN14)</f>
        <v>0.251121076233184</v>
      </c>
      <c r="BQ14" s="359" t="n">
        <f aca="false">AW14+AX14+BE14+BF14</f>
        <v>396</v>
      </c>
      <c r="BR14" s="359" t="n">
        <f aca="false">AY14+AZ14+BG14+BH14</f>
        <v>144</v>
      </c>
      <c r="BS14" s="359" t="n">
        <f aca="false">BA14+BB14+BI14+BJ14</f>
        <v>45</v>
      </c>
      <c r="BT14" s="359" t="n">
        <f aca="false">SUM(BQ14:BS14)</f>
        <v>585</v>
      </c>
      <c r="BU14" s="15" t="n">
        <f aca="false">BR14/BT14</f>
        <v>0.246153846153846</v>
      </c>
      <c r="BV14" s="15" t="n">
        <f aca="false">BS14/BT14</f>
        <v>0.0769230769230769</v>
      </c>
      <c r="BW14" s="359" t="n">
        <f aca="false">BC14+BD14+BK14+BL14</f>
        <v>84</v>
      </c>
      <c r="BX14" s="359" t="n">
        <f aca="false">SUM(AW14:BD14)</f>
        <v>640</v>
      </c>
      <c r="BY14" s="361" t="n">
        <f aca="false">SUM(BE14:BL14)</f>
        <v>29</v>
      </c>
      <c r="BZ14" s="362" t="n">
        <f aca="false">SUM(AW14:BL14)</f>
        <v>669</v>
      </c>
      <c r="CC14" s="15" t="n">
        <f aca="false">(BN14/DI14) - 1</f>
        <v>0.278061224489796</v>
      </c>
      <c r="CD14" s="15" t="n">
        <f aca="false">(BO14/DJ14) - 1</f>
        <v>0.12</v>
      </c>
      <c r="CE14" s="15" t="n">
        <f aca="false">(BP14/DK14) - 1</f>
        <v>-0.0926158445440958</v>
      </c>
      <c r="CF14" s="15" t="n">
        <f aca="false">(BQ14/DL14) - 1</f>
        <v>0.315614617940199</v>
      </c>
      <c r="CG14" s="15" t="n">
        <f aca="false">(BR14/DM14) - 1</f>
        <v>0.152</v>
      </c>
      <c r="CH14" s="15" t="n">
        <f aca="false">(BS14/DN14) - 1</f>
        <v>0.40625</v>
      </c>
      <c r="CI14" s="15" t="n">
        <f aca="false">(BT14/DO14) - 1</f>
        <v>0.277292576419214</v>
      </c>
      <c r="CJ14" s="15" t="n">
        <f aca="false">(BU14/DP14) - 1</f>
        <v>-0.0980923076923077</v>
      </c>
      <c r="CK14" s="15" t="n">
        <f aca="false">(BV14/DQ14) - 1</f>
        <v>0.100961538461539</v>
      </c>
      <c r="CL14" s="15" t="n">
        <f aca="false">(BW14/DR14) - 1</f>
        <v>0</v>
      </c>
      <c r="CM14" s="15" t="n">
        <f aca="false">(BX14/DS14) - 1</f>
        <v>0.233140655105973</v>
      </c>
      <c r="CN14" s="15" t="n">
        <f aca="false">(BY14/DT14) - 1</f>
        <v>0.260869565217391</v>
      </c>
      <c r="CO14" s="15" t="n">
        <f aca="false">(BZ14/DU14) - 1</f>
        <v>0.234317343173432</v>
      </c>
      <c r="CQ14" s="356" t="s">
        <v>17</v>
      </c>
      <c r="CR14" s="357" t="n">
        <f aca="false">SUM(CR5:CR12)</f>
        <v>210</v>
      </c>
      <c r="CS14" s="357" t="n">
        <f aca="false">SUM(CS5:CS12)</f>
        <v>81</v>
      </c>
      <c r="CT14" s="357" t="n">
        <f aca="false">SUM(CT5:CT12)</f>
        <v>78</v>
      </c>
      <c r="CU14" s="357" t="n">
        <f aca="false">SUM(CU5:CU12)</f>
        <v>39</v>
      </c>
      <c r="CV14" s="357" t="n">
        <f aca="false">SUM(CV5:CV12)</f>
        <v>26</v>
      </c>
      <c r="CW14" s="357" t="n">
        <f aca="false">SUM(CW5:CW12)</f>
        <v>5</v>
      </c>
      <c r="CX14" s="357" t="n">
        <f aca="false">SUM(CX5:CX12)</f>
        <v>64</v>
      </c>
      <c r="CY14" s="357" t="n">
        <f aca="false">SUM(CY5:CY12)</f>
        <v>16</v>
      </c>
      <c r="CZ14" s="357" t="n">
        <f aca="false">SUM(CZ5:CZ12)</f>
        <v>8</v>
      </c>
      <c r="DA14" s="357" t="n">
        <f aca="false">SUM(DA5:DA12)</f>
        <v>2</v>
      </c>
      <c r="DB14" s="357" t="n">
        <f aca="false">SUM(DB5:DB12)</f>
        <v>2</v>
      </c>
      <c r="DC14" s="357" t="n">
        <f aca="false">SUM(DC5:DC12)</f>
        <v>6</v>
      </c>
      <c r="DD14" s="357" t="n">
        <f aca="false">SUM(DD5:DD12)</f>
        <v>1</v>
      </c>
      <c r="DE14" s="357" t="n">
        <f aca="false">SUM(DE5:DE12)</f>
        <v>0</v>
      </c>
      <c r="DF14" s="357" t="n">
        <f aca="false">SUM(DF5:DF12)</f>
        <v>3</v>
      </c>
      <c r="DG14" s="357" t="n">
        <f aca="false">SUM(DG5:DG12)</f>
        <v>1</v>
      </c>
      <c r="DI14" s="358" t="n">
        <f aca="false">CR14+CT14+CV14+CX14+CZ14+DB14+DD14+DF14</f>
        <v>392</v>
      </c>
      <c r="DJ14" s="359" t="n">
        <f aca="false">CS14+CU14+CW14+CY14+DA14+DC14+DE14+DG14</f>
        <v>150</v>
      </c>
      <c r="DK14" s="360" t="n">
        <f aca="false">DJ14/(DJ14+DI14)</f>
        <v>0.276752767527675</v>
      </c>
      <c r="DL14" s="359" t="n">
        <f aca="false">CR14+CS14+CZ14+DA14</f>
        <v>301</v>
      </c>
      <c r="DM14" s="359" t="n">
        <f aca="false">CT14+CU14+DB14+DC14</f>
        <v>125</v>
      </c>
      <c r="DN14" s="359" t="n">
        <f aca="false">CV14+CW14+DD14+DE14</f>
        <v>32</v>
      </c>
      <c r="DO14" s="359" t="n">
        <f aca="false">SUM(DL14:DN14)</f>
        <v>458</v>
      </c>
      <c r="DP14" s="15" t="n">
        <f aca="false">DM14/DO14</f>
        <v>0.27292576419214</v>
      </c>
      <c r="DQ14" s="15" t="n">
        <f aca="false">DN14/DO14</f>
        <v>0.0698689956331878</v>
      </c>
      <c r="DR14" s="359" t="n">
        <f aca="false">CX14+CY14+DF14+DG14</f>
        <v>84</v>
      </c>
      <c r="DS14" s="359" t="n">
        <f aca="false">SUM(CR14:CY14)</f>
        <v>519</v>
      </c>
      <c r="DT14" s="361" t="n">
        <f aca="false">SUM(CZ14:DG14)</f>
        <v>23</v>
      </c>
      <c r="DU14" s="362" t="n">
        <f aca="false">SUM(CR14:DG14)</f>
        <v>542</v>
      </c>
      <c r="DX14" s="15" t="n">
        <f aca="false">(DI14/FD14) - 1</f>
        <v>0.281045751633987</v>
      </c>
      <c r="DY14" s="15" t="n">
        <f aca="false">(DJ14/FE14) - 1</f>
        <v>0.666666666666667</v>
      </c>
      <c r="DZ14" s="15" t="n">
        <f aca="false">(DK14/FF14) - 1</f>
        <v>0.217712177121771</v>
      </c>
      <c r="EA14" s="15" t="n">
        <f aca="false">(DL14/FG14) - 1</f>
        <v>0.331858407079646</v>
      </c>
      <c r="EB14" s="15" t="n">
        <f aca="false">(DM14/FH14) - 1</f>
        <v>0.146788990825688</v>
      </c>
      <c r="EC14" s="15" t="n">
        <f aca="false">(DN14/FI14) - 1</f>
        <v>1.90909090909091</v>
      </c>
      <c r="ED14" s="15" t="n">
        <f aca="false">(DO14/FJ14) - 1</f>
        <v>0.323699421965318</v>
      </c>
      <c r="EE14" s="15" t="n">
        <f aca="false">(DP14/FK14) - 1</f>
        <v>-0.133648491646969</v>
      </c>
      <c r="EF14" s="15" t="n">
        <f aca="false">(DQ14/FL14) - 1</f>
        <v>1.19769749900754</v>
      </c>
      <c r="EG14" s="15" t="n">
        <f aca="false">(DR14/FM14) - 1</f>
        <v>0.68</v>
      </c>
      <c r="EH14" s="15" t="n">
        <f aca="false">(DS14/FN14) - 1</f>
        <v>0.387700534759358</v>
      </c>
      <c r="EI14" s="15" t="n">
        <f aca="false">(DT14/FO14) - 1</f>
        <v>0.0454545454545454</v>
      </c>
      <c r="EJ14" s="15" t="n">
        <f aca="false">(DU14/FP14) - 1</f>
        <v>0.368686868686869</v>
      </c>
      <c r="EL14" s="356" t="s">
        <v>17</v>
      </c>
      <c r="EM14" s="363" t="n">
        <f aca="false">SUM(EM5:EM12)</f>
        <v>175</v>
      </c>
      <c r="EN14" s="363" t="n">
        <f aca="false">SUM(EN5:EN12)</f>
        <v>36</v>
      </c>
      <c r="EO14" s="363" t="n">
        <f aca="false">SUM(EO5:EO12)</f>
        <v>62</v>
      </c>
      <c r="EP14" s="363" t="n">
        <f aca="false">SUM(EP5:EP12)</f>
        <v>40</v>
      </c>
      <c r="EQ14" s="363" t="n">
        <f aca="false">SUM(EQ5:EQ12)</f>
        <v>8</v>
      </c>
      <c r="ER14" s="363" t="n">
        <f aca="false">SUM(ER5:ER12)</f>
        <v>3</v>
      </c>
      <c r="ES14" s="363" t="n">
        <f aca="false">SUM(ES5:ES12)</f>
        <v>42</v>
      </c>
      <c r="ET14" s="363" t="n">
        <f aca="false">SUM(ET5:ET12)</f>
        <v>8</v>
      </c>
      <c r="EU14" s="363" t="n">
        <f aca="false">SUM(EU5:EU12)</f>
        <v>15</v>
      </c>
      <c r="EV14" s="363" t="n">
        <f aca="false">SUM(EV5:EV12)</f>
        <v>0</v>
      </c>
      <c r="EW14" s="363" t="n">
        <f aca="false">SUM(EW5:EW12)</f>
        <v>4</v>
      </c>
      <c r="EX14" s="363" t="n">
        <f aca="false">SUM(EX5:EX12)</f>
        <v>3</v>
      </c>
      <c r="EY14" s="363" t="n">
        <f aca="false">SUM(EY5:EY12)</f>
        <v>0</v>
      </c>
      <c r="EZ14" s="363" t="n">
        <f aca="false">SUM(EZ5:EZ12)</f>
        <v>0</v>
      </c>
      <c r="FA14" s="363" t="n">
        <f aca="false">SUM(FA5:FA12)</f>
        <v>0</v>
      </c>
      <c r="FB14" s="363" t="n">
        <f aca="false">SUM(FB5:FB12)</f>
        <v>0</v>
      </c>
      <c r="FD14" s="358" t="n">
        <f aca="false">EM14+EO14+EQ14+ES14+EU14+EW14+EY14+FA14</f>
        <v>306</v>
      </c>
      <c r="FE14" s="359" t="n">
        <f aca="false">EN14+EP14+ER14+ET14+EV14+EX14+EZ14+FB14</f>
        <v>90</v>
      </c>
      <c r="FF14" s="360" t="n">
        <f aca="false">FE14/(FE14+FD14)</f>
        <v>0.227272727272727</v>
      </c>
      <c r="FG14" s="359" t="n">
        <f aca="false">EM14+EN14+EU14+EV14</f>
        <v>226</v>
      </c>
      <c r="FH14" s="359" t="n">
        <f aca="false">EO14+EP14+EW14+EX14</f>
        <v>109</v>
      </c>
      <c r="FI14" s="359" t="n">
        <f aca="false">EQ14+ER14+EY14+EZ14</f>
        <v>11</v>
      </c>
      <c r="FJ14" s="359" t="n">
        <f aca="false">SUM(FG14:FI14)</f>
        <v>346</v>
      </c>
      <c r="FK14" s="15" t="n">
        <f aca="false">FH14/FJ14</f>
        <v>0.315028901734104</v>
      </c>
      <c r="FL14" s="15" t="n">
        <f aca="false">FI14/FJ14</f>
        <v>0.0317919075144509</v>
      </c>
      <c r="FM14" s="359" t="n">
        <f aca="false">ES14+ET14+FA14+FB14</f>
        <v>50</v>
      </c>
      <c r="FN14" s="359" t="n">
        <f aca="false">SUM(EM14:ET14)</f>
        <v>374</v>
      </c>
      <c r="FO14" s="361" t="n">
        <f aca="false">SUM(EU14:FB14)</f>
        <v>22</v>
      </c>
      <c r="FP14" s="362" t="n">
        <f aca="false">SUM(EM14:FB14)</f>
        <v>396</v>
      </c>
      <c r="FR14" s="0" t="n">
        <v>171</v>
      </c>
      <c r="FS14" s="0" t="n">
        <v>79</v>
      </c>
      <c r="FT14" s="0" t="n">
        <v>0.316</v>
      </c>
      <c r="FU14" s="0" t="n">
        <v>128</v>
      </c>
      <c r="FV14" s="0" t="n">
        <v>62</v>
      </c>
      <c r="FW14" s="0" t="n">
        <v>27</v>
      </c>
      <c r="FX14" s="0" t="n">
        <v>217</v>
      </c>
      <c r="FY14" s="0" t="n">
        <v>0.285714285714286</v>
      </c>
      <c r="FZ14" s="0" t="n">
        <v>0.124423963133641</v>
      </c>
      <c r="GA14" s="0" t="n">
        <v>33</v>
      </c>
      <c r="GB14" s="0" t="n">
        <v>241</v>
      </c>
      <c r="GC14" s="0" t="n">
        <v>9</v>
      </c>
      <c r="GD14" s="0" t="n">
        <v>250</v>
      </c>
      <c r="GF14" s="347" t="n">
        <f aca="false">(FD14/FR14) - 1</f>
        <v>0.789473684210526</v>
      </c>
      <c r="GG14" s="15" t="n">
        <f aca="false">(FE14/FS14) - 1</f>
        <v>0.139240506329114</v>
      </c>
      <c r="GH14" s="15" t="n">
        <f aca="false">(FF14/FT14) - 1</f>
        <v>-0.28078250863061</v>
      </c>
      <c r="GI14" s="15" t="n">
        <f aca="false">(FG14/FU14) - 1</f>
        <v>0.765625</v>
      </c>
      <c r="GJ14" s="15" t="n">
        <f aca="false">(FH14/FV14) - 1</f>
        <v>0.758064516129032</v>
      </c>
      <c r="GK14" s="15" t="n">
        <f aca="false">(FI14/FW14) - 1</f>
        <v>-0.592592592592593</v>
      </c>
      <c r="GL14" s="15" t="n">
        <f aca="false">(FJ14/FX14) - 1</f>
        <v>0.594470046082949</v>
      </c>
      <c r="GM14" s="15" t="n">
        <f aca="false">(FK14/FY14) - 1</f>
        <v>0.102601156069363</v>
      </c>
      <c r="GN14" s="15" t="n">
        <f aca="false">(FL14/FZ14) - 1</f>
        <v>-0.744487261828303</v>
      </c>
      <c r="GO14" s="15" t="n">
        <f aca="false">(FM14/GA14) - 1</f>
        <v>0.515151515151515</v>
      </c>
      <c r="GP14" s="15" t="n">
        <f aca="false">(FN14/GB14) - 1</f>
        <v>0.551867219917012</v>
      </c>
      <c r="GQ14" s="15" t="n">
        <f aca="false">(FO14/GC14) - 1</f>
        <v>1.44444444444444</v>
      </c>
      <c r="GR14" s="348" t="n">
        <f aca="false">(FP14/GD14) - 1</f>
        <v>0.584</v>
      </c>
    </row>
    <row r="15" customFormat="false" ht="14.25" hidden="false" customHeight="false" outlineLevel="0" collapsed="false">
      <c r="A15" s="356" t="s">
        <v>204</v>
      </c>
      <c r="B15" s="356" t="n">
        <f aca="false">SUM(B7:B10)</f>
        <v>145</v>
      </c>
      <c r="C15" s="356" t="n">
        <f aca="false">SUM(C7:C10)</f>
        <v>28</v>
      </c>
      <c r="D15" s="356" t="n">
        <f aca="false">SUM(D7:D10)</f>
        <v>63</v>
      </c>
      <c r="E15" s="356" t="n">
        <f aca="false">SUM(E7:E10)</f>
        <v>61</v>
      </c>
      <c r="F15" s="356" t="n">
        <f aca="false">SUM(F7:F10)</f>
        <v>25</v>
      </c>
      <c r="G15" s="356" t="n">
        <f aca="false">SUM(G7:G10)</f>
        <v>5</v>
      </c>
      <c r="H15" s="356" t="n">
        <f aca="false">SUM(H7:H10)</f>
        <v>23</v>
      </c>
      <c r="I15" s="356" t="n">
        <f aca="false">SUM(I7:I10)</f>
        <v>6</v>
      </c>
      <c r="J15" s="356" t="n">
        <f aca="false">SUM(J7:J10)</f>
        <v>8</v>
      </c>
      <c r="K15" s="356" t="n">
        <f aca="false">SUM(K7:K10)</f>
        <v>0</v>
      </c>
      <c r="L15" s="356" t="n">
        <f aca="false">SUM(L7:L10)</f>
        <v>0</v>
      </c>
      <c r="M15" s="356" t="n">
        <f aca="false">SUM(M7:M10)</f>
        <v>2</v>
      </c>
      <c r="N15" s="356" t="n">
        <f aca="false">SUM(N7:N10)</f>
        <v>0</v>
      </c>
      <c r="O15" s="356" t="n">
        <f aca="false">SUM(O7:O10)</f>
        <v>0</v>
      </c>
      <c r="P15" s="356" t="n">
        <f aca="false">SUM(P7:P10)</f>
        <v>4</v>
      </c>
      <c r="Q15" s="356" t="n">
        <f aca="false">SUM(Q7:Q10)</f>
        <v>1</v>
      </c>
      <c r="S15" s="364" t="n">
        <f aca="false">B15+D15+F15+H15+J15+L15+N15+P15</f>
        <v>268</v>
      </c>
      <c r="T15" s="363" t="n">
        <f aca="false">C15+E15+G15+I15+K15+M15+O15+Q15</f>
        <v>103</v>
      </c>
      <c r="U15" s="365" t="n">
        <f aca="false">T15/(T15+S15)</f>
        <v>0.277628032345013</v>
      </c>
      <c r="V15" s="363" t="n">
        <f aca="false">B15+C15+J15+K15</f>
        <v>181</v>
      </c>
      <c r="W15" s="363" t="n">
        <f aca="false">D15+E15+L15+M15</f>
        <v>126</v>
      </c>
      <c r="X15" s="363" t="n">
        <f aca="false">F15+G15+N15+O15</f>
        <v>30</v>
      </c>
      <c r="Y15" s="363" t="n">
        <f aca="false">SUM(V15:X15)</f>
        <v>337</v>
      </c>
      <c r="Z15" s="366" t="n">
        <f aca="false">W15/Y15</f>
        <v>0.373887240356083</v>
      </c>
      <c r="AA15" s="366" t="n">
        <f aca="false">X15/Y15</f>
        <v>0.0890207715133531</v>
      </c>
      <c r="AB15" s="363" t="n">
        <f aca="false">H15+I15+P15+Q15</f>
        <v>34</v>
      </c>
      <c r="AC15" s="363" t="n">
        <f aca="false">SUM(B15:I15)</f>
        <v>356</v>
      </c>
      <c r="AD15" s="367" t="n">
        <f aca="false">SUM(J15:Q15)</f>
        <v>15</v>
      </c>
      <c r="AE15" s="35" t="n">
        <f aca="false">SUM(B15:Q15)</f>
        <v>371</v>
      </c>
      <c r="AH15" s="15" t="n">
        <f aca="false">(S15/BN15) - 1</f>
        <v>0.0677290836653386</v>
      </c>
      <c r="AI15" s="15" t="n">
        <f aca="false">(T15/BO15) - 1</f>
        <v>0.00980392156862742</v>
      </c>
      <c r="AJ15" s="15" t="n">
        <f aca="false">(U15/BP15) - 1</f>
        <v>-0.039189260609903</v>
      </c>
      <c r="AK15" s="15" t="n">
        <f aca="false">(V15/BQ15) - 1</f>
        <v>-0.095</v>
      </c>
      <c r="AL15" s="15" t="n">
        <f aca="false">(W15/BR15) - 1</f>
        <v>0.465116279069767</v>
      </c>
      <c r="AM15" s="15" t="n">
        <f aca="false">(X15/BS15) - 1</f>
        <v>0.2</v>
      </c>
      <c r="AN15" s="15" t="n">
        <f aca="false">(Y15/BT15) - 1</f>
        <v>0.0836012861736335</v>
      </c>
      <c r="AO15" s="15" t="n">
        <f aca="false">(Z15/BU15) - 1</f>
        <v>0.35208060175281</v>
      </c>
      <c r="AP15" s="15" t="n">
        <f aca="false">(AA15/BV15) - 1</f>
        <v>0.107418397626112</v>
      </c>
      <c r="AQ15" s="15" t="n">
        <f aca="false">(AB15/BW15) - 1</f>
        <v>-0.19047619047619</v>
      </c>
      <c r="AR15" s="15" t="n">
        <f aca="false">(AC15/BX15) - 1</f>
        <v>0.0501474926253687</v>
      </c>
      <c r="AS15" s="15" t="n">
        <f aca="false">(AD15/BY15) - 1</f>
        <v>0.0714285714285714</v>
      </c>
      <c r="AT15" s="15" t="n">
        <f aca="false">(AE15/BZ15) - 1</f>
        <v>0.0509915014164306</v>
      </c>
      <c r="AV15" s="356" t="s">
        <v>204</v>
      </c>
      <c r="AW15" s="356" t="n">
        <f aca="false">SUM(AW7:AW10)</f>
        <v>164</v>
      </c>
      <c r="AX15" s="356" t="n">
        <f aca="false">SUM(AX7:AX10)</f>
        <v>28</v>
      </c>
      <c r="AY15" s="356" t="n">
        <f aca="false">SUM(AY7:AY10)</f>
        <v>31</v>
      </c>
      <c r="AZ15" s="356" t="n">
        <f aca="false">SUM(AZ7:AZ10)</f>
        <v>52</v>
      </c>
      <c r="BA15" s="356" t="n">
        <f aca="false">SUM(BA7:BA10)</f>
        <v>17</v>
      </c>
      <c r="BB15" s="356" t="n">
        <f aca="false">SUM(BB7:BB10)</f>
        <v>7</v>
      </c>
      <c r="BC15" s="356" t="n">
        <f aca="false">SUM(BC7:BC10)</f>
        <v>26</v>
      </c>
      <c r="BD15" s="356" t="n">
        <f aca="false">SUM(BD7:BD10)</f>
        <v>14</v>
      </c>
      <c r="BE15" s="356" t="n">
        <f aca="false">SUM(BE7:BE10)</f>
        <v>8</v>
      </c>
      <c r="BF15" s="356" t="n">
        <f aca="false">SUM(BF7:BF10)</f>
        <v>0</v>
      </c>
      <c r="BG15" s="356" t="n">
        <f aca="false">SUM(BG7:BG10)</f>
        <v>2</v>
      </c>
      <c r="BH15" s="356" t="n">
        <f aca="false">SUM(BH7:BH10)</f>
        <v>1</v>
      </c>
      <c r="BI15" s="356" t="n">
        <f aca="false">SUM(BI7:BI10)</f>
        <v>1</v>
      </c>
      <c r="BJ15" s="356" t="n">
        <f aca="false">SUM(BJ7:BJ10)</f>
        <v>0</v>
      </c>
      <c r="BK15" s="356" t="n">
        <f aca="false">SUM(BK7:BK10)</f>
        <v>2</v>
      </c>
      <c r="BL15" s="356" t="n">
        <f aca="false">SUM(BL7:BL10)</f>
        <v>0</v>
      </c>
      <c r="BN15" s="364" t="n">
        <f aca="false">AW15+AY15+BA15+BC15+BE15+BG15+BI15+BK15</f>
        <v>251</v>
      </c>
      <c r="BO15" s="363" t="n">
        <f aca="false">AX15+AZ15+BB15+BD15+BF15+BH15+BJ15+BL15</f>
        <v>102</v>
      </c>
      <c r="BP15" s="365" t="n">
        <f aca="false">BO15/(BO15+BN15)</f>
        <v>0.288951841359773</v>
      </c>
      <c r="BQ15" s="363" t="n">
        <f aca="false">AW15+AX15+BE15+BF15</f>
        <v>200</v>
      </c>
      <c r="BR15" s="363" t="n">
        <f aca="false">AY15+AZ15+BG15+BH15</f>
        <v>86</v>
      </c>
      <c r="BS15" s="363" t="n">
        <f aca="false">BA15+BB15+BI15+BJ15</f>
        <v>25</v>
      </c>
      <c r="BT15" s="363" t="n">
        <f aca="false">SUM(BQ15:BS15)</f>
        <v>311</v>
      </c>
      <c r="BU15" s="366" t="n">
        <f aca="false">BR15/BT15</f>
        <v>0.276527331189711</v>
      </c>
      <c r="BV15" s="366" t="n">
        <f aca="false">BS15/BT15</f>
        <v>0.0803858520900322</v>
      </c>
      <c r="BW15" s="363" t="n">
        <f aca="false">BC15+BD15+BK15+BL15</f>
        <v>42</v>
      </c>
      <c r="BX15" s="363" t="n">
        <f aca="false">SUM(AW15:BD15)</f>
        <v>339</v>
      </c>
      <c r="BY15" s="367" t="n">
        <f aca="false">SUM(BE15:BL15)</f>
        <v>14</v>
      </c>
      <c r="BZ15" s="35" t="n">
        <f aca="false">SUM(AW15:BL15)</f>
        <v>353</v>
      </c>
      <c r="CC15" s="15" t="n">
        <f aca="false">(BN15/DI15) - 1</f>
        <v>0.280612244897959</v>
      </c>
      <c r="CD15" s="15" t="n">
        <f aca="false">(BO15/DJ15) - 1</f>
        <v>0.545454545454545</v>
      </c>
      <c r="CE15" s="15" t="n">
        <f aca="false">(BP15/DK15) - 1</f>
        <v>0.147051249034252</v>
      </c>
      <c r="CF15" s="15" t="n">
        <f aca="false">(BQ15/DL15) - 1</f>
        <v>0.470588235294118</v>
      </c>
      <c r="CG15" s="15" t="n">
        <f aca="false">(BR15/DM15) - 1</f>
        <v>0.0886075949367089</v>
      </c>
      <c r="CH15" s="15" t="n">
        <f aca="false">(BS15/DN15) - 1</f>
        <v>0.666666666666667</v>
      </c>
      <c r="CI15" s="15" t="n">
        <f aca="false">(BT15/DO15) - 1</f>
        <v>0.352173913043478</v>
      </c>
      <c r="CJ15" s="15" t="n">
        <f aca="false">(BU15/DP15) - 1</f>
        <v>-0.194920428181855</v>
      </c>
      <c r="CK15" s="15" t="n">
        <f aca="false">(BV15/DQ15) - 1</f>
        <v>0.232583065380493</v>
      </c>
      <c r="CL15" s="15" t="n">
        <f aca="false">(BW15/DR15) - 1</f>
        <v>0.3125</v>
      </c>
      <c r="CM15" s="15" t="n">
        <f aca="false">(BX15/DS15) - 1</f>
        <v>0.37246963562753</v>
      </c>
      <c r="CN15" s="15" t="n">
        <f aca="false">(BY15/DT15) - 1</f>
        <v>-0.0666666666666667</v>
      </c>
      <c r="CO15" s="15" t="n">
        <f aca="false">(BZ15/DU15) - 1</f>
        <v>0.347328244274809</v>
      </c>
      <c r="CQ15" s="356" t="s">
        <v>204</v>
      </c>
      <c r="CR15" s="356" t="n">
        <f aca="false">SUM(CR7:CR10)</f>
        <v>99</v>
      </c>
      <c r="CS15" s="356" t="n">
        <f aca="false">SUM(CS7:CS10)</f>
        <v>30</v>
      </c>
      <c r="CT15" s="356" t="n">
        <f aca="false">SUM(CT7:CT10)</f>
        <v>54</v>
      </c>
      <c r="CU15" s="356" t="n">
        <f aca="false">SUM(CU7:CU10)</f>
        <v>19</v>
      </c>
      <c r="CV15" s="356" t="n">
        <f aca="false">SUM(CV7:CV10)</f>
        <v>12</v>
      </c>
      <c r="CW15" s="356" t="n">
        <f aca="false">SUM(CW7:CW10)</f>
        <v>3</v>
      </c>
      <c r="CX15" s="356" t="n">
        <f aca="false">SUM(CX7:CX10)</f>
        <v>24</v>
      </c>
      <c r="CY15" s="356" t="n">
        <f aca="false">SUM(CY7:CY10)</f>
        <v>6</v>
      </c>
      <c r="CZ15" s="356" t="n">
        <f aca="false">SUM(CZ7:CZ10)</f>
        <v>5</v>
      </c>
      <c r="DA15" s="356" t="n">
        <f aca="false">SUM(DA7:DA10)</f>
        <v>2</v>
      </c>
      <c r="DB15" s="356" t="n">
        <f aca="false">SUM(DB7:DB10)</f>
        <v>1</v>
      </c>
      <c r="DC15" s="356" t="n">
        <f aca="false">SUM(DC7:DC10)</f>
        <v>5</v>
      </c>
      <c r="DD15" s="356" t="n">
        <f aca="false">SUM(DD7:DD10)</f>
        <v>0</v>
      </c>
      <c r="DE15" s="356" t="n">
        <f aca="false">SUM(DE7:DE10)</f>
        <v>0</v>
      </c>
      <c r="DF15" s="356" t="n">
        <f aca="false">SUM(DF7:DF10)</f>
        <v>1</v>
      </c>
      <c r="DG15" s="356" t="n">
        <f aca="false">SUM(DG7:DG10)</f>
        <v>1</v>
      </c>
      <c r="DI15" s="364" t="n">
        <f aca="false">CR15+CT15+CV15+CX15+CZ15+DB15+DD15+DF15</f>
        <v>196</v>
      </c>
      <c r="DJ15" s="363" t="n">
        <f aca="false">CS15+CU15+CW15+CY15+DA15+DC15+DE15+DG15</f>
        <v>66</v>
      </c>
      <c r="DK15" s="365" t="n">
        <f aca="false">DJ15/(DJ15+DI15)</f>
        <v>0.251908396946565</v>
      </c>
      <c r="DL15" s="363" t="n">
        <f aca="false">CR15+CS15+CZ15+DA15</f>
        <v>136</v>
      </c>
      <c r="DM15" s="363" t="n">
        <f aca="false">CT15+CU15+DB15+DC15</f>
        <v>79</v>
      </c>
      <c r="DN15" s="363" t="n">
        <f aca="false">CV15+CW15+DD15+DE15</f>
        <v>15</v>
      </c>
      <c r="DO15" s="363" t="n">
        <f aca="false">SUM(DL15:DN15)</f>
        <v>230</v>
      </c>
      <c r="DP15" s="366" t="n">
        <f aca="false">DM15/DO15</f>
        <v>0.343478260869565</v>
      </c>
      <c r="DQ15" s="366" t="n">
        <f aca="false">DN15/DO15</f>
        <v>0.0652173913043478</v>
      </c>
      <c r="DR15" s="363" t="n">
        <f aca="false">CX15+CY15+DF15+DG15</f>
        <v>32</v>
      </c>
      <c r="DS15" s="363" t="n">
        <f aca="false">SUM(CR15:CY15)</f>
        <v>247</v>
      </c>
      <c r="DT15" s="367" t="n">
        <f aca="false">SUM(CZ15:DG15)</f>
        <v>15</v>
      </c>
      <c r="DU15" s="35" t="n">
        <f aca="false">SUM(CR15:DG15)</f>
        <v>262</v>
      </c>
      <c r="DX15" s="15" t="n">
        <f aca="false">(DI15/FD15) - 1</f>
        <v>0.195121951219512</v>
      </c>
      <c r="DY15" s="15" t="n">
        <f aca="false">(DJ15/FE15) - 1</f>
        <v>0.434782608695652</v>
      </c>
      <c r="DZ15" s="15" t="n">
        <f aca="false">(DK15/FF15) - 1</f>
        <v>0.150016594756057</v>
      </c>
      <c r="EA15" s="15" t="n">
        <f aca="false">(DL15/FG15) - 1</f>
        <v>0.247706422018349</v>
      </c>
      <c r="EB15" s="15" t="n">
        <f aca="false">(DM15/FH15) - 1</f>
        <v>0.362068965517241</v>
      </c>
      <c r="EC15" s="15" t="n">
        <f aca="false">(DN15/FI15) - 1</f>
        <v>1.14285714285714</v>
      </c>
      <c r="ED15" s="15" t="n">
        <f aca="false">(DO15/FJ15) - 1</f>
        <v>0.32183908045977</v>
      </c>
      <c r="EE15" s="15" t="n">
        <f aca="false">(DP15/FK15) - 1</f>
        <v>0.0304347826086957</v>
      </c>
      <c r="EF15" s="15" t="n">
        <f aca="false">(DQ15/FL15) - 1</f>
        <v>0.62111801242236</v>
      </c>
      <c r="EG15" s="15" t="n">
        <f aca="false">(DR15/FM15) - 1</f>
        <v>-0.111111111111111</v>
      </c>
      <c r="EH15" s="15" t="n">
        <f aca="false">(DS15/FN15) - 1</f>
        <v>0.266666666666667</v>
      </c>
      <c r="EI15" s="15" t="n">
        <f aca="false">(DT15/FO15) - 1</f>
        <v>0</v>
      </c>
      <c r="EJ15" s="15" t="n">
        <f aca="false">(DU15/FP15) - 1</f>
        <v>0.247619047619048</v>
      </c>
      <c r="EL15" s="356" t="s">
        <v>204</v>
      </c>
      <c r="EM15" s="356" t="n">
        <f aca="false">SUM(EM7:EM10)</f>
        <v>81</v>
      </c>
      <c r="EN15" s="356" t="n">
        <f aca="false">SUM(EN7:EN10)</f>
        <v>17</v>
      </c>
      <c r="EO15" s="356" t="n">
        <f aca="false">SUM(EO7:EO10)</f>
        <v>31</v>
      </c>
      <c r="EP15" s="356" t="n">
        <f aca="false">SUM(EP7:EP10)</f>
        <v>23</v>
      </c>
      <c r="EQ15" s="356" t="n">
        <f aca="false">SUM(EQ7:EQ10)</f>
        <v>6</v>
      </c>
      <c r="ER15" s="356" t="n">
        <f aca="false">SUM(ER7:ER10)</f>
        <v>1</v>
      </c>
      <c r="ES15" s="356" t="n">
        <f aca="false">SUM(ES7:ES10)</f>
        <v>33</v>
      </c>
      <c r="ET15" s="356" t="n">
        <f aca="false">SUM(ET7:ET10)</f>
        <v>3</v>
      </c>
      <c r="EU15" s="356" t="n">
        <f aca="false">SUM(EU7:EU10)</f>
        <v>11</v>
      </c>
      <c r="EV15" s="356" t="n">
        <f aca="false">SUM(EV7:EV10)</f>
        <v>0</v>
      </c>
      <c r="EW15" s="356" t="n">
        <f aca="false">SUM(EW7:EW10)</f>
        <v>2</v>
      </c>
      <c r="EX15" s="356" t="n">
        <f aca="false">SUM(EX7:EX10)</f>
        <v>2</v>
      </c>
      <c r="EY15" s="356" t="n">
        <f aca="false">SUM(EY7:EY10)</f>
        <v>0</v>
      </c>
      <c r="EZ15" s="356" t="n">
        <f aca="false">SUM(EZ7:EZ10)</f>
        <v>0</v>
      </c>
      <c r="FA15" s="356" t="n">
        <f aca="false">SUM(FA7:FA10)</f>
        <v>0</v>
      </c>
      <c r="FB15" s="356" t="n">
        <f aca="false">SUM(FB7:FB10)</f>
        <v>0</v>
      </c>
      <c r="FD15" s="364" t="n">
        <f aca="false">EM15+EO15+EQ15+ES15+EU15+EW15+EY15+FA15</f>
        <v>164</v>
      </c>
      <c r="FE15" s="363" t="n">
        <f aca="false">EN15+EP15+ER15+ET15+EV15+EX15+EZ15+FB15</f>
        <v>46</v>
      </c>
      <c r="FF15" s="365" t="n">
        <f aca="false">FE15/(FE15+FD15)</f>
        <v>0.219047619047619</v>
      </c>
      <c r="FG15" s="363" t="n">
        <f aca="false">EM15+EN15+EU15+EV15</f>
        <v>109</v>
      </c>
      <c r="FH15" s="363" t="n">
        <f aca="false">EO15+EP15+EW15+EX15</f>
        <v>58</v>
      </c>
      <c r="FI15" s="363" t="n">
        <f aca="false">EQ15+ER15+EY15+EZ15</f>
        <v>7</v>
      </c>
      <c r="FJ15" s="363" t="n">
        <f aca="false">SUM(FG15:FI15)</f>
        <v>174</v>
      </c>
      <c r="FK15" s="366" t="n">
        <f aca="false">FH15/FJ15</f>
        <v>0.333333333333333</v>
      </c>
      <c r="FL15" s="366" t="n">
        <f aca="false">FI15/FJ15</f>
        <v>0.0402298850574713</v>
      </c>
      <c r="FM15" s="363" t="n">
        <f aca="false">ES15+ET15+FA15+FB15</f>
        <v>36</v>
      </c>
      <c r="FN15" s="363" t="n">
        <f aca="false">SUM(EM15:ET15)</f>
        <v>195</v>
      </c>
      <c r="FO15" s="367" t="n">
        <f aca="false">SUM(EU15:FB15)</f>
        <v>15</v>
      </c>
      <c r="FP15" s="35" t="n">
        <f aca="false">SUM(EM15:FB15)</f>
        <v>210</v>
      </c>
      <c r="FR15" s="0" t="n">
        <v>75</v>
      </c>
      <c r="FS15" s="0" t="n">
        <v>41</v>
      </c>
      <c r="FT15" s="0" t="n">
        <v>0.353448275862069</v>
      </c>
      <c r="FU15" s="0" t="n">
        <v>63</v>
      </c>
      <c r="FV15" s="0" t="n">
        <v>31</v>
      </c>
      <c r="FW15" s="0" t="n">
        <v>8</v>
      </c>
      <c r="FX15" s="0" t="n">
        <v>102</v>
      </c>
      <c r="FY15" s="0" t="n">
        <v>0.303921568627451</v>
      </c>
      <c r="FZ15" s="0" t="n">
        <v>0.0784313725490196</v>
      </c>
      <c r="GA15" s="0" t="n">
        <v>14</v>
      </c>
      <c r="GB15" s="0" t="n">
        <v>112</v>
      </c>
      <c r="GC15" s="0" t="n">
        <v>4</v>
      </c>
      <c r="GD15" s="0" t="n">
        <v>116</v>
      </c>
      <c r="GF15" s="368" t="n">
        <f aca="false">(FD15/FR15) - 1</f>
        <v>1.18666666666667</v>
      </c>
      <c r="GG15" s="369" t="n">
        <f aca="false">(FE15/FS15) - 1</f>
        <v>0.121951219512195</v>
      </c>
      <c r="GH15" s="369" t="n">
        <f aca="false">(FF15/FT15) - 1</f>
        <v>-0.380255516840883</v>
      </c>
      <c r="GI15" s="369" t="n">
        <f aca="false">(FG15/FU15) - 1</f>
        <v>0.73015873015873</v>
      </c>
      <c r="GJ15" s="369" t="n">
        <f aca="false">(FH15/FV15) - 1</f>
        <v>0.870967741935484</v>
      </c>
      <c r="GK15" s="369" t="n">
        <f aca="false">(FI15/FW15) - 1</f>
        <v>-0.125</v>
      </c>
      <c r="GL15" s="369" t="n">
        <f aca="false">(FJ15/FX15) - 1</f>
        <v>0.705882352941176</v>
      </c>
      <c r="GM15" s="369" t="n">
        <f aca="false">(FK15/FY15) - 1</f>
        <v>0.096774193548387</v>
      </c>
      <c r="GN15" s="369" t="n">
        <f aca="false">(FL15/FZ15) - 1</f>
        <v>-0.487068965517241</v>
      </c>
      <c r="GO15" s="369" t="n">
        <f aca="false">(FM15/GA15) - 1</f>
        <v>1.57142857142857</v>
      </c>
      <c r="GP15" s="369" t="n">
        <f aca="false">(FN15/GB15) - 1</f>
        <v>0.741071428571429</v>
      </c>
      <c r="GQ15" s="369" t="n">
        <f aca="false">(FO15/GC15) - 1</f>
        <v>2.75</v>
      </c>
      <c r="GR15" s="370" t="n">
        <f aca="false">(FP15/GD15) - 1</f>
        <v>0.810344827586207</v>
      </c>
    </row>
    <row r="17" customFormat="false" ht="14.25" hidden="false" customHeight="false" outlineLevel="0" collapsed="false">
      <c r="A17" s="0" t="s">
        <v>205</v>
      </c>
      <c r="B17" s="0" t="n">
        <f aca="false">SUM(B5:B8)</f>
        <v>110</v>
      </c>
      <c r="C17" s="0" t="n">
        <f aca="false">SUM(C5:C8)</f>
        <v>25</v>
      </c>
      <c r="D17" s="0" t="n">
        <f aca="false">SUM(D5:D8)</f>
        <v>47</v>
      </c>
      <c r="E17" s="0" t="n">
        <f aca="false">SUM(E5:E8)</f>
        <v>49</v>
      </c>
      <c r="F17" s="0" t="n">
        <f aca="false">SUM(F5:F8)</f>
        <v>18</v>
      </c>
      <c r="G17" s="0" t="n">
        <f aca="false">SUM(G5:G8)</f>
        <v>3</v>
      </c>
      <c r="H17" s="0" t="n">
        <f aca="false">SUM(H5:H8)</f>
        <v>15</v>
      </c>
      <c r="I17" s="0" t="n">
        <f aca="false">SUM(I5:I8)</f>
        <v>3</v>
      </c>
      <c r="J17" s="0" t="n">
        <f aca="false">SUM(J5:J8)</f>
        <v>7</v>
      </c>
      <c r="K17" s="0" t="n">
        <f aca="false">SUM(K5:K8)</f>
        <v>0</v>
      </c>
      <c r="L17" s="0" t="n">
        <f aca="false">SUM(L5:L8)</f>
        <v>0</v>
      </c>
      <c r="M17" s="0" t="n">
        <f aca="false">SUM(M5:M8)</f>
        <v>0</v>
      </c>
      <c r="N17" s="0" t="n">
        <f aca="false">SUM(N5:N8)</f>
        <v>0</v>
      </c>
      <c r="O17" s="0" t="n">
        <f aca="false">SUM(O5:O8)</f>
        <v>0</v>
      </c>
      <c r="P17" s="0" t="n">
        <f aca="false">SUM(P5:P8)</f>
        <v>2</v>
      </c>
      <c r="Q17" s="0" t="n">
        <f aca="false">SUM(Q5:Q8)</f>
        <v>1</v>
      </c>
      <c r="AV17" s="0" t="s">
        <v>205</v>
      </c>
      <c r="AW17" s="0" t="n">
        <f aca="false">SUM(AW5:AW8)</f>
        <v>120</v>
      </c>
      <c r="AX17" s="0" t="n">
        <f aca="false">SUM(AX5:AX8)</f>
        <v>15</v>
      </c>
      <c r="AY17" s="0" t="n">
        <f aca="false">SUM(AY5:AY8)</f>
        <v>28</v>
      </c>
      <c r="AZ17" s="0" t="n">
        <f aca="false">SUM(AZ5:AZ8)</f>
        <v>46</v>
      </c>
      <c r="BA17" s="0" t="n">
        <f aca="false">SUM(BA5:BA8)</f>
        <v>14</v>
      </c>
      <c r="BB17" s="0" t="n">
        <f aca="false">SUM(BB5:BB8)</f>
        <v>3</v>
      </c>
      <c r="BC17" s="0" t="n">
        <f aca="false">SUM(BC5:BC8)</f>
        <v>7</v>
      </c>
      <c r="BD17" s="0" t="n">
        <f aca="false">SUM(BD5:BD8)</f>
        <v>4</v>
      </c>
      <c r="BE17" s="0" t="n">
        <f aca="false">SUM(BE5:BE8)</f>
        <v>6</v>
      </c>
      <c r="BF17" s="0" t="n">
        <f aca="false">SUM(BF5:BF8)</f>
        <v>0</v>
      </c>
      <c r="BG17" s="0" t="n">
        <f aca="false">SUM(BG5:BG8)</f>
        <v>1</v>
      </c>
      <c r="BH17" s="0" t="n">
        <f aca="false">SUM(BH5:BH8)</f>
        <v>0</v>
      </c>
      <c r="BI17" s="0" t="n">
        <f aca="false">SUM(BI5:BI8)</f>
        <v>0</v>
      </c>
      <c r="BJ17" s="0" t="n">
        <f aca="false">SUM(BJ5:BJ8)</f>
        <v>3</v>
      </c>
      <c r="BK17" s="0" t="n">
        <f aca="false">SUM(BK5:BK8)</f>
        <v>2</v>
      </c>
      <c r="BL17" s="0" t="n">
        <f aca="false">SUM(BL5:BL8)</f>
        <v>0</v>
      </c>
      <c r="CQ17" s="0" t="s">
        <v>205</v>
      </c>
      <c r="CR17" s="0" t="n">
        <f aca="false">SUM(CR5:CR8)</f>
        <v>72</v>
      </c>
      <c r="CS17" s="0" t="n">
        <f aca="false">SUM(CS5:CS8)</f>
        <v>39</v>
      </c>
      <c r="CT17" s="0" t="n">
        <f aca="false">SUM(CT5:CT8)</f>
        <v>40</v>
      </c>
      <c r="CU17" s="0" t="n">
        <f aca="false">SUM(CU5:CU8)</f>
        <v>22</v>
      </c>
      <c r="CV17" s="0" t="n">
        <f aca="false">SUM(CV5:CV8)</f>
        <v>14</v>
      </c>
      <c r="CW17" s="0" t="n">
        <f aca="false">SUM(CW5:CW8)</f>
        <v>1</v>
      </c>
      <c r="CX17" s="0" t="n">
        <f aca="false">SUM(CX5:CX8)</f>
        <v>17</v>
      </c>
      <c r="CY17" s="0" t="n">
        <f aca="false">SUM(CY5:CY8)</f>
        <v>4</v>
      </c>
      <c r="CZ17" s="0" t="n">
        <f aca="false">SUM(CZ5:CZ8)</f>
        <v>3</v>
      </c>
      <c r="DA17" s="0" t="n">
        <f aca="false">SUM(DA5:DA8)</f>
        <v>1</v>
      </c>
      <c r="DB17" s="0" t="n">
        <f aca="false">SUM(DB5:DB8)</f>
        <v>1</v>
      </c>
      <c r="DC17" s="0" t="n">
        <f aca="false">SUM(DC5:DC8)</f>
        <v>2</v>
      </c>
      <c r="DD17" s="0" t="n">
        <f aca="false">SUM(DD5:DD8)</f>
        <v>1</v>
      </c>
      <c r="DE17" s="0" t="n">
        <f aca="false">SUM(DE5:DE8)</f>
        <v>0</v>
      </c>
      <c r="DF17" s="0" t="n">
        <f aca="false">SUM(DF5:DF8)</f>
        <v>1</v>
      </c>
      <c r="DG17" s="0" t="n">
        <f aca="false">SUM(DG5:DG8)</f>
        <v>1</v>
      </c>
      <c r="EL17" s="0" t="s">
        <v>207</v>
      </c>
      <c r="EM17" s="0" t="n">
        <f aca="false">SUM(EM5:EM8)</f>
        <v>74</v>
      </c>
      <c r="EN17" s="0" t="n">
        <f aca="false">SUM(EN5:EN8)</f>
        <v>12</v>
      </c>
      <c r="EO17" s="0" t="n">
        <f aca="false">SUM(EO5:EO8)</f>
        <v>32</v>
      </c>
      <c r="EP17" s="0" t="n">
        <f aca="false">SUM(EP5:EP8)</f>
        <v>25</v>
      </c>
      <c r="EQ17" s="0" t="n">
        <f aca="false">SUM(EQ5:EQ8)</f>
        <v>4</v>
      </c>
      <c r="ER17" s="0" t="n">
        <f aca="false">SUM(ER5:ER8)</f>
        <v>1</v>
      </c>
      <c r="ES17" s="0" t="n">
        <f aca="false">SUM(ES5:ES8)</f>
        <v>9</v>
      </c>
      <c r="ET17" s="0" t="n">
        <f aca="false">SUM(ET5:ET8)</f>
        <v>1</v>
      </c>
      <c r="EU17" s="0" t="n">
        <f aca="false">SUM(EU5:EU8)</f>
        <v>8</v>
      </c>
      <c r="EV17" s="0" t="n">
        <f aca="false">SUM(EV5:EV8)</f>
        <v>0</v>
      </c>
      <c r="EW17" s="0" t="n">
        <f aca="false">SUM(EW5:EW8)</f>
        <v>3</v>
      </c>
      <c r="EX17" s="0" t="n">
        <f aca="false">SUM(EX5:EX8)</f>
        <v>3</v>
      </c>
      <c r="EY17" s="0" t="n">
        <f aca="false">SUM(EY5:EY8)</f>
        <v>0</v>
      </c>
      <c r="EZ17" s="0" t="n">
        <f aca="false">SUM(EZ5:EZ8)</f>
        <v>0</v>
      </c>
      <c r="FA17" s="0" t="n">
        <f aca="false">SUM(FA5:FA8)</f>
        <v>0</v>
      </c>
      <c r="FB17" s="0" t="n">
        <f aca="false">SUM(FB5:FB8)</f>
        <v>0</v>
      </c>
    </row>
    <row r="18" customFormat="false" ht="14.25" hidden="false" customHeight="false" outlineLevel="0" collapsed="false">
      <c r="A18" s="0" t="s">
        <v>206</v>
      </c>
      <c r="B18" s="0" t="n">
        <f aca="false">SUM(B9:B12)</f>
        <v>177</v>
      </c>
      <c r="C18" s="0" t="n">
        <f aca="false">SUM(C9:C12)</f>
        <v>41</v>
      </c>
      <c r="D18" s="0" t="n">
        <f aca="false">SUM(D9:D12)</f>
        <v>56</v>
      </c>
      <c r="E18" s="0" t="n">
        <f aca="false">SUM(E9:E12)</f>
        <v>55</v>
      </c>
      <c r="F18" s="0" t="n">
        <f aca="false">SUM(F9:F12)</f>
        <v>20</v>
      </c>
      <c r="G18" s="0" t="n">
        <f aca="false">SUM(G9:G12)</f>
        <v>7</v>
      </c>
      <c r="H18" s="0" t="n">
        <f aca="false">SUM(H9:H12)</f>
        <v>42</v>
      </c>
      <c r="I18" s="0" t="n">
        <f aca="false">SUM(I9:I12)</f>
        <v>22</v>
      </c>
      <c r="J18" s="0" t="n">
        <f aca="false">SUM(J9:J12)</f>
        <v>9</v>
      </c>
      <c r="K18" s="0" t="n">
        <f aca="false">SUM(K9:K12)</f>
        <v>0</v>
      </c>
      <c r="L18" s="0" t="n">
        <f aca="false">SUM(L9:L12)</f>
        <v>3</v>
      </c>
      <c r="M18" s="0" t="n">
        <f aca="false">SUM(M9:M12)</f>
        <v>2</v>
      </c>
      <c r="N18" s="0" t="n">
        <f aca="false">SUM(N9:N12)</f>
        <v>1</v>
      </c>
      <c r="O18" s="0" t="n">
        <f aca="false">SUM(O9:O12)</f>
        <v>0</v>
      </c>
      <c r="P18" s="0" t="n">
        <f aca="false">SUM(P9:P12)</f>
        <v>4</v>
      </c>
      <c r="Q18" s="0" t="n">
        <f aca="false">SUM(Q9:Q12)</f>
        <v>0</v>
      </c>
      <c r="AV18" s="0" t="s">
        <v>206</v>
      </c>
      <c r="AW18" s="0" t="n">
        <f aca="false">SUM(AW9:AW12)</f>
        <v>205</v>
      </c>
      <c r="AX18" s="0" t="n">
        <f aca="false">SUM(AX9:AX12)</f>
        <v>42</v>
      </c>
      <c r="AY18" s="0" t="n">
        <f aca="false">SUM(AY9:AY12)</f>
        <v>36</v>
      </c>
      <c r="AZ18" s="0" t="n">
        <f aca="false">SUM(AZ9:AZ12)</f>
        <v>29</v>
      </c>
      <c r="BA18" s="0" t="n">
        <f aca="false">SUM(BA9:BA12)</f>
        <v>19</v>
      </c>
      <c r="BB18" s="0" t="n">
        <f aca="false">SUM(BB9:BB12)</f>
        <v>4</v>
      </c>
      <c r="BC18" s="0" t="n">
        <f aca="false">SUM(BC9:BC12)</f>
        <v>49</v>
      </c>
      <c r="BD18" s="0" t="n">
        <f aca="false">SUM(BD9:BD12)</f>
        <v>19</v>
      </c>
      <c r="BE18" s="0" t="n">
        <f aca="false">SUM(BE9:BE12)</f>
        <v>8</v>
      </c>
      <c r="BF18" s="0" t="n">
        <f aca="false">SUM(BF9:BF12)</f>
        <v>0</v>
      </c>
      <c r="BG18" s="0" t="n">
        <f aca="false">SUM(BG9:BG12)</f>
        <v>2</v>
      </c>
      <c r="BH18" s="0" t="n">
        <f aca="false">SUM(BH9:BH12)</f>
        <v>2</v>
      </c>
      <c r="BI18" s="0" t="n">
        <f aca="false">SUM(BI9:BI12)</f>
        <v>1</v>
      </c>
      <c r="BJ18" s="0" t="n">
        <f aca="false">SUM(BJ9:BJ12)</f>
        <v>1</v>
      </c>
      <c r="BK18" s="0" t="n">
        <f aca="false">SUM(BK9:BK12)</f>
        <v>3</v>
      </c>
      <c r="BL18" s="0" t="n">
        <f aca="false">SUM(BL9:BL12)</f>
        <v>0</v>
      </c>
      <c r="CQ18" s="0" t="s">
        <v>206</v>
      </c>
      <c r="CR18" s="0" t="n">
        <f aca="false">SUM(CR9:CR12)</f>
        <v>138</v>
      </c>
      <c r="CS18" s="0" t="n">
        <f aca="false">SUM(CS9:CS12)</f>
        <v>42</v>
      </c>
      <c r="CT18" s="0" t="n">
        <f aca="false">SUM(CT9:CT12)</f>
        <v>38</v>
      </c>
      <c r="CU18" s="0" t="n">
        <f aca="false">SUM(CU9:CU12)</f>
        <v>17</v>
      </c>
      <c r="CV18" s="0" t="n">
        <f aca="false">SUM(CV9:CV12)</f>
        <v>12</v>
      </c>
      <c r="CW18" s="0" t="n">
        <f aca="false">SUM(CW9:CW12)</f>
        <v>4</v>
      </c>
      <c r="CX18" s="0" t="n">
        <f aca="false">SUM(CX9:CX12)</f>
        <v>47</v>
      </c>
      <c r="CY18" s="0" t="n">
        <f aca="false">SUM(CY9:CY12)</f>
        <v>12</v>
      </c>
      <c r="CZ18" s="0" t="n">
        <f aca="false">SUM(CZ9:CZ12)</f>
        <v>5</v>
      </c>
      <c r="DA18" s="0" t="n">
        <f aca="false">SUM(DA9:DA12)</f>
        <v>1</v>
      </c>
      <c r="DB18" s="0" t="n">
        <f aca="false">SUM(DB9:DB12)</f>
        <v>1</v>
      </c>
      <c r="DC18" s="0" t="n">
        <f aca="false">SUM(DC9:DC12)</f>
        <v>4</v>
      </c>
      <c r="DD18" s="0" t="n">
        <f aca="false">SUM(DD9:DD12)</f>
        <v>0</v>
      </c>
      <c r="DE18" s="0" t="n">
        <f aca="false">SUM(DE9:DE12)</f>
        <v>0</v>
      </c>
      <c r="DF18" s="0" t="n">
        <f aca="false">SUM(DF9:DF12)</f>
        <v>2</v>
      </c>
      <c r="DG18" s="0" t="n">
        <f aca="false">SUM(DG9:DG12)</f>
        <v>0</v>
      </c>
      <c r="EL18" s="0" t="s">
        <v>208</v>
      </c>
      <c r="EM18" s="0" t="n">
        <f aca="false">SUM(EM9:EM12)</f>
        <v>101</v>
      </c>
      <c r="EN18" s="0" t="n">
        <f aca="false">SUM(EN9:EN12)</f>
        <v>24</v>
      </c>
      <c r="EO18" s="0" t="n">
        <f aca="false">SUM(EO9:EO12)</f>
        <v>30</v>
      </c>
      <c r="EP18" s="0" t="n">
        <f aca="false">SUM(EP9:EP12)</f>
        <v>15</v>
      </c>
      <c r="EQ18" s="0" t="n">
        <f aca="false">SUM(EQ9:EQ12)</f>
        <v>4</v>
      </c>
      <c r="ER18" s="0" t="n">
        <f aca="false">SUM(ER9:ER12)</f>
        <v>2</v>
      </c>
      <c r="ES18" s="0" t="n">
        <f aca="false">SUM(ES9:ES12)</f>
        <v>33</v>
      </c>
      <c r="ET18" s="0" t="n">
        <f aca="false">SUM(ET9:ET12)</f>
        <v>7</v>
      </c>
      <c r="EU18" s="0" t="n">
        <f aca="false">SUM(EU9:EU12)</f>
        <v>7</v>
      </c>
      <c r="EV18" s="0" t="n">
        <f aca="false">SUM(EV9:EV12)</f>
        <v>0</v>
      </c>
      <c r="EW18" s="0" t="n">
        <f aca="false">SUM(EW9:EW12)</f>
        <v>1</v>
      </c>
      <c r="EX18" s="0" t="n">
        <f aca="false">SUM(EX9:EX12)</f>
        <v>0</v>
      </c>
      <c r="EY18" s="0" t="n">
        <f aca="false">SUM(EY9:EY12)</f>
        <v>0</v>
      </c>
      <c r="EZ18" s="0" t="n">
        <f aca="false">SUM(EZ9:EZ12)</f>
        <v>0</v>
      </c>
      <c r="FA18" s="0" t="n">
        <f aca="false">SUM(FA9:FA12)</f>
        <v>0</v>
      </c>
      <c r="FB18" s="0" t="n">
        <f aca="false">SUM(FB9:FB12)</f>
        <v>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630</v>
      </c>
      <c r="T24" s="152" t="n">
        <f aca="false">Y15</f>
        <v>337</v>
      </c>
      <c r="U24" s="153" t="n">
        <f aca="false">V24/S24</f>
        <v>0.336507936507936</v>
      </c>
      <c r="V24" s="154" t="n">
        <f aca="false">W14</f>
        <v>212</v>
      </c>
      <c r="W24" s="153" t="n">
        <f aca="false">X24/S24</f>
        <v>0.288888888888889</v>
      </c>
      <c r="X24" s="154" t="n">
        <f aca="false">C14+E14+G14+K14+M14+O14</f>
        <v>182</v>
      </c>
      <c r="Y24" s="153" t="n">
        <f aca="false">Z24/X24</f>
        <v>0.582417582417582</v>
      </c>
      <c r="Z24" s="154" t="n">
        <f aca="false">E14+M14</f>
        <v>106</v>
      </c>
      <c r="AA24" s="155" t="n">
        <f aca="false">X14</f>
        <v>49</v>
      </c>
      <c r="AB24" s="155" t="n">
        <f aca="false">X15</f>
        <v>30</v>
      </c>
      <c r="AC24" s="155" t="n">
        <f aca="false">AB14</f>
        <v>89</v>
      </c>
      <c r="AD24" s="155" t="n">
        <f aca="false">AB15</f>
        <v>34</v>
      </c>
      <c r="AE24" s="152" t="n">
        <f aca="false">AC14</f>
        <v>690</v>
      </c>
      <c r="AF24" s="152" t="n">
        <f aca="false">AC15</f>
        <v>356</v>
      </c>
      <c r="AG24" s="152" t="n">
        <f aca="false">AD14</f>
        <v>29</v>
      </c>
      <c r="AH24" s="152" t="n">
        <f aca="false">AD15</f>
        <v>15</v>
      </c>
      <c r="BN24" s="152" t="n">
        <f aca="false">BT14</f>
        <v>585</v>
      </c>
      <c r="BO24" s="152" t="n">
        <f aca="false">BT15</f>
        <v>311</v>
      </c>
      <c r="BP24" s="153" t="n">
        <f aca="false">BQ24/BN24</f>
        <v>0.246153846153846</v>
      </c>
      <c r="BQ24" s="154" t="n">
        <f aca="false">BR14</f>
        <v>144</v>
      </c>
      <c r="BR24" s="153" t="n">
        <f aca="false">BS24/BN24</f>
        <v>0.247863247863248</v>
      </c>
      <c r="BS24" s="154" t="n">
        <f aca="false">AX14+AZ14+BB14+BF14+BH14+BJ14</f>
        <v>145</v>
      </c>
      <c r="BT24" s="153" t="n">
        <f aca="false">BU24/BS24</f>
        <v>0.531034482758621</v>
      </c>
      <c r="BU24" s="154" t="n">
        <f aca="false">AZ14+BH14</f>
        <v>77</v>
      </c>
      <c r="BV24" s="155" t="n">
        <f aca="false">BS14</f>
        <v>45</v>
      </c>
      <c r="BW24" s="155" t="n">
        <f aca="false">BS15</f>
        <v>25</v>
      </c>
      <c r="BX24" s="155" t="n">
        <f aca="false">BW14</f>
        <v>84</v>
      </c>
      <c r="BY24" s="155" t="n">
        <f aca="false">BW15</f>
        <v>42</v>
      </c>
      <c r="BZ24" s="152" t="n">
        <f aca="false">BX14</f>
        <v>640</v>
      </c>
      <c r="CA24" s="152" t="n">
        <f aca="false">BX15</f>
        <v>339</v>
      </c>
      <c r="CB24" s="152" t="n">
        <f aca="false">BY14</f>
        <v>29</v>
      </c>
      <c r="CC24" s="152" t="n">
        <f aca="false">BY15</f>
        <v>14</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D36"/>
  <sheetViews>
    <sheetView showFormulas="false" showGridLines="true" showRowColHeaders="true" showZeros="true" rightToLeft="false" tabSelected="false" showOutlineSymbols="true" defaultGridColor="true" view="normal" topLeftCell="M1" colorId="64" zoomScale="75" zoomScaleNormal="75" zoomScalePageLayoutView="100" workbookViewId="0">
      <selection pane="topLeft" activeCell="AI16" activeCellId="1" sqref="E31:G31 AI16"/>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8.06"/>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211</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StGenis-&gt;Meyrin</v>
      </c>
      <c r="T2" s="325"/>
      <c r="U2" s="325"/>
      <c r="V2" s="325"/>
      <c r="W2" s="325"/>
      <c r="X2" s="325"/>
      <c r="Y2" s="325"/>
      <c r="Z2" s="325"/>
      <c r="AA2" s="325"/>
      <c r="AB2" s="325"/>
      <c r="AC2" s="325"/>
      <c r="AD2" s="325"/>
      <c r="AH2" s="326" t="str">
        <f aca="false">"Changement depuis 2022 " &amp; $AX1</f>
        <v>Changement depuis 2022 StGenis-&gt;Meyrin</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StGenis-&gt;Meyrin</v>
      </c>
      <c r="BO2" s="325"/>
      <c r="BP2" s="325"/>
      <c r="BQ2" s="325"/>
      <c r="BR2" s="325"/>
      <c r="BS2" s="325"/>
      <c r="BT2" s="325"/>
      <c r="BU2" s="325"/>
      <c r="BV2" s="325"/>
      <c r="BW2" s="325"/>
      <c r="BX2" s="325"/>
      <c r="BY2" s="325"/>
      <c r="CC2" s="326" t="str">
        <f aca="false">"Changement depuis 2022 " &amp; $AX1</f>
        <v>Changement depuis 2022 StGenis-&gt;Meyrin</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StGenis-&gt;Meyrin</v>
      </c>
      <c r="DJ2" s="325"/>
      <c r="DK2" s="325"/>
      <c r="DL2" s="325"/>
      <c r="DM2" s="325"/>
      <c r="DN2" s="325"/>
      <c r="DO2" s="325"/>
      <c r="DP2" s="325"/>
      <c r="DQ2" s="325"/>
      <c r="DR2" s="325"/>
      <c r="DS2" s="325"/>
      <c r="DT2" s="325"/>
      <c r="DX2" s="326" t="str">
        <f aca="false">"Changement depuis 2021 " &amp; $CS1</f>
        <v>Changement depuis 2021 StGenis-&gt;Meyrin</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STGenis -&gt; Meyrin</v>
      </c>
      <c r="FE2" s="325"/>
      <c r="FF2" s="325"/>
      <c r="FG2" s="325"/>
      <c r="FH2" s="325"/>
      <c r="FI2" s="325"/>
      <c r="FJ2" s="325"/>
      <c r="FK2" s="325"/>
      <c r="FL2" s="325"/>
      <c r="FM2" s="325"/>
      <c r="FN2" s="325"/>
      <c r="FO2" s="325"/>
      <c r="FR2" s="326" t="str">
        <f aca="false">"Changement depuis 2020 " &amp; $EN1</f>
        <v>Changement depuis 2020 STGenis -&gt; Meyrin</v>
      </c>
      <c r="FS2" s="326"/>
      <c r="FT2" s="326"/>
      <c r="FU2" s="326"/>
      <c r="FV2" s="326"/>
      <c r="FW2" s="326"/>
      <c r="FX2" s="326"/>
      <c r="FY2" s="326"/>
      <c r="FZ2" s="326"/>
      <c r="GA2" s="326"/>
      <c r="GB2" s="326"/>
      <c r="GC2" s="326"/>
      <c r="GD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84" t="s">
        <v>43</v>
      </c>
      <c r="FP3" s="332" t="s">
        <v>45</v>
      </c>
      <c r="FR3" s="333" t="s">
        <v>25</v>
      </c>
      <c r="FS3" s="334" t="s">
        <v>26</v>
      </c>
      <c r="FT3" s="334" t="s">
        <v>38</v>
      </c>
      <c r="FU3" s="334" t="s">
        <v>39</v>
      </c>
      <c r="FV3" s="334" t="s">
        <v>31</v>
      </c>
      <c r="FW3" s="334" t="s">
        <v>32</v>
      </c>
      <c r="FX3" s="334" t="s">
        <v>40</v>
      </c>
      <c r="FY3" s="334" t="s">
        <v>41</v>
      </c>
      <c r="FZ3" s="334" t="s">
        <v>42</v>
      </c>
      <c r="GA3" s="334" t="s">
        <v>20</v>
      </c>
      <c r="GB3" s="334" t="s">
        <v>44</v>
      </c>
      <c r="GC3" s="334" t="s">
        <v>43</v>
      </c>
      <c r="GD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85" t="s">
        <v>176</v>
      </c>
      <c r="EN4" s="386" t="s">
        <v>174</v>
      </c>
      <c r="EO4" s="385" t="s">
        <v>176</v>
      </c>
      <c r="EP4" s="386" t="s">
        <v>174</v>
      </c>
      <c r="EQ4" s="385" t="s">
        <v>176</v>
      </c>
      <c r="ER4" s="386" t="s">
        <v>174</v>
      </c>
      <c r="ES4" s="385" t="s">
        <v>176</v>
      </c>
      <c r="ET4" s="387" t="s">
        <v>174</v>
      </c>
      <c r="EU4" s="385" t="s">
        <v>176</v>
      </c>
      <c r="EV4" s="386" t="s">
        <v>174</v>
      </c>
      <c r="EW4" s="385" t="s">
        <v>176</v>
      </c>
      <c r="EX4" s="386" t="s">
        <v>174</v>
      </c>
      <c r="EY4" s="385" t="s">
        <v>176</v>
      </c>
      <c r="EZ4" s="386" t="s">
        <v>174</v>
      </c>
      <c r="FA4" s="385" t="s">
        <v>176</v>
      </c>
      <c r="FB4" s="387" t="s">
        <v>174</v>
      </c>
      <c r="FD4" s="340"/>
      <c r="FE4" s="4"/>
      <c r="FF4" s="341"/>
      <c r="FG4" s="4"/>
      <c r="FH4" s="4"/>
      <c r="FI4" s="4"/>
      <c r="FJ4" s="4"/>
      <c r="FK4" s="4"/>
      <c r="FL4" s="4"/>
      <c r="FM4" s="4"/>
      <c r="FN4" s="4"/>
      <c r="FO4" s="8"/>
      <c r="FP4" s="343"/>
      <c r="FR4" s="340"/>
      <c r="FS4" s="4"/>
      <c r="FT4" s="4"/>
      <c r="FU4" s="4"/>
      <c r="FV4" s="4"/>
      <c r="FW4" s="4"/>
      <c r="FX4" s="4"/>
      <c r="FY4" s="4"/>
      <c r="FZ4" s="4"/>
      <c r="GA4" s="4"/>
      <c r="GB4" s="4"/>
      <c r="GC4" s="4"/>
      <c r="GD4" s="342"/>
    </row>
    <row r="5" customFormat="false" ht="21" hidden="false" customHeight="true" outlineLevel="0" collapsed="false">
      <c r="A5" s="344" t="n">
        <v>0.291666666666667</v>
      </c>
      <c r="B5" s="388" t="n">
        <v>11</v>
      </c>
      <c r="C5" s="389" t="n">
        <v>3</v>
      </c>
      <c r="D5" s="388" t="n">
        <v>9</v>
      </c>
      <c r="E5" s="389" t="n">
        <v>7</v>
      </c>
      <c r="F5" s="388" t="n">
        <v>3</v>
      </c>
      <c r="G5" s="389" t="n">
        <v>1</v>
      </c>
      <c r="H5" s="388" t="n">
        <v>1</v>
      </c>
      <c r="I5" s="389"/>
      <c r="J5" s="388" t="n">
        <v>1</v>
      </c>
      <c r="K5" s="389"/>
      <c r="L5" s="388"/>
      <c r="M5" s="389"/>
      <c r="N5" s="388"/>
      <c r="O5" s="389"/>
      <c r="P5" s="388"/>
      <c r="Q5" s="389"/>
      <c r="S5" s="340" t="n">
        <f aca="false">B5+D5+F5+H5+J5+L5+N5+P5</f>
        <v>25</v>
      </c>
      <c r="T5" s="4" t="n">
        <f aca="false">C5+E5+G5+I5+K5+M5+O5+Q5</f>
        <v>11</v>
      </c>
      <c r="U5" s="341" t="n">
        <f aca="false">T5/(T5+S5)</f>
        <v>0.305555555555556</v>
      </c>
      <c r="V5" s="4" t="n">
        <f aca="false">B5+C5+J5+K5</f>
        <v>15</v>
      </c>
      <c r="W5" s="4" t="n">
        <f aca="false">D5+E5+L5+M5</f>
        <v>16</v>
      </c>
      <c r="X5" s="4" t="n">
        <f aca="false">F5+G5+N5+O5</f>
        <v>4</v>
      </c>
      <c r="Y5" s="4" t="n">
        <f aca="false">SUM(V5:X5)</f>
        <v>35</v>
      </c>
      <c r="Z5" s="15" t="n">
        <f aca="false">W5/Y5</f>
        <v>0.457142857142857</v>
      </c>
      <c r="AA5" s="15" t="n">
        <f aca="false">X5/Y5</f>
        <v>0.114285714285714</v>
      </c>
      <c r="AB5" s="4" t="n">
        <f aca="false">H5+I5+P5+Q5</f>
        <v>1</v>
      </c>
      <c r="AC5" s="4" t="n">
        <f aca="false">SUM(B5:I5)</f>
        <v>35</v>
      </c>
      <c r="AD5" s="342" t="n">
        <f aca="false">SUM(J5:Q5)</f>
        <v>1</v>
      </c>
      <c r="AE5" s="343" t="n">
        <f aca="false">SUM(B5:Q5)</f>
        <v>36</v>
      </c>
      <c r="AH5" s="15" t="n">
        <f aca="false">(S5/BN5) - 1</f>
        <v>0.136363636363636</v>
      </c>
      <c r="AI5" s="15" t="n">
        <f aca="false">(T5/BO5) - 1</f>
        <v>-0.0833333333333334</v>
      </c>
      <c r="AJ5" s="15" t="n">
        <f aca="false">(U5/BP5) - 1</f>
        <v>-0.134259259259259</v>
      </c>
      <c r="AK5" s="15" t="n">
        <f aca="false">(V5/BQ5) - 1</f>
        <v>-0.117647058823529</v>
      </c>
      <c r="AL5" s="15" t="n">
        <f aca="false">(W5/BR5) - 1</f>
        <v>0.333333333333333</v>
      </c>
      <c r="AM5" s="15" t="n">
        <f aca="false">(X5/BS5) - 1</f>
        <v>-0.2</v>
      </c>
      <c r="AN5" s="15" t="n">
        <f aca="false">(Y5/BT5) - 1</f>
        <v>0.0294117647058822</v>
      </c>
      <c r="AO5" s="15" t="n">
        <f aca="false">(Z5/BU5) - 1</f>
        <v>0.295238095238095</v>
      </c>
      <c r="AP5" s="15" t="n">
        <f aca="false">(AA5/BV5) - 1</f>
        <v>-0.222857142857143</v>
      </c>
      <c r="AQ5" s="15" t="e">
        <f aca="false">(AB5/BW5) - 1</f>
        <v>#DIV/0!</v>
      </c>
      <c r="AR5" s="15" t="n">
        <f aca="false">(AC5/BX5) - 1</f>
        <v>0.166666666666667</v>
      </c>
      <c r="AS5" s="15" t="n">
        <f aca="false">(AD5/BY5) - 1</f>
        <v>-0.75</v>
      </c>
      <c r="AT5" s="15" t="n">
        <f aca="false">(AE5/BZ5) - 1</f>
        <v>0.0588235294117647</v>
      </c>
      <c r="AV5" s="344" t="n">
        <v>0.291666666666667</v>
      </c>
      <c r="AW5" s="345" t="n">
        <v>13</v>
      </c>
      <c r="AX5" s="371" t="n">
        <v>4</v>
      </c>
      <c r="AY5" s="345" t="n">
        <v>6</v>
      </c>
      <c r="AZ5" s="371" t="n">
        <v>5</v>
      </c>
      <c r="BA5" s="345" t="n">
        <v>2</v>
      </c>
      <c r="BB5" s="371"/>
      <c r="BC5" s="345"/>
      <c r="BD5" s="371"/>
      <c r="BE5" s="345"/>
      <c r="BF5" s="371"/>
      <c r="BG5" s="345" t="n">
        <v>1</v>
      </c>
      <c r="BH5" s="371"/>
      <c r="BI5" s="345"/>
      <c r="BJ5" s="371" t="n">
        <v>3</v>
      </c>
      <c r="BK5" s="345"/>
      <c r="BL5" s="371"/>
      <c r="BN5" s="340" t="n">
        <f aca="false">AW5+AY5+BA5+BC5+BE5+BG5+BI5+BK5</f>
        <v>22</v>
      </c>
      <c r="BO5" s="4" t="n">
        <f aca="false">AX5+AZ5+BB5+BD5+BF5+BH5+BJ5+BL5</f>
        <v>12</v>
      </c>
      <c r="BP5" s="341" t="n">
        <f aca="false">BO5/(BO5+BN5)</f>
        <v>0.352941176470588</v>
      </c>
      <c r="BQ5" s="4" t="n">
        <f aca="false">AW5+AX5+BE5+BF5</f>
        <v>17</v>
      </c>
      <c r="BR5" s="4" t="n">
        <f aca="false">AY5+AZ5+BG5+BH5</f>
        <v>12</v>
      </c>
      <c r="BS5" s="4" t="n">
        <f aca="false">BA5+BB5+BI5+BJ5</f>
        <v>5</v>
      </c>
      <c r="BT5" s="4" t="n">
        <f aca="false">SUM(BQ5:BS5)</f>
        <v>34</v>
      </c>
      <c r="BU5" s="15" t="n">
        <f aca="false">BR5/BT5</f>
        <v>0.352941176470588</v>
      </c>
      <c r="BV5" s="15" t="n">
        <f aca="false">BS5/BT5</f>
        <v>0.147058823529412</v>
      </c>
      <c r="BW5" s="4" t="n">
        <f aca="false">BC5+BD5+BK5+BL5</f>
        <v>0</v>
      </c>
      <c r="BX5" s="4" t="n">
        <f aca="false">SUM(AW5:BD5)</f>
        <v>30</v>
      </c>
      <c r="BY5" s="342" t="n">
        <f aca="false">SUM(BE5:BL5)</f>
        <v>4</v>
      </c>
      <c r="BZ5" s="343" t="n">
        <f aca="false">SUM(AW5:BL5)</f>
        <v>34</v>
      </c>
      <c r="CC5" s="15" t="n">
        <f aca="false">(BN5/DI5) - 1</f>
        <v>0.1</v>
      </c>
      <c r="CD5" s="15" t="n">
        <f aca="false">(BO5/DJ5) - 1</f>
        <v>0.5</v>
      </c>
      <c r="CE5" s="15" t="n">
        <f aca="false">(BP5/DK5) - 1</f>
        <v>0.235294117647059</v>
      </c>
      <c r="CF5" s="15" t="n">
        <f aca="false">(BQ5/DL5) - 1</f>
        <v>0.416666666666667</v>
      </c>
      <c r="CG5" s="15" t="n">
        <f aca="false">(BR5/DM5) - 1</f>
        <v>0.333333333333333</v>
      </c>
      <c r="CH5" s="15" t="n">
        <f aca="false">(BS5/DN5) - 1</f>
        <v>0.666666666666667</v>
      </c>
      <c r="CI5" s="15" t="n">
        <f aca="false">(BT5/DO5) - 1</f>
        <v>0.416666666666667</v>
      </c>
      <c r="CJ5" s="15" t="n">
        <f aca="false">(BU5/DP5) - 1</f>
        <v>-0.0588235294117646</v>
      </c>
      <c r="CK5" s="15" t="n">
        <f aca="false">(BV5/DQ5) - 1</f>
        <v>0.176470588235294</v>
      </c>
      <c r="CL5" s="15" t="n">
        <f aca="false">(BW5/DR5) - 1</f>
        <v>-1</v>
      </c>
      <c r="CM5" s="15" t="n">
        <f aca="false">(BX5/DS5) - 1</f>
        <v>0.0714285714285714</v>
      </c>
      <c r="CN5" s="15" t="e">
        <f aca="false">(BY5/DT5) - 1</f>
        <v>#DIV/0!</v>
      </c>
      <c r="CO5" s="15" t="n">
        <f aca="false">(BZ5/DU5) - 1</f>
        <v>0.214285714285714</v>
      </c>
      <c r="CQ5" s="344" t="n">
        <v>0.291666666666667</v>
      </c>
      <c r="CR5" s="345" t="n">
        <v>7</v>
      </c>
      <c r="CS5" s="371" t="n">
        <v>5</v>
      </c>
      <c r="CT5" s="345" t="n">
        <v>6</v>
      </c>
      <c r="CU5" s="371" t="n">
        <v>3</v>
      </c>
      <c r="CV5" s="345" t="n">
        <v>3</v>
      </c>
      <c r="CW5" s="371"/>
      <c r="CX5" s="345" t="n">
        <v>4</v>
      </c>
      <c r="CY5" s="371"/>
      <c r="CZ5" s="345"/>
      <c r="DA5" s="371"/>
      <c r="DB5" s="345"/>
      <c r="DC5" s="371"/>
      <c r="DD5" s="345"/>
      <c r="DE5" s="371"/>
      <c r="DF5" s="345"/>
      <c r="DG5" s="371"/>
      <c r="DI5" s="340" t="n">
        <f aca="false">CR5+CT5+CV5+CX5+CZ5+DB5+DD5+DF5</f>
        <v>20</v>
      </c>
      <c r="DJ5" s="4" t="n">
        <f aca="false">CS5+CU5+CW5+CY5+DA5+DC5+DE5+DG5</f>
        <v>8</v>
      </c>
      <c r="DK5" s="341" t="n">
        <f aca="false">DJ5/(DJ5+DI5)</f>
        <v>0.285714285714286</v>
      </c>
      <c r="DL5" s="4" t="n">
        <f aca="false">CR5+CS5+CZ5+DA5</f>
        <v>12</v>
      </c>
      <c r="DM5" s="4" t="n">
        <f aca="false">CT5+CU5+DB5+DC5</f>
        <v>9</v>
      </c>
      <c r="DN5" s="4" t="n">
        <f aca="false">CV5+CW5+DD5+DE5</f>
        <v>3</v>
      </c>
      <c r="DO5" s="4" t="n">
        <f aca="false">SUM(DL5:DN5)</f>
        <v>24</v>
      </c>
      <c r="DP5" s="15" t="n">
        <f aca="false">DM5/DO5</f>
        <v>0.375</v>
      </c>
      <c r="DQ5" s="15" t="n">
        <f aca="false">DN5/DO5</f>
        <v>0.125</v>
      </c>
      <c r="DR5" s="4" t="n">
        <f aca="false">CX5+CY5+DF5+DG5</f>
        <v>4</v>
      </c>
      <c r="DS5" s="4" t="n">
        <f aca="false">SUM(CR5:CY5)</f>
        <v>28</v>
      </c>
      <c r="DT5" s="342" t="n">
        <f aca="false">SUM(CZ5:DG5)</f>
        <v>0</v>
      </c>
      <c r="DU5" s="343" t="n">
        <f aca="false">SUM(CR5:DG5)</f>
        <v>28</v>
      </c>
      <c r="DX5" s="15" t="n">
        <f aca="false">(DI5/FD5) - 1</f>
        <v>0.333333333333333</v>
      </c>
      <c r="DY5" s="15" t="n">
        <f aca="false">(DJ5/FE5) - 1</f>
        <v>0.142857142857143</v>
      </c>
      <c r="DZ5" s="15" t="n">
        <f aca="false">(DK5/FF5) - 1</f>
        <v>-0.102040816326531</v>
      </c>
      <c r="EA5" s="15" t="n">
        <f aca="false">(DL5/FG5) - 1</f>
        <v>-0.142857142857143</v>
      </c>
      <c r="EB5" s="15" t="n">
        <f aca="false">(DM5/FH5) - 1</f>
        <v>0.285714285714286</v>
      </c>
      <c r="EC5" s="15" t="n">
        <f aca="false">(DN5/FI5) - 1</f>
        <v>2</v>
      </c>
      <c r="ED5" s="15" t="n">
        <f aca="false">(DO5/FJ5) - 1</f>
        <v>0.0909090909090908</v>
      </c>
      <c r="EE5" s="15" t="n">
        <f aca="false">(DP5/FK5) - 1</f>
        <v>0.178571428571429</v>
      </c>
      <c r="EF5" s="15" t="n">
        <f aca="false">(DQ5/FL5) - 1</f>
        <v>1.75</v>
      </c>
      <c r="EG5" s="15" t="e">
        <f aca="false">(DR5/FM5) - 1</f>
        <v>#DIV/0!</v>
      </c>
      <c r="EH5" s="15" t="n">
        <f aca="false">(DS5/FN5) - 1</f>
        <v>0.4</v>
      </c>
      <c r="EI5" s="15" t="n">
        <f aca="false">(DT5/FO5) - 1</f>
        <v>-1</v>
      </c>
      <c r="EJ5" s="15" t="n">
        <f aca="false">(DU5/FP5) - 1</f>
        <v>0.272727272727273</v>
      </c>
      <c r="EL5" s="346" t="n">
        <v>0.291666666666667</v>
      </c>
      <c r="EM5" s="390" t="n">
        <v>10</v>
      </c>
      <c r="EN5" s="390" t="n">
        <v>4</v>
      </c>
      <c r="EO5" s="390" t="n">
        <v>3</v>
      </c>
      <c r="EP5" s="390" t="n">
        <v>2</v>
      </c>
      <c r="EQ5" s="390" t="n">
        <v>1</v>
      </c>
      <c r="ER5" s="390" t="n">
        <v>0</v>
      </c>
      <c r="ES5" s="390" t="n">
        <v>0</v>
      </c>
      <c r="ET5" s="390" t="n">
        <v>0</v>
      </c>
      <c r="EU5" s="390" t="n">
        <v>0</v>
      </c>
      <c r="EV5" s="390" t="n">
        <v>0</v>
      </c>
      <c r="EW5" s="390" t="n">
        <v>1</v>
      </c>
      <c r="EX5" s="390" t="n">
        <v>1</v>
      </c>
      <c r="EY5" s="390" t="n">
        <v>0</v>
      </c>
      <c r="EZ5" s="390" t="n">
        <v>0</v>
      </c>
      <c r="FA5" s="390" t="n">
        <v>0</v>
      </c>
      <c r="FB5" s="390" t="n">
        <v>0</v>
      </c>
      <c r="FD5" s="340" t="n">
        <f aca="false">EM5+EO5+EQ5+ES5+EU5+EW5+EY5+FA5</f>
        <v>15</v>
      </c>
      <c r="FE5" s="4" t="n">
        <f aca="false">EN5+EP5+ER5+ET5+EV5+EX5+EZ5+FB5</f>
        <v>7</v>
      </c>
      <c r="FF5" s="341" t="n">
        <f aca="false">FE5/(FE5+FD5)</f>
        <v>0.318181818181818</v>
      </c>
      <c r="FG5" s="4" t="n">
        <f aca="false">EM5+EN5+EU5+EV5</f>
        <v>14</v>
      </c>
      <c r="FH5" s="4" t="n">
        <f aca="false">EO5+EP5+EW5+EX5</f>
        <v>7</v>
      </c>
      <c r="FI5" s="4" t="n">
        <f aca="false">EQ5+ER5+EY5+EZ5</f>
        <v>1</v>
      </c>
      <c r="FJ5" s="4" t="n">
        <f aca="false">SUM(FG5:FI5)</f>
        <v>22</v>
      </c>
      <c r="FK5" s="15" t="n">
        <f aca="false">FH5/FJ5</f>
        <v>0.318181818181818</v>
      </c>
      <c r="FL5" s="15" t="n">
        <f aca="false">FI5/FJ5</f>
        <v>0.0454545454545455</v>
      </c>
      <c r="FM5" s="4" t="n">
        <f aca="false">ES5+ET5+FA5+FB5</f>
        <v>0</v>
      </c>
      <c r="FN5" s="4" t="n">
        <f aca="false">SUM(EM5:ET5)</f>
        <v>20</v>
      </c>
      <c r="FO5" s="8" t="n">
        <f aca="false">SUM(EU5:FB5)</f>
        <v>2</v>
      </c>
      <c r="FP5" s="343" t="n">
        <f aca="false">SUM(EM5:FB5)</f>
        <v>22</v>
      </c>
      <c r="FR5" s="347" t="e">
        <f aca="false">(FD5/#REF!) - 1</f>
        <v>#REF!</v>
      </c>
      <c r="FS5" s="15" t="e">
        <f aca="false">(FE5/#REF!) - 1</f>
        <v>#REF!</v>
      </c>
      <c r="FT5" s="15" t="e">
        <f aca="false">(FF5/#REF!) - 1</f>
        <v>#REF!</v>
      </c>
      <c r="FU5" s="15" t="e">
        <f aca="false">(FG5/#REF!) - 1</f>
        <v>#REF!</v>
      </c>
      <c r="FV5" s="15" t="e">
        <f aca="false">(FH5/#REF!) - 1</f>
        <v>#REF!</v>
      </c>
      <c r="FW5" s="15" t="e">
        <f aca="false">(FI5/#REF!) - 1</f>
        <v>#REF!</v>
      </c>
      <c r="FX5" s="15" t="e">
        <f aca="false">(FJ5/#REF!) - 1</f>
        <v>#REF!</v>
      </c>
      <c r="FY5" s="15" t="e">
        <f aca="false">(FK5/#REF!) - 1</f>
        <v>#REF!</v>
      </c>
      <c r="FZ5" s="15" t="e">
        <f aca="false">(FL5/#REF!) - 1</f>
        <v>#REF!</v>
      </c>
      <c r="GA5" s="15" t="e">
        <f aca="false">(FM5/#REF!) - 1</f>
        <v>#REF!</v>
      </c>
      <c r="GB5" s="15" t="e">
        <f aca="false">(FN5/#REF!) - 1</f>
        <v>#REF!</v>
      </c>
      <c r="GC5" s="15" t="e">
        <f aca="false">(FO5/#REF!) - 1</f>
        <v>#REF!</v>
      </c>
      <c r="GD5" s="348" t="e">
        <f aca="false">(FP5/#REF!) - 1</f>
        <v>#REF!</v>
      </c>
    </row>
    <row r="6" customFormat="false" ht="21" hidden="false" customHeight="true" outlineLevel="0" collapsed="false">
      <c r="A6" s="349" t="n">
        <v>0.302083333333333</v>
      </c>
      <c r="B6" s="391" t="n">
        <v>15</v>
      </c>
      <c r="C6" s="392" t="n">
        <v>5</v>
      </c>
      <c r="D6" s="391" t="n">
        <v>9</v>
      </c>
      <c r="E6" s="392" t="n">
        <v>13</v>
      </c>
      <c r="F6" s="391" t="n">
        <v>5</v>
      </c>
      <c r="G6" s="392" t="n">
        <v>1</v>
      </c>
      <c r="H6" s="391" t="n">
        <v>3</v>
      </c>
      <c r="I6" s="392" t="n">
        <v>3</v>
      </c>
      <c r="J6" s="391" t="n">
        <v>3</v>
      </c>
      <c r="K6" s="392"/>
      <c r="L6" s="391"/>
      <c r="M6" s="392"/>
      <c r="N6" s="391"/>
      <c r="O6" s="392"/>
      <c r="P6" s="391"/>
      <c r="Q6" s="392"/>
      <c r="S6" s="340" t="n">
        <f aca="false">B6+D6+F6+H6+J6+L6+N6+P6</f>
        <v>35</v>
      </c>
      <c r="T6" s="4" t="n">
        <f aca="false">C6+E6+G6+I6+K6+M6+O6+Q6</f>
        <v>22</v>
      </c>
      <c r="U6" s="341" t="n">
        <f aca="false">T6/(T6+S6)</f>
        <v>0.385964912280702</v>
      </c>
      <c r="V6" s="4" t="n">
        <f aca="false">B6+C6+J6+K6</f>
        <v>23</v>
      </c>
      <c r="W6" s="4" t="n">
        <f aca="false">D6+E6+L6+M6</f>
        <v>22</v>
      </c>
      <c r="X6" s="4" t="n">
        <f aca="false">F6+G6+N6+O6</f>
        <v>6</v>
      </c>
      <c r="Y6" s="4" t="n">
        <f aca="false">SUM(V6:X6)</f>
        <v>51</v>
      </c>
      <c r="Z6" s="15" t="n">
        <f aca="false">W6/Y6</f>
        <v>0.431372549019608</v>
      </c>
      <c r="AA6" s="15" t="n">
        <f aca="false">X6/Y6</f>
        <v>0.117647058823529</v>
      </c>
      <c r="AB6" s="4" t="n">
        <f aca="false">H6+I6+P6+Q6</f>
        <v>6</v>
      </c>
      <c r="AC6" s="4" t="n">
        <f aca="false">SUM(B6:I6)</f>
        <v>54</v>
      </c>
      <c r="AD6" s="342" t="n">
        <f aca="false">SUM(J6:Q6)</f>
        <v>3</v>
      </c>
      <c r="AE6" s="343" t="n">
        <f aca="false">SUM(B6:Q6)</f>
        <v>57</v>
      </c>
      <c r="AH6" s="15" t="n">
        <f aca="false">(S6/BN6) - 1</f>
        <v>0.206896551724138</v>
      </c>
      <c r="AI6" s="15" t="n">
        <f aca="false">(T6/BO6) - 1</f>
        <v>0.692307692307692</v>
      </c>
      <c r="AJ6" s="15" t="n">
        <f aca="false">(U6/BP6) - 1</f>
        <v>0.246963562753034</v>
      </c>
      <c r="AK6" s="15" t="n">
        <f aca="false">(V6/BQ6) - 1</f>
        <v>0</v>
      </c>
      <c r="AL6" s="15" t="n">
        <f aca="false">(W6/BR6) - 1</f>
        <v>0.375</v>
      </c>
      <c r="AM6" s="15" t="n">
        <f aca="false">(X6/BS6) - 1</f>
        <v>2</v>
      </c>
      <c r="AN6" s="15" t="n">
        <f aca="false">(Y6/BT6) - 1</f>
        <v>0.24390243902439</v>
      </c>
      <c r="AO6" s="15" t="n">
        <f aca="false">(Z6/BU6) - 1</f>
        <v>0.105392156862746</v>
      </c>
      <c r="AP6" s="15" t="n">
        <f aca="false">(AA6/BV6) - 1</f>
        <v>1.41176470588235</v>
      </c>
      <c r="AQ6" s="15" t="n">
        <f aca="false">(AB6/BW6) - 1</f>
        <v>5</v>
      </c>
      <c r="AR6" s="15" t="n">
        <f aca="false">(AC6/BX6) - 1</f>
        <v>0.35</v>
      </c>
      <c r="AS6" s="15" t="n">
        <f aca="false">(AD6/BY6) - 1</f>
        <v>0.5</v>
      </c>
      <c r="AT6" s="15" t="n">
        <f aca="false">(AE6/BZ6) - 1</f>
        <v>0.357142857142857</v>
      </c>
      <c r="AV6" s="349" t="n">
        <v>0.302083333333333</v>
      </c>
      <c r="AW6" s="376" t="n">
        <v>18</v>
      </c>
      <c r="AX6" s="377" t="n">
        <v>4</v>
      </c>
      <c r="AY6" s="376" t="n">
        <v>7</v>
      </c>
      <c r="AZ6" s="377" t="n">
        <v>9</v>
      </c>
      <c r="BA6" s="376" t="n">
        <v>2</v>
      </c>
      <c r="BB6" s="377"/>
      <c r="BC6" s="376"/>
      <c r="BD6" s="377"/>
      <c r="BE6" s="376" t="n">
        <v>1</v>
      </c>
      <c r="BF6" s="377"/>
      <c r="BG6" s="376"/>
      <c r="BH6" s="377"/>
      <c r="BI6" s="376"/>
      <c r="BJ6" s="377"/>
      <c r="BK6" s="376" t="n">
        <v>1</v>
      </c>
      <c r="BL6" s="377"/>
      <c r="BN6" s="340" t="n">
        <f aca="false">AW6+AY6+BA6+BC6+BE6+BG6+BI6+BK6</f>
        <v>29</v>
      </c>
      <c r="BO6" s="4" t="n">
        <f aca="false">AX6+AZ6+BB6+BD6+BF6+BH6+BJ6+BL6</f>
        <v>13</v>
      </c>
      <c r="BP6" s="341" t="n">
        <f aca="false">BO6/(BO6+BN6)</f>
        <v>0.30952380952381</v>
      </c>
      <c r="BQ6" s="4" t="n">
        <f aca="false">AW6+AX6+BE6+BF6</f>
        <v>23</v>
      </c>
      <c r="BR6" s="4" t="n">
        <f aca="false">AY6+AZ6+BG6+BH6</f>
        <v>16</v>
      </c>
      <c r="BS6" s="4" t="n">
        <f aca="false">BA6+BB6+BI6+BJ6</f>
        <v>2</v>
      </c>
      <c r="BT6" s="4" t="n">
        <f aca="false">SUM(BQ6:BS6)</f>
        <v>41</v>
      </c>
      <c r="BU6" s="15" t="n">
        <f aca="false">BR6/BT6</f>
        <v>0.390243902439024</v>
      </c>
      <c r="BV6" s="15" t="n">
        <f aca="false">BS6/BT6</f>
        <v>0.0487804878048781</v>
      </c>
      <c r="BW6" s="4" t="n">
        <f aca="false">BC6+BD6+BK6+BL6</f>
        <v>1</v>
      </c>
      <c r="BX6" s="4" t="n">
        <f aca="false">SUM(AW6:BD6)</f>
        <v>40</v>
      </c>
      <c r="BY6" s="342" t="n">
        <f aca="false">SUM(BE6:BL6)</f>
        <v>2</v>
      </c>
      <c r="BZ6" s="343" t="n">
        <f aca="false">SUM(AW6:BL6)</f>
        <v>42</v>
      </c>
      <c r="CC6" s="15" t="n">
        <f aca="false">(BN6/DI6) - 1</f>
        <v>-0.121212121212121</v>
      </c>
      <c r="CD6" s="15" t="n">
        <f aca="false">(BO6/DJ6) - 1</f>
        <v>-0.434782608695652</v>
      </c>
      <c r="CE6" s="15" t="n">
        <f aca="false">(BP6/DK6) - 1</f>
        <v>-0.246376811594203</v>
      </c>
      <c r="CF6" s="15" t="n">
        <f aca="false">(BQ6/DL6) - 1</f>
        <v>-0.342857142857143</v>
      </c>
      <c r="CG6" s="15" t="n">
        <f aca="false">(BR6/DM6) - 1</f>
        <v>0.230769230769231</v>
      </c>
      <c r="CH6" s="15" t="n">
        <f aca="false">(BS6/DN6) - 1</f>
        <v>-0.6</v>
      </c>
      <c r="CI6" s="15" t="n">
        <f aca="false">(BT6/DO6) - 1</f>
        <v>-0.226415094339623</v>
      </c>
      <c r="CJ6" s="15" t="n">
        <f aca="false">(BU6/DP6) - 1</f>
        <v>0.590994371482176</v>
      </c>
      <c r="CK6" s="15" t="n">
        <f aca="false">(BV6/DQ6) - 1</f>
        <v>-0.482926829268293</v>
      </c>
      <c r="CL6" s="15" t="n">
        <f aca="false">(BW6/DR6) - 1</f>
        <v>-0.666666666666667</v>
      </c>
      <c r="CM6" s="15" t="n">
        <f aca="false">(BX6/DS6) - 1</f>
        <v>-0.230769230769231</v>
      </c>
      <c r="CN6" s="15" t="n">
        <f aca="false">(BY6/DT6) - 1</f>
        <v>-0.5</v>
      </c>
      <c r="CO6" s="15" t="n">
        <f aca="false">(BZ6/DU6) - 1</f>
        <v>-0.25</v>
      </c>
      <c r="CQ6" s="349" t="n">
        <v>0.302083333333333</v>
      </c>
      <c r="CR6" s="376" t="n">
        <v>19</v>
      </c>
      <c r="CS6" s="377" t="n">
        <v>14</v>
      </c>
      <c r="CT6" s="376" t="n">
        <v>5</v>
      </c>
      <c r="CU6" s="377" t="n">
        <v>8</v>
      </c>
      <c r="CV6" s="376" t="n">
        <v>4</v>
      </c>
      <c r="CW6" s="377"/>
      <c r="CX6" s="376" t="n">
        <v>1</v>
      </c>
      <c r="CY6" s="377" t="n">
        <v>1</v>
      </c>
      <c r="CZ6" s="376" t="n">
        <v>2</v>
      </c>
      <c r="DA6" s="377"/>
      <c r="DB6" s="376"/>
      <c r="DC6" s="377"/>
      <c r="DD6" s="376" t="n">
        <v>1</v>
      </c>
      <c r="DE6" s="377"/>
      <c r="DF6" s="376" t="n">
        <v>1</v>
      </c>
      <c r="DG6" s="377"/>
      <c r="DI6" s="340" t="n">
        <f aca="false">CR6+CT6+CV6+CX6+CZ6+DB6+DD6+DF6</f>
        <v>33</v>
      </c>
      <c r="DJ6" s="4" t="n">
        <f aca="false">CS6+CU6+CW6+CY6+DA6+DC6+DE6+DG6</f>
        <v>23</v>
      </c>
      <c r="DK6" s="341" t="n">
        <f aca="false">DJ6/(DJ6+DI6)</f>
        <v>0.410714285714286</v>
      </c>
      <c r="DL6" s="4" t="n">
        <f aca="false">CR6+CS6+CZ6+DA6</f>
        <v>35</v>
      </c>
      <c r="DM6" s="4" t="n">
        <f aca="false">CT6+CU6+DB6+DC6</f>
        <v>13</v>
      </c>
      <c r="DN6" s="4" t="n">
        <f aca="false">CV6+CW6+DD6+DE6</f>
        <v>5</v>
      </c>
      <c r="DO6" s="4" t="n">
        <f aca="false">SUM(DL6:DN6)</f>
        <v>53</v>
      </c>
      <c r="DP6" s="15" t="n">
        <f aca="false">DM6/DO6</f>
        <v>0.245283018867925</v>
      </c>
      <c r="DQ6" s="15" t="n">
        <f aca="false">DN6/DO6</f>
        <v>0.0943396226415094</v>
      </c>
      <c r="DR6" s="4" t="n">
        <f aca="false">CX6+CY6+DF6+DG6</f>
        <v>3</v>
      </c>
      <c r="DS6" s="4" t="n">
        <f aca="false">SUM(CR6:CY6)</f>
        <v>52</v>
      </c>
      <c r="DT6" s="342" t="n">
        <f aca="false">SUM(CZ6:DG6)</f>
        <v>4</v>
      </c>
      <c r="DU6" s="343" t="n">
        <f aca="false">SUM(CR6:DG6)</f>
        <v>56</v>
      </c>
      <c r="DX6" s="15" t="n">
        <f aca="false">(DI6/FD6) - 1</f>
        <v>0.941176470588235</v>
      </c>
      <c r="DY6" s="15" t="n">
        <f aca="false">(DJ6/FE6) - 1</f>
        <v>1.55555555555556</v>
      </c>
      <c r="DZ6" s="15" t="n">
        <f aca="false">(DK6/FF6) - 1</f>
        <v>0.186507936507937</v>
      </c>
      <c r="EA6" s="15" t="n">
        <f aca="false">(DL6/FG6) - 1</f>
        <v>1.69230769230769</v>
      </c>
      <c r="EB6" s="15" t="n">
        <f aca="false">(DM6/FH6) - 1</f>
        <v>0.0833333333333333</v>
      </c>
      <c r="EC6" s="15" t="e">
        <f aca="false">(DN6/FI6) - 1</f>
        <v>#REF!</v>
      </c>
      <c r="ED6" s="15" t="e">
        <f aca="false">(DO6/FJ6) - 1</f>
        <v>#REF!</v>
      </c>
      <c r="EE6" s="15" t="e">
        <f aca="false">(DP6/FK6) - 1</f>
        <v>#REF!</v>
      </c>
      <c r="EF6" s="15" t="e">
        <f aca="false">(DQ6/FL6) - 1</f>
        <v>#REF!</v>
      </c>
      <c r="EG6" s="15" t="n">
        <f aca="false">(DR6/FM6) - 1</f>
        <v>2</v>
      </c>
      <c r="EH6" s="15" t="n">
        <f aca="false">(DS6/FN6) - 1</f>
        <v>1.08</v>
      </c>
      <c r="EI6" s="15" t="n">
        <f aca="false">(DT6/FO6) - 1</f>
        <v>3</v>
      </c>
      <c r="EJ6" s="15" t="n">
        <f aca="false">(DU6/FP6) - 1</f>
        <v>1.15384615384615</v>
      </c>
      <c r="EL6" s="350" t="n">
        <v>0.302083333333333</v>
      </c>
      <c r="EM6" s="390" t="n">
        <v>11</v>
      </c>
      <c r="EN6" s="390" t="n">
        <v>2</v>
      </c>
      <c r="EO6" s="390" t="n">
        <v>5</v>
      </c>
      <c r="EP6" s="390" t="n">
        <v>6</v>
      </c>
      <c r="EQ6" s="390" t="n">
        <v>0</v>
      </c>
      <c r="ER6" s="390" t="n">
        <v>1</v>
      </c>
      <c r="ES6" s="390" t="n">
        <v>0</v>
      </c>
      <c r="ET6" s="390" t="n">
        <v>0</v>
      </c>
      <c r="EU6" s="390" t="n">
        <v>0</v>
      </c>
      <c r="EV6" s="390" t="n">
        <v>0</v>
      </c>
      <c r="EW6" s="390" t="n">
        <v>1</v>
      </c>
      <c r="EX6" s="390" t="n">
        <v>0</v>
      </c>
      <c r="EY6" s="390" t="n">
        <v>0</v>
      </c>
      <c r="EZ6" s="390" t="n">
        <v>0</v>
      </c>
      <c r="FA6" s="390" t="n">
        <v>0</v>
      </c>
      <c r="FB6" s="390" t="n">
        <v>0</v>
      </c>
      <c r="FD6" s="340" t="n">
        <f aca="false">EM6+EO6+EQ6+ES6+EU6+EW6+EY6+FA6</f>
        <v>17</v>
      </c>
      <c r="FE6" s="4" t="n">
        <f aca="false">EN6+EP6+ER6+ET6+EV6+EX6+EZ6+FB6</f>
        <v>9</v>
      </c>
      <c r="FF6" s="341" t="n">
        <f aca="false">FE6/(FE6+FD6)</f>
        <v>0.346153846153846</v>
      </c>
      <c r="FG6" s="4" t="n">
        <f aca="false">EM6+EN6+EU6+EV6</f>
        <v>13</v>
      </c>
      <c r="FH6" s="4" t="n">
        <f aca="false">EO6+EP6+EW6+EX6</f>
        <v>12</v>
      </c>
      <c r="FI6" s="4" t="e">
        <f aca="false">#REF!+#REF!+EY6+EZ6</f>
        <v>#REF!</v>
      </c>
      <c r="FJ6" s="4" t="e">
        <f aca="false">SUM(FG6:FI6)</f>
        <v>#REF!</v>
      </c>
      <c r="FK6" s="15" t="e">
        <f aca="false">FH6/FJ6</f>
        <v>#REF!</v>
      </c>
      <c r="FL6" s="15" t="e">
        <f aca="false">FI6/FJ6</f>
        <v>#REF!</v>
      </c>
      <c r="FM6" s="4" t="n">
        <f aca="false">EQ6+ER6+FA6+FB6</f>
        <v>1</v>
      </c>
      <c r="FN6" s="4" t="n">
        <f aca="false">SUM(EM6:ER6)</f>
        <v>25</v>
      </c>
      <c r="FO6" s="8" t="n">
        <f aca="false">SUM(EU6:FB6)</f>
        <v>1</v>
      </c>
      <c r="FP6" s="343" t="n">
        <f aca="false">SUM(EM6:FB6)</f>
        <v>26</v>
      </c>
      <c r="FR6" s="347" t="e">
        <f aca="false">(FD6/#REF!) - 1</f>
        <v>#REF!</v>
      </c>
      <c r="FS6" s="15" t="e">
        <f aca="false">(FE6/#REF!) - 1</f>
        <v>#REF!</v>
      </c>
      <c r="FT6" s="15" t="e">
        <f aca="false">(FF6/#REF!) - 1</f>
        <v>#REF!</v>
      </c>
      <c r="FU6" s="15" t="e">
        <f aca="false">(FG6/#REF!) - 1</f>
        <v>#REF!</v>
      </c>
      <c r="FV6" s="15" t="e">
        <f aca="false">(FH6/#REF!) - 1</f>
        <v>#REF!</v>
      </c>
      <c r="FW6" s="15" t="e">
        <f aca="false">(FI6/#REF!) - 1</f>
        <v>#REF!</v>
      </c>
      <c r="FX6" s="15" t="e">
        <f aca="false">(FJ6/#REF!) - 1</f>
        <v>#REF!</v>
      </c>
      <c r="FY6" s="15" t="e">
        <f aca="false">(FK6/#REF!) - 1</f>
        <v>#REF!</v>
      </c>
      <c r="FZ6" s="15" t="e">
        <f aca="false">(FL6/#REF!) - 1</f>
        <v>#REF!</v>
      </c>
      <c r="GA6" s="15" t="e">
        <f aca="false">(FM6/#REF!) - 1</f>
        <v>#REF!</v>
      </c>
      <c r="GB6" s="15" t="e">
        <f aca="false">(FN6/#REF!) - 1</f>
        <v>#REF!</v>
      </c>
      <c r="GC6" s="15" t="e">
        <f aca="false">(FO6/#REF!) - 1</f>
        <v>#REF!</v>
      </c>
      <c r="GD6" s="348" t="e">
        <f aca="false">(FP6/#REF!) - 1</f>
        <v>#REF!</v>
      </c>
    </row>
    <row r="7" customFormat="false" ht="21" hidden="false" customHeight="true" outlineLevel="0" collapsed="false">
      <c r="A7" s="349" t="n">
        <v>0.3125</v>
      </c>
      <c r="B7" s="391" t="n">
        <v>15</v>
      </c>
      <c r="C7" s="392" t="n">
        <v>3</v>
      </c>
      <c r="D7" s="391" t="n">
        <v>15</v>
      </c>
      <c r="E7" s="392" t="n">
        <v>12</v>
      </c>
      <c r="F7" s="391" t="n">
        <v>6</v>
      </c>
      <c r="G7" s="392" t="n">
        <v>1</v>
      </c>
      <c r="H7" s="391" t="n">
        <v>1</v>
      </c>
      <c r="I7" s="392"/>
      <c r="J7" s="391" t="n">
        <v>2</v>
      </c>
      <c r="K7" s="392"/>
      <c r="L7" s="391"/>
      <c r="M7" s="392"/>
      <c r="N7" s="391"/>
      <c r="O7" s="392"/>
      <c r="P7" s="391"/>
      <c r="Q7" s="392"/>
      <c r="S7" s="340" t="n">
        <f aca="false">B7+D7+F7+H7+J7+L7+N7+P7</f>
        <v>39</v>
      </c>
      <c r="T7" s="4" t="n">
        <f aca="false">C7+E7+G7+I7+K7+M7+O7+Q7</f>
        <v>16</v>
      </c>
      <c r="U7" s="341" t="n">
        <f aca="false">T7/(T7+S7)</f>
        <v>0.290909090909091</v>
      </c>
      <c r="V7" s="4" t="n">
        <f aca="false">B7+C7+J7+K7</f>
        <v>20</v>
      </c>
      <c r="W7" s="4" t="n">
        <f aca="false">D7+E7+L7+M7</f>
        <v>27</v>
      </c>
      <c r="X7" s="4" t="n">
        <f aca="false">F7+G7+N7+O7</f>
        <v>7</v>
      </c>
      <c r="Y7" s="4" t="n">
        <f aca="false">SUM(V7:X7)</f>
        <v>54</v>
      </c>
      <c r="Z7" s="15" t="n">
        <f aca="false">W7/Y7</f>
        <v>0.5</v>
      </c>
      <c r="AA7" s="15" t="n">
        <f aca="false">X7/Y7</f>
        <v>0.12962962962963</v>
      </c>
      <c r="AB7" s="4" t="n">
        <f aca="false">H7+I7+P7+Q7</f>
        <v>1</v>
      </c>
      <c r="AC7" s="4" t="n">
        <f aca="false">SUM(B7:I7)</f>
        <v>53</v>
      </c>
      <c r="AD7" s="342" t="n">
        <f aca="false">SUM(J7:Q7)</f>
        <v>2</v>
      </c>
      <c r="AE7" s="343" t="n">
        <f aca="false">SUM(B7:Q7)</f>
        <v>55</v>
      </c>
      <c r="AH7" s="15" t="n">
        <f aca="false">(S7/BN7) - 1</f>
        <v>0.0540540540540539</v>
      </c>
      <c r="AI7" s="15" t="n">
        <f aca="false">(T7/BO7) - 1</f>
        <v>-0.428571428571429</v>
      </c>
      <c r="AJ7" s="15" t="n">
        <f aca="false">(U7/BP7) - 1</f>
        <v>-0.324675324675325</v>
      </c>
      <c r="AK7" s="15" t="n">
        <f aca="false">(V7/BQ7) - 1</f>
        <v>-0.166666666666667</v>
      </c>
      <c r="AL7" s="15" t="n">
        <f aca="false">(W7/BR7) - 1</f>
        <v>-0.15625</v>
      </c>
      <c r="AM7" s="15" t="n">
        <f aca="false">(X7/BS7) - 1</f>
        <v>0</v>
      </c>
      <c r="AN7" s="15" t="n">
        <f aca="false">(Y7/BT7) - 1</f>
        <v>-0.142857142857143</v>
      </c>
      <c r="AO7" s="15" t="n">
        <f aca="false">(Z7/BU7) - 1</f>
        <v>-0.0156250000000001</v>
      </c>
      <c r="AP7" s="15" t="n">
        <f aca="false">(AA7/BV7) - 1</f>
        <v>0.166666666666668</v>
      </c>
      <c r="AQ7" s="15" t="n">
        <f aca="false">(AB7/BW7) - 1</f>
        <v>-0.5</v>
      </c>
      <c r="AR7" s="15" t="n">
        <f aca="false">(AC7/BX7) - 1</f>
        <v>-0.145161290322581</v>
      </c>
      <c r="AS7" s="15" t="n">
        <f aca="false">(AD7/BY7) - 1</f>
        <v>-0.333333333333333</v>
      </c>
      <c r="AT7" s="15" t="n">
        <f aca="false">(AE7/BZ7) - 1</f>
        <v>-0.153846153846154</v>
      </c>
      <c r="AV7" s="349" t="n">
        <v>0.3125</v>
      </c>
      <c r="AW7" s="376" t="n">
        <v>18</v>
      </c>
      <c r="AX7" s="377" t="n">
        <v>3</v>
      </c>
      <c r="AY7" s="376" t="n">
        <v>9</v>
      </c>
      <c r="AZ7" s="377" t="n">
        <v>23</v>
      </c>
      <c r="BA7" s="376" t="n">
        <v>6</v>
      </c>
      <c r="BB7" s="377" t="n">
        <v>1</v>
      </c>
      <c r="BC7" s="376" t="n">
        <v>1</v>
      </c>
      <c r="BD7" s="377" t="n">
        <v>1</v>
      </c>
      <c r="BE7" s="376" t="n">
        <v>3</v>
      </c>
      <c r="BF7" s="377"/>
      <c r="BG7" s="376"/>
      <c r="BH7" s="377"/>
      <c r="BI7" s="376"/>
      <c r="BJ7" s="377"/>
      <c r="BK7" s="376"/>
      <c r="BL7" s="377"/>
      <c r="BN7" s="340" t="n">
        <f aca="false">AW7+AY7+BA7+BC7+BE7+BG7+BI7+BK7</f>
        <v>37</v>
      </c>
      <c r="BO7" s="4" t="n">
        <f aca="false">AX7+AZ7+BB7+BD7+BF7+BH7+BJ7+BL7</f>
        <v>28</v>
      </c>
      <c r="BP7" s="341" t="n">
        <f aca="false">BO7/(BO7+BN7)</f>
        <v>0.430769230769231</v>
      </c>
      <c r="BQ7" s="4" t="n">
        <f aca="false">AW7+AX7+BE7+BF7</f>
        <v>24</v>
      </c>
      <c r="BR7" s="4" t="n">
        <f aca="false">AY7+AZ7+BG7+BH7</f>
        <v>32</v>
      </c>
      <c r="BS7" s="4" t="n">
        <f aca="false">BA7+BB7+BI7+BJ7</f>
        <v>7</v>
      </c>
      <c r="BT7" s="4" t="n">
        <f aca="false">SUM(BQ7:BS7)</f>
        <v>63</v>
      </c>
      <c r="BU7" s="15" t="n">
        <f aca="false">BR7/BT7</f>
        <v>0.507936507936508</v>
      </c>
      <c r="BV7" s="15" t="n">
        <f aca="false">BS7/BT7</f>
        <v>0.111111111111111</v>
      </c>
      <c r="BW7" s="4" t="n">
        <f aca="false">BC7+BD7+BK7+BL7</f>
        <v>2</v>
      </c>
      <c r="BX7" s="4" t="n">
        <f aca="false">SUM(AW7:BD7)</f>
        <v>62</v>
      </c>
      <c r="BY7" s="342" t="n">
        <f aca="false">SUM(BE7:BL7)</f>
        <v>3</v>
      </c>
      <c r="BZ7" s="343" t="n">
        <f aca="false">SUM(AW7:BL7)</f>
        <v>65</v>
      </c>
      <c r="CC7" s="15" t="n">
        <f aca="false">(BN7/DI7) - 1</f>
        <v>0.541666666666667</v>
      </c>
      <c r="CD7" s="15" t="n">
        <f aca="false">(BO7/DJ7) - 1</f>
        <v>1.54545454545455</v>
      </c>
      <c r="CE7" s="15" t="n">
        <f aca="false">(BP7/DK7) - 1</f>
        <v>0.370629370629371</v>
      </c>
      <c r="CF7" s="15" t="n">
        <f aca="false">(BQ7/DL7) - 1</f>
        <v>1</v>
      </c>
      <c r="CG7" s="15" t="n">
        <f aca="false">(BR7/DM7) - 1</f>
        <v>0.882352941176471</v>
      </c>
      <c r="CH7" s="15" t="n">
        <f aca="false">(BS7/DN7) - 1</f>
        <v>0.4</v>
      </c>
      <c r="CI7" s="15" t="n">
        <f aca="false">(BT7/DO7) - 1</f>
        <v>0.852941176470588</v>
      </c>
      <c r="CJ7" s="15" t="n">
        <f aca="false">(BU7/DP7) - 1</f>
        <v>0.0158730158730158</v>
      </c>
      <c r="CK7" s="15" t="n">
        <f aca="false">(BV7/DQ7) - 1</f>
        <v>-0.244444444444444</v>
      </c>
      <c r="CL7" s="15" t="n">
        <f aca="false">(BW7/DR7) - 1</f>
        <v>1</v>
      </c>
      <c r="CM7" s="15" t="n">
        <f aca="false">(BX7/DS7) - 1</f>
        <v>0.878787878787879</v>
      </c>
      <c r="CN7" s="15" t="n">
        <f aca="false">(BY7/DT7) - 1</f>
        <v>0.5</v>
      </c>
      <c r="CO7" s="15" t="n">
        <f aca="false">(BZ7/DU7) - 1</f>
        <v>0.857142857142857</v>
      </c>
      <c r="CQ7" s="349" t="n">
        <v>0.3125</v>
      </c>
      <c r="CR7" s="376" t="n">
        <v>6</v>
      </c>
      <c r="CS7" s="377" t="n">
        <v>6</v>
      </c>
      <c r="CT7" s="376" t="n">
        <v>13</v>
      </c>
      <c r="CU7" s="377" t="n">
        <v>2</v>
      </c>
      <c r="CV7" s="376" t="n">
        <v>4</v>
      </c>
      <c r="CW7" s="377" t="n">
        <v>1</v>
      </c>
      <c r="CX7" s="376" t="n">
        <v>1</v>
      </c>
      <c r="CY7" s="377"/>
      <c r="CZ7" s="376"/>
      <c r="DA7" s="377"/>
      <c r="DB7" s="376"/>
      <c r="DC7" s="377" t="n">
        <v>2</v>
      </c>
      <c r="DD7" s="376"/>
      <c r="DE7" s="377"/>
      <c r="DF7" s="376"/>
      <c r="DG7" s="377"/>
      <c r="DI7" s="340" t="n">
        <f aca="false">CR7+CT7+CV7+CX7+CZ7+DB7+DD7+DF7</f>
        <v>24</v>
      </c>
      <c r="DJ7" s="4" t="n">
        <f aca="false">CS7+CU7+CW7+CY7+DA7+DC7+DE7+DG7</f>
        <v>11</v>
      </c>
      <c r="DK7" s="341" t="n">
        <f aca="false">DJ7/(DJ7+DI7)</f>
        <v>0.314285714285714</v>
      </c>
      <c r="DL7" s="4" t="n">
        <f aca="false">CR7+CS7+CZ7+DA7</f>
        <v>12</v>
      </c>
      <c r="DM7" s="4" t="n">
        <f aca="false">CT7+CU7+DB7+DC7</f>
        <v>17</v>
      </c>
      <c r="DN7" s="4" t="n">
        <f aca="false">CV7+CW7+DD7+DE7</f>
        <v>5</v>
      </c>
      <c r="DO7" s="4" t="n">
        <f aca="false">SUM(DL7:DN7)</f>
        <v>34</v>
      </c>
      <c r="DP7" s="15" t="n">
        <f aca="false">DM7/DO7</f>
        <v>0.5</v>
      </c>
      <c r="DQ7" s="15" t="n">
        <f aca="false">DN7/DO7</f>
        <v>0.147058823529412</v>
      </c>
      <c r="DR7" s="4" t="n">
        <f aca="false">CX7+CY7+DF7+DG7</f>
        <v>1</v>
      </c>
      <c r="DS7" s="4" t="n">
        <f aca="false">SUM(CR7:CY7)</f>
        <v>33</v>
      </c>
      <c r="DT7" s="342" t="n">
        <f aca="false">SUM(CZ7:DG7)</f>
        <v>2</v>
      </c>
      <c r="DU7" s="343" t="n">
        <f aca="false">SUM(CR7:DG7)</f>
        <v>35</v>
      </c>
      <c r="DX7" s="15" t="n">
        <f aca="false">(DI7/FD7) - 1</f>
        <v>0.0909090909090908</v>
      </c>
      <c r="DY7" s="15" t="n">
        <f aca="false">(DJ7/FE7) - 1</f>
        <v>-0.0833333333333334</v>
      </c>
      <c r="DZ7" s="15" t="n">
        <f aca="false">(DK7/FF7) - 1</f>
        <v>-0.10952380952381</v>
      </c>
      <c r="EA7" s="15" t="n">
        <f aca="false">(DL7/FG7) - 1</f>
        <v>-0.142857142857143</v>
      </c>
      <c r="EB7" s="15" t="n">
        <f aca="false">(DM7/FH7) - 1</f>
        <v>0.0625</v>
      </c>
      <c r="EC7" s="15" t="n">
        <f aca="false">(DN7/FI7) - 1</f>
        <v>0.666666666666667</v>
      </c>
      <c r="ED7" s="15" t="n">
        <f aca="false">(DO7/FJ7) - 1</f>
        <v>0.0303030303030303</v>
      </c>
      <c r="EE7" s="15" t="n">
        <f aca="false">(DP7/FK7) - 1</f>
        <v>0.03125</v>
      </c>
      <c r="EF7" s="15" t="n">
        <f aca="false">(DQ7/FL7) - 1</f>
        <v>0.617647058823529</v>
      </c>
      <c r="EG7" s="15" t="n">
        <f aca="false">(DR7/FM7) - 1</f>
        <v>0</v>
      </c>
      <c r="EH7" s="15" t="n">
        <f aca="false">(DS7/FN7) - 1</f>
        <v>0.064516129032258</v>
      </c>
      <c r="EI7" s="15" t="n">
        <f aca="false">(DT7/FO7) - 1</f>
        <v>-0.333333333333333</v>
      </c>
      <c r="EJ7" s="15" t="n">
        <f aca="false">(DU7/FP7) - 1</f>
        <v>0.0294117647058822</v>
      </c>
      <c r="EL7" s="350" t="n">
        <v>0.3125</v>
      </c>
      <c r="EM7" s="390" t="n">
        <v>11</v>
      </c>
      <c r="EN7" s="390" t="n">
        <v>2</v>
      </c>
      <c r="EO7" s="390" t="n">
        <v>5</v>
      </c>
      <c r="EP7" s="390" t="n">
        <v>9</v>
      </c>
      <c r="EQ7" s="390" t="n">
        <v>3</v>
      </c>
      <c r="ER7" s="390" t="n">
        <v>0</v>
      </c>
      <c r="ES7" s="390" t="n">
        <v>1</v>
      </c>
      <c r="ET7" s="390" t="n">
        <v>0</v>
      </c>
      <c r="EU7" s="390" t="n">
        <v>1</v>
      </c>
      <c r="EV7" s="390" t="n">
        <v>0</v>
      </c>
      <c r="EW7" s="390" t="n">
        <v>1</v>
      </c>
      <c r="EX7" s="390" t="n">
        <v>1</v>
      </c>
      <c r="EY7" s="390" t="n">
        <v>0</v>
      </c>
      <c r="EZ7" s="390" t="n">
        <v>0</v>
      </c>
      <c r="FA7" s="390" t="n">
        <v>0</v>
      </c>
      <c r="FB7" s="390" t="n">
        <v>0</v>
      </c>
      <c r="FD7" s="340" t="n">
        <f aca="false">EM7+EO7+EQ7+ES7+EU7+EW7+EY7+FA7</f>
        <v>22</v>
      </c>
      <c r="FE7" s="4" t="n">
        <f aca="false">EN7+EP7+ER7+ET7+EV7+EX7+EZ7+FB7</f>
        <v>12</v>
      </c>
      <c r="FF7" s="341" t="n">
        <f aca="false">FE7/(FE7+FD7)</f>
        <v>0.352941176470588</v>
      </c>
      <c r="FG7" s="4" t="n">
        <f aca="false">EM7+EN7+EU7+EV7</f>
        <v>14</v>
      </c>
      <c r="FH7" s="4" t="n">
        <f aca="false">EO7+EP7+EW7+EX7</f>
        <v>16</v>
      </c>
      <c r="FI7" s="4" t="n">
        <f aca="false">EQ7+ER7+EY7+EZ7</f>
        <v>3</v>
      </c>
      <c r="FJ7" s="4" t="n">
        <f aca="false">SUM(FG7:FI7)</f>
        <v>33</v>
      </c>
      <c r="FK7" s="15" t="n">
        <f aca="false">FH7/FJ7</f>
        <v>0.484848484848485</v>
      </c>
      <c r="FL7" s="15" t="n">
        <f aca="false">FI7/FJ7</f>
        <v>0.0909090909090909</v>
      </c>
      <c r="FM7" s="4" t="n">
        <f aca="false">ES7+ET7+FA7+FB7</f>
        <v>1</v>
      </c>
      <c r="FN7" s="4" t="n">
        <f aca="false">SUM(EM7:ET7)</f>
        <v>31</v>
      </c>
      <c r="FO7" s="8" t="n">
        <f aca="false">SUM(EU7:FB7)</f>
        <v>3</v>
      </c>
      <c r="FP7" s="343" t="n">
        <f aca="false">SUM(EM7:FB7)</f>
        <v>34</v>
      </c>
      <c r="FR7" s="347" t="e">
        <f aca="false">(FD7/#REF!) - 1</f>
        <v>#REF!</v>
      </c>
      <c r="FS7" s="15" t="e">
        <f aca="false">(FE7/#REF!) - 1</f>
        <v>#REF!</v>
      </c>
      <c r="FT7" s="15" t="e">
        <f aca="false">(FF7/#REF!) - 1</f>
        <v>#REF!</v>
      </c>
      <c r="FU7" s="15" t="e">
        <f aca="false">(FG7/#REF!) - 1</f>
        <v>#REF!</v>
      </c>
      <c r="FV7" s="15" t="e">
        <f aca="false">(FH7/#REF!) - 1</f>
        <v>#REF!</v>
      </c>
      <c r="FW7" s="15" t="e">
        <f aca="false">(FI7/#REF!) - 1</f>
        <v>#REF!</v>
      </c>
      <c r="FX7" s="15" t="e">
        <f aca="false">(FJ7/#REF!) - 1</f>
        <v>#REF!</v>
      </c>
      <c r="FY7" s="15" t="e">
        <f aca="false">(FK7/#REF!) - 1</f>
        <v>#REF!</v>
      </c>
      <c r="FZ7" s="15" t="e">
        <f aca="false">(FL7/#REF!) - 1</f>
        <v>#REF!</v>
      </c>
      <c r="GA7" s="15" t="e">
        <f aca="false">(FM7/#REF!) - 1</f>
        <v>#REF!</v>
      </c>
      <c r="GB7" s="15" t="e">
        <f aca="false">(FN7/#REF!) - 1</f>
        <v>#REF!</v>
      </c>
      <c r="GC7" s="15" t="e">
        <f aca="false">(FO7/#REF!) - 1</f>
        <v>#REF!</v>
      </c>
      <c r="GD7" s="348" t="e">
        <f aca="false">(FP7/#REF!) - 1</f>
        <v>#REF!</v>
      </c>
    </row>
    <row r="8" customFormat="false" ht="21" hidden="false" customHeight="true" outlineLevel="0" collapsed="false">
      <c r="A8" s="349" t="n">
        <v>0.322916666666667</v>
      </c>
      <c r="B8" s="391" t="n">
        <v>14</v>
      </c>
      <c r="C8" s="392" t="n">
        <v>6</v>
      </c>
      <c r="D8" s="391" t="n">
        <v>11</v>
      </c>
      <c r="E8" s="392" t="n">
        <v>14</v>
      </c>
      <c r="F8" s="391" t="n">
        <v>2</v>
      </c>
      <c r="G8" s="392"/>
      <c r="H8" s="391"/>
      <c r="I8" s="392"/>
      <c r="J8" s="391" t="n">
        <v>1</v>
      </c>
      <c r="K8" s="392"/>
      <c r="L8" s="391"/>
      <c r="M8" s="392"/>
      <c r="N8" s="391"/>
      <c r="O8" s="392"/>
      <c r="P8" s="391" t="n">
        <v>2</v>
      </c>
      <c r="Q8" s="392" t="n">
        <v>1</v>
      </c>
      <c r="S8" s="340" t="n">
        <f aca="false">B8+D8+F8+H8+J8+L8+N8+P8</f>
        <v>30</v>
      </c>
      <c r="T8" s="4" t="n">
        <f aca="false">C8+E8+G8+I8+K8+M8+O8+Q8</f>
        <v>21</v>
      </c>
      <c r="U8" s="341" t="n">
        <f aca="false">T8/(T8+S8)</f>
        <v>0.411764705882353</v>
      </c>
      <c r="V8" s="4" t="n">
        <f aca="false">B8+C8+J8+K8</f>
        <v>21</v>
      </c>
      <c r="W8" s="4" t="n">
        <f aca="false">D8+E8+L8+M8</f>
        <v>25</v>
      </c>
      <c r="X8" s="4" t="n">
        <f aca="false">F8+G8+N8+O8</f>
        <v>2</v>
      </c>
      <c r="Y8" s="4" t="n">
        <f aca="false">SUM(V8:X8)</f>
        <v>48</v>
      </c>
      <c r="Z8" s="15" t="n">
        <f aca="false">W8/Y8</f>
        <v>0.520833333333333</v>
      </c>
      <c r="AA8" s="15" t="n">
        <f aca="false">X8/Y8</f>
        <v>0.0416666666666667</v>
      </c>
      <c r="AB8" s="4" t="n">
        <f aca="false">H8+I8+P8+Q8</f>
        <v>3</v>
      </c>
      <c r="AC8" s="4" t="n">
        <f aca="false">SUM(B8:I8)</f>
        <v>47</v>
      </c>
      <c r="AD8" s="342" t="n">
        <f aca="false">SUM(J8:Q8)</f>
        <v>4</v>
      </c>
      <c r="AE8" s="343" t="n">
        <f aca="false">SUM(B8:Q8)</f>
        <v>51</v>
      </c>
      <c r="AH8" s="15" t="n">
        <f aca="false">(S8/BN8) - 1</f>
        <v>0.5</v>
      </c>
      <c r="AI8" s="15" t="n">
        <f aca="false">(T8/BO8) - 1</f>
        <v>0.4</v>
      </c>
      <c r="AJ8" s="15" t="n">
        <f aca="false">(U8/BP8) - 1</f>
        <v>-0.0392156862745108</v>
      </c>
      <c r="AK8" s="15" t="n">
        <f aca="false">(V8/BQ8) - 1</f>
        <v>0.3125</v>
      </c>
      <c r="AL8" s="15" t="n">
        <f aca="false">(W8/BR8) - 1</f>
        <v>0.666666666666667</v>
      </c>
      <c r="AM8" s="15" t="n">
        <f aca="false">(X8/BS8) - 1</f>
        <v>-0.333333333333333</v>
      </c>
      <c r="AN8" s="15" t="n">
        <f aca="false">(Y8/BT8) - 1</f>
        <v>0.411764705882353</v>
      </c>
      <c r="AO8" s="15" t="n">
        <f aca="false">(Z8/BU8) - 1</f>
        <v>0.180555555555556</v>
      </c>
      <c r="AP8" s="15" t="n">
        <f aca="false">(AA8/BV8) - 1</f>
        <v>-0.527777777777778</v>
      </c>
      <c r="AQ8" s="15" t="n">
        <f aca="false">(AB8/BW8) - 1</f>
        <v>2</v>
      </c>
      <c r="AR8" s="15" t="n">
        <f aca="false">(AC8/BX8) - 1</f>
        <v>0.342857142857143</v>
      </c>
      <c r="AS8" s="15" t="e">
        <f aca="false">(AD8/BY8) - 1</f>
        <v>#DIV/0!</v>
      </c>
      <c r="AT8" s="15" t="n">
        <f aca="false">(AE8/BZ8) - 1</f>
        <v>0.457142857142857</v>
      </c>
      <c r="AV8" s="349" t="n">
        <v>0.322916666666667</v>
      </c>
      <c r="AW8" s="376" t="n">
        <v>13</v>
      </c>
      <c r="AX8" s="377" t="n">
        <v>3</v>
      </c>
      <c r="AY8" s="376" t="n">
        <v>6</v>
      </c>
      <c r="AZ8" s="377" t="n">
        <v>9</v>
      </c>
      <c r="BA8" s="376" t="n">
        <v>1</v>
      </c>
      <c r="BB8" s="377" t="n">
        <v>2</v>
      </c>
      <c r="BC8" s="376"/>
      <c r="BD8" s="377" t="n">
        <v>1</v>
      </c>
      <c r="BE8" s="376"/>
      <c r="BF8" s="377"/>
      <c r="BG8" s="376"/>
      <c r="BH8" s="377"/>
      <c r="BI8" s="376"/>
      <c r="BJ8" s="377"/>
      <c r="BK8" s="376"/>
      <c r="BL8" s="377"/>
      <c r="BN8" s="340" t="n">
        <f aca="false">AW8+AY8+BA8+BC8+BE8+BG8+BI8+BK8</f>
        <v>20</v>
      </c>
      <c r="BO8" s="4" t="n">
        <f aca="false">AX8+AZ8+BB8+BD8+BF8+BH8+BJ8+BL8</f>
        <v>15</v>
      </c>
      <c r="BP8" s="341" t="n">
        <f aca="false">BO8/(BO8+BN8)</f>
        <v>0.428571428571429</v>
      </c>
      <c r="BQ8" s="4" t="n">
        <f aca="false">AW8+AX8+BE8+BF8</f>
        <v>16</v>
      </c>
      <c r="BR8" s="4" t="n">
        <f aca="false">AY8+AZ8+BG8+BH8</f>
        <v>15</v>
      </c>
      <c r="BS8" s="4" t="n">
        <f aca="false">BA8+BB8+BI8+BJ8</f>
        <v>3</v>
      </c>
      <c r="BT8" s="4" t="n">
        <f aca="false">SUM(BQ8:BS8)</f>
        <v>34</v>
      </c>
      <c r="BU8" s="15" t="n">
        <f aca="false">BR8/BT8</f>
        <v>0.441176470588235</v>
      </c>
      <c r="BV8" s="15" t="n">
        <f aca="false">BS8/BT8</f>
        <v>0.0882352941176471</v>
      </c>
      <c r="BW8" s="4" t="n">
        <f aca="false">BC8+BD8+BK8+BL8</f>
        <v>1</v>
      </c>
      <c r="BX8" s="4" t="n">
        <f aca="false">SUM(AW8:BD8)</f>
        <v>35</v>
      </c>
      <c r="BY8" s="342" t="n">
        <f aca="false">SUM(BE8:BL8)</f>
        <v>0</v>
      </c>
      <c r="BZ8" s="343" t="n">
        <f aca="false">SUM(AW8:BL8)</f>
        <v>35</v>
      </c>
      <c r="CC8" s="15" t="n">
        <f aca="false">(BN8/DI8) - 1</f>
        <v>-0.130434782608696</v>
      </c>
      <c r="CD8" s="15" t="n">
        <f aca="false">(BO8/DJ8) - 1</f>
        <v>0.0714285714285714</v>
      </c>
      <c r="CE8" s="15" t="n">
        <f aca="false">(BP8/DK8) - 1</f>
        <v>0.13265306122449</v>
      </c>
      <c r="CF8" s="15" t="n">
        <f aca="false">(BQ8/DL8) - 1</f>
        <v>-0.111111111111111</v>
      </c>
      <c r="CG8" s="15" t="n">
        <f aca="false">(BR8/DM8) - 1</f>
        <v>0.0714285714285714</v>
      </c>
      <c r="CH8" s="15" t="n">
        <f aca="false">(BS8/DN8) - 1</f>
        <v>0.5</v>
      </c>
      <c r="CI8" s="15" t="n">
        <f aca="false">(BT8/DO8) - 1</f>
        <v>0</v>
      </c>
      <c r="CJ8" s="15" t="n">
        <f aca="false">(BU8/DP8) - 1</f>
        <v>0.0714285714285714</v>
      </c>
      <c r="CK8" s="15" t="n">
        <f aca="false">(BV8/DQ8) - 1</f>
        <v>0.5</v>
      </c>
      <c r="CL8" s="15" t="n">
        <f aca="false">(BW8/DR8) - 1</f>
        <v>-0.666666666666667</v>
      </c>
      <c r="CM8" s="15" t="n">
        <f aca="false">(BX8/DS8) - 1</f>
        <v>0</v>
      </c>
      <c r="CN8" s="15" t="n">
        <f aca="false">(BY8/DT8) - 1</f>
        <v>-1</v>
      </c>
      <c r="CO8" s="15" t="n">
        <f aca="false">(BZ8/DU8) - 1</f>
        <v>-0.0540540540540541</v>
      </c>
      <c r="CQ8" s="349" t="n">
        <v>0.322916666666667</v>
      </c>
      <c r="CR8" s="376" t="n">
        <v>11</v>
      </c>
      <c r="CS8" s="377" t="n">
        <v>6</v>
      </c>
      <c r="CT8" s="376" t="n">
        <v>9</v>
      </c>
      <c r="CU8" s="377" t="n">
        <v>5</v>
      </c>
      <c r="CV8" s="376" t="n">
        <v>2</v>
      </c>
      <c r="CW8" s="377"/>
      <c r="CX8" s="376" t="n">
        <v>1</v>
      </c>
      <c r="CY8" s="377" t="n">
        <v>1</v>
      </c>
      <c r="CZ8" s="376"/>
      <c r="DA8" s="377" t="n">
        <v>1</v>
      </c>
      <c r="DB8" s="376"/>
      <c r="DC8" s="377"/>
      <c r="DD8" s="376"/>
      <c r="DE8" s="377"/>
      <c r="DF8" s="376"/>
      <c r="DG8" s="377" t="n">
        <v>1</v>
      </c>
      <c r="DI8" s="340" t="n">
        <f aca="false">CR8+CT8+CV8+CX8+CZ8+DB8+DD8+DF8</f>
        <v>23</v>
      </c>
      <c r="DJ8" s="4" t="n">
        <f aca="false">CS8+CU8+CW8+CY8+DA8+DC8+DE8+DG8</f>
        <v>14</v>
      </c>
      <c r="DK8" s="341" t="n">
        <f aca="false">DJ8/(DJ8+DI8)</f>
        <v>0.378378378378378</v>
      </c>
      <c r="DL8" s="4" t="n">
        <f aca="false">CR8+CS8+CZ8+DA8</f>
        <v>18</v>
      </c>
      <c r="DM8" s="4" t="n">
        <f aca="false">CT8+CU8+DB8+DC8</f>
        <v>14</v>
      </c>
      <c r="DN8" s="4" t="n">
        <f aca="false">CV8+CW8+DD8+DE8</f>
        <v>2</v>
      </c>
      <c r="DO8" s="4" t="n">
        <f aca="false">SUM(DL8:DN8)</f>
        <v>34</v>
      </c>
      <c r="DP8" s="15" t="n">
        <f aca="false">DM8/DO8</f>
        <v>0.411764705882353</v>
      </c>
      <c r="DQ8" s="15" t="n">
        <f aca="false">DN8/DO8</f>
        <v>0.0588235294117647</v>
      </c>
      <c r="DR8" s="4" t="n">
        <f aca="false">CX8+CY8+DF8+DG8</f>
        <v>3</v>
      </c>
      <c r="DS8" s="4" t="n">
        <f aca="false">SUM(CR8:CY8)</f>
        <v>35</v>
      </c>
      <c r="DT8" s="342" t="n">
        <f aca="false">SUM(CZ8:DG8)</f>
        <v>2</v>
      </c>
      <c r="DU8" s="343" t="n">
        <f aca="false">SUM(CR8:DG8)</f>
        <v>37</v>
      </c>
      <c r="DX8" s="15" t="n">
        <f aca="false">(DI8/FD8) - 1</f>
        <v>0.352941176470588</v>
      </c>
      <c r="DY8" s="15" t="n">
        <f aca="false">(DJ8/FE8) - 1</f>
        <v>1</v>
      </c>
      <c r="DZ8" s="15" t="n">
        <f aca="false">(DK8/FF8) - 1</f>
        <v>0.297297297297297</v>
      </c>
      <c r="EA8" s="15" t="n">
        <f aca="false">(DL8/FG8) - 1</f>
        <v>1</v>
      </c>
      <c r="EB8" s="15" t="n">
        <f aca="false">(DM8/FH8) - 1</f>
        <v>0.0769230769230769</v>
      </c>
      <c r="EC8" s="15" t="e">
        <f aca="false">(DN8/FI8) - 1</f>
        <v>#DIV/0!</v>
      </c>
      <c r="ED8" s="15" t="n">
        <f aca="false">(DO8/FJ8) - 1</f>
        <v>0.545454545454545</v>
      </c>
      <c r="EE8" s="15" t="n">
        <f aca="false">(DP8/FK8) - 1</f>
        <v>-0.30316742081448</v>
      </c>
      <c r="EF8" s="15" t="e">
        <f aca="false">(DQ8/FL8) - 1</f>
        <v>#DIV/0!</v>
      </c>
      <c r="EG8" s="15" t="n">
        <f aca="false">(DR8/FM8) - 1</f>
        <v>0.5</v>
      </c>
      <c r="EH8" s="15" t="n">
        <f aca="false">(DS8/FN8) - 1</f>
        <v>0.590909090909091</v>
      </c>
      <c r="EI8" s="15" t="n">
        <f aca="false">(DT8/FO8) - 1</f>
        <v>0</v>
      </c>
      <c r="EJ8" s="15" t="n">
        <f aca="false">(DU8/FP8) - 1</f>
        <v>0.541666666666667</v>
      </c>
      <c r="EL8" s="350" t="n">
        <v>0.322916666666667</v>
      </c>
      <c r="EM8" s="390" t="n">
        <v>7</v>
      </c>
      <c r="EN8" s="390" t="n">
        <v>1</v>
      </c>
      <c r="EO8" s="390" t="n">
        <v>8</v>
      </c>
      <c r="EP8" s="390" t="n">
        <v>4</v>
      </c>
      <c r="EQ8" s="390" t="n">
        <v>0</v>
      </c>
      <c r="ER8" s="390" t="n">
        <v>0</v>
      </c>
      <c r="ES8" s="390" t="n">
        <v>1</v>
      </c>
      <c r="ET8" s="390" t="n">
        <v>1</v>
      </c>
      <c r="EU8" s="390" t="n">
        <v>1</v>
      </c>
      <c r="EV8" s="390" t="n">
        <v>0</v>
      </c>
      <c r="EW8" s="390" t="n">
        <v>0</v>
      </c>
      <c r="EX8" s="390" t="n">
        <v>1</v>
      </c>
      <c r="EY8" s="390" t="n">
        <v>0</v>
      </c>
      <c r="EZ8" s="390" t="n">
        <v>0</v>
      </c>
      <c r="FA8" s="390" t="n">
        <v>0</v>
      </c>
      <c r="FB8" s="390" t="n">
        <v>0</v>
      </c>
      <c r="FD8" s="340" t="n">
        <f aca="false">EM8+EO8+EQ8+ES8+EU8+EW8+EY8+FA8</f>
        <v>17</v>
      </c>
      <c r="FE8" s="4" t="n">
        <f aca="false">EN8+EP8+ER8+ET8+EV8+EX8+EZ8+FB8</f>
        <v>7</v>
      </c>
      <c r="FF8" s="341" t="n">
        <f aca="false">FE8/(FE8+FD8)</f>
        <v>0.291666666666667</v>
      </c>
      <c r="FG8" s="4" t="n">
        <f aca="false">EM8+EN8+EU8+EV8</f>
        <v>9</v>
      </c>
      <c r="FH8" s="4" t="n">
        <f aca="false">EO8+EP8+EW8+EX8</f>
        <v>13</v>
      </c>
      <c r="FI8" s="4" t="n">
        <f aca="false">EQ8+ER8+EY8+EZ8</f>
        <v>0</v>
      </c>
      <c r="FJ8" s="4" t="n">
        <f aca="false">SUM(FG8:FI8)</f>
        <v>22</v>
      </c>
      <c r="FK8" s="15" t="n">
        <f aca="false">FH8/FJ8</f>
        <v>0.590909090909091</v>
      </c>
      <c r="FL8" s="15" t="n">
        <f aca="false">FI8/FJ8</f>
        <v>0</v>
      </c>
      <c r="FM8" s="4" t="n">
        <f aca="false">ES8+ET8+FA8+FB8</f>
        <v>2</v>
      </c>
      <c r="FN8" s="4" t="n">
        <f aca="false">SUM(EM8:ET8)</f>
        <v>22</v>
      </c>
      <c r="FO8" s="8" t="n">
        <f aca="false">SUM(EU8:FB8)</f>
        <v>2</v>
      </c>
      <c r="FP8" s="343" t="n">
        <f aca="false">SUM(EM8:FB8)</f>
        <v>24</v>
      </c>
      <c r="FR8" s="347" t="e">
        <f aca="false">(FD8/#REF!) - 1</f>
        <v>#REF!</v>
      </c>
      <c r="FS8" s="15" t="e">
        <f aca="false">(FE8/#REF!) - 1</f>
        <v>#REF!</v>
      </c>
      <c r="FT8" s="15" t="e">
        <f aca="false">(FF8/#REF!) - 1</f>
        <v>#REF!</v>
      </c>
      <c r="FU8" s="15" t="e">
        <f aca="false">(FG8/#REF!) - 1</f>
        <v>#REF!</v>
      </c>
      <c r="FV8" s="15" t="e">
        <f aca="false">(FH8/#REF!) - 1</f>
        <v>#REF!</v>
      </c>
      <c r="FW8" s="15" t="e">
        <f aca="false">(FI8/#REF!) - 1</f>
        <v>#REF!</v>
      </c>
      <c r="FX8" s="15" t="e">
        <f aca="false">(FJ8/#REF!) - 1</f>
        <v>#REF!</v>
      </c>
      <c r="FY8" s="15" t="e">
        <f aca="false">(FK8/#REF!) - 1</f>
        <v>#REF!</v>
      </c>
      <c r="FZ8" s="15" t="e">
        <f aca="false">(FL8/#REF!) - 1</f>
        <v>#REF!</v>
      </c>
      <c r="GA8" s="15" t="e">
        <f aca="false">(FM8/#REF!) - 1</f>
        <v>#REF!</v>
      </c>
      <c r="GB8" s="15" t="e">
        <f aca="false">(FN8/#REF!) - 1</f>
        <v>#REF!</v>
      </c>
      <c r="GC8" s="15" t="e">
        <f aca="false">(FO8/#REF!) - 1</f>
        <v>#REF!</v>
      </c>
      <c r="GD8" s="348" t="e">
        <f aca="false">(FP8/#REF!) - 1</f>
        <v>#REF!</v>
      </c>
    </row>
    <row r="9" customFormat="false" ht="21" hidden="false" customHeight="true" outlineLevel="0" collapsed="false">
      <c r="A9" s="344" t="n">
        <v>0.333333333333333</v>
      </c>
      <c r="B9" s="391" t="n">
        <v>16</v>
      </c>
      <c r="C9" s="392" t="n">
        <v>5</v>
      </c>
      <c r="D9" s="391" t="n">
        <v>18</v>
      </c>
      <c r="E9" s="392" t="n">
        <v>14</v>
      </c>
      <c r="F9" s="391" t="n">
        <v>4</v>
      </c>
      <c r="G9" s="392" t="n">
        <v>2</v>
      </c>
      <c r="H9" s="391" t="n">
        <v>4</v>
      </c>
      <c r="I9" s="392" t="n">
        <v>1</v>
      </c>
      <c r="J9" s="391" t="n">
        <v>4</v>
      </c>
      <c r="K9" s="392"/>
      <c r="L9" s="391"/>
      <c r="M9" s="392" t="n">
        <v>1</v>
      </c>
      <c r="N9" s="391"/>
      <c r="O9" s="392"/>
      <c r="P9" s="391" t="n">
        <v>1</v>
      </c>
      <c r="Q9" s="392"/>
      <c r="S9" s="340" t="n">
        <f aca="false">B9+D9+F9+H9+J9+L9+N9+P9</f>
        <v>47</v>
      </c>
      <c r="T9" s="4" t="n">
        <f aca="false">C9+E9+G9+I9+K9+M9+O9+Q9</f>
        <v>23</v>
      </c>
      <c r="U9" s="341" t="n">
        <f aca="false">T9/(T9+S9)</f>
        <v>0.328571428571429</v>
      </c>
      <c r="V9" s="4" t="n">
        <f aca="false">B9+C9+J9+K9</f>
        <v>25</v>
      </c>
      <c r="W9" s="4" t="n">
        <f aca="false">D9+E9+L9+M9</f>
        <v>33</v>
      </c>
      <c r="X9" s="4" t="n">
        <f aca="false">F9+G9+N9+O9</f>
        <v>6</v>
      </c>
      <c r="Y9" s="4" t="n">
        <f aca="false">SUM(V9:X9)</f>
        <v>64</v>
      </c>
      <c r="Z9" s="15" t="n">
        <f aca="false">W9/Y9</f>
        <v>0.515625</v>
      </c>
      <c r="AA9" s="15" t="n">
        <f aca="false">X9/Y9</f>
        <v>0.09375</v>
      </c>
      <c r="AB9" s="4" t="n">
        <f aca="false">H9+I9+P9+Q9</f>
        <v>6</v>
      </c>
      <c r="AC9" s="4" t="n">
        <f aca="false">SUM(B9:I9)</f>
        <v>64</v>
      </c>
      <c r="AD9" s="342" t="n">
        <f aca="false">SUM(J9:Q9)</f>
        <v>6</v>
      </c>
      <c r="AE9" s="343" t="n">
        <f aca="false">SUM(B9:Q9)</f>
        <v>70</v>
      </c>
      <c r="AH9" s="15" t="n">
        <f aca="false">(S9/BN9) - 1</f>
        <v>0.146341463414634</v>
      </c>
      <c r="AI9" s="15" t="n">
        <f aca="false">(T9/BO9) - 1</f>
        <v>0.642857142857143</v>
      </c>
      <c r="AJ9" s="15" t="n">
        <f aca="false">(U9/BP9) - 1</f>
        <v>0.290816326530615</v>
      </c>
      <c r="AK9" s="15" t="n">
        <f aca="false">(V9/BQ9) - 1</f>
        <v>-0.137931034482759</v>
      </c>
      <c r="AL9" s="15" t="n">
        <f aca="false">(W9/BR9) - 1</f>
        <v>1.2</v>
      </c>
      <c r="AM9" s="15" t="n">
        <f aca="false">(X9/BS9) - 1</f>
        <v>0</v>
      </c>
      <c r="AN9" s="15" t="n">
        <f aca="false">(Y9/BT9) - 1</f>
        <v>0.28</v>
      </c>
      <c r="AO9" s="15" t="n">
        <f aca="false">(Z9/BU9) - 1</f>
        <v>0.71875</v>
      </c>
      <c r="AP9" s="15" t="n">
        <f aca="false">(AA9/BV9) - 1</f>
        <v>-0.21875</v>
      </c>
      <c r="AQ9" s="15" t="n">
        <f aca="false">(AB9/BW9) - 1</f>
        <v>0.2</v>
      </c>
      <c r="AR9" s="15" t="n">
        <f aca="false">(AC9/BX9) - 1</f>
        <v>0.28</v>
      </c>
      <c r="AS9" s="15" t="n">
        <f aca="false">(AD9/BY9) - 1</f>
        <v>0.2</v>
      </c>
      <c r="AT9" s="15" t="n">
        <f aca="false">(AE9/BZ9) - 1</f>
        <v>0.272727272727273</v>
      </c>
      <c r="AV9" s="344" t="n">
        <v>0.333333333333333</v>
      </c>
      <c r="AW9" s="376" t="n">
        <v>23</v>
      </c>
      <c r="AX9" s="377" t="n">
        <v>4</v>
      </c>
      <c r="AY9" s="376" t="n">
        <v>6</v>
      </c>
      <c r="AZ9" s="377" t="n">
        <v>6</v>
      </c>
      <c r="BA9" s="376" t="n">
        <v>3</v>
      </c>
      <c r="BB9" s="377" t="n">
        <v>3</v>
      </c>
      <c r="BC9" s="376" t="n">
        <v>5</v>
      </c>
      <c r="BD9" s="377"/>
      <c r="BE9" s="376" t="n">
        <v>2</v>
      </c>
      <c r="BF9" s="377"/>
      <c r="BG9" s="376" t="n">
        <v>2</v>
      </c>
      <c r="BH9" s="377" t="n">
        <v>1</v>
      </c>
      <c r="BI9" s="376"/>
      <c r="BJ9" s="377"/>
      <c r="BK9" s="376"/>
      <c r="BL9" s="377"/>
      <c r="BN9" s="340" t="n">
        <f aca="false">AW9+AY9+BA9+BC9+BE9+BG9+BI9+BK9</f>
        <v>41</v>
      </c>
      <c r="BO9" s="4" t="n">
        <f aca="false">AX9+AZ9+BB9+BD9+BF9+BH9+BJ9+BL9</f>
        <v>14</v>
      </c>
      <c r="BP9" s="341" t="n">
        <f aca="false">BO9/(BO9+BN9)</f>
        <v>0.254545454545454</v>
      </c>
      <c r="BQ9" s="4" t="n">
        <f aca="false">AW9+AX9+BE9+BF9</f>
        <v>29</v>
      </c>
      <c r="BR9" s="4" t="n">
        <f aca="false">AY9+AZ9+BG9+BH9</f>
        <v>15</v>
      </c>
      <c r="BS9" s="4" t="n">
        <f aca="false">BA9+BB9+BI9+BJ9</f>
        <v>6</v>
      </c>
      <c r="BT9" s="4" t="n">
        <f aca="false">SUM(BQ9:BS9)</f>
        <v>50</v>
      </c>
      <c r="BU9" s="15" t="n">
        <f aca="false">BR9/BT9</f>
        <v>0.3</v>
      </c>
      <c r="BV9" s="15" t="n">
        <f aca="false">BS9/BT9</f>
        <v>0.12</v>
      </c>
      <c r="BW9" s="4" t="n">
        <f aca="false">BC9+BD9+BK9+BL9</f>
        <v>5</v>
      </c>
      <c r="BX9" s="4" t="n">
        <f aca="false">SUM(AW9:BD9)</f>
        <v>50</v>
      </c>
      <c r="BY9" s="342" t="n">
        <f aca="false">SUM(BE9:BL9)</f>
        <v>5</v>
      </c>
      <c r="BZ9" s="343" t="n">
        <f aca="false">SUM(AW9:BL9)</f>
        <v>55</v>
      </c>
      <c r="CC9" s="15" t="n">
        <f aca="false">(BN9/DI9) - 1</f>
        <v>0.64</v>
      </c>
      <c r="CD9" s="15" t="n">
        <f aca="false">(BO9/DJ9) - 1</f>
        <v>0.4</v>
      </c>
      <c r="CE9" s="15" t="n">
        <f aca="false">(BP9/DK9) - 1</f>
        <v>-0.109090909090909</v>
      </c>
      <c r="CF9" s="15" t="n">
        <f aca="false">(BQ9/DL9) - 1</f>
        <v>0.611111111111111</v>
      </c>
      <c r="CG9" s="15" t="n">
        <f aca="false">(BR9/DM9) - 1</f>
        <v>0.153846153846154</v>
      </c>
      <c r="CH9" s="15" t="n">
        <f aca="false">(BS9/DN9) - 1</f>
        <v>2</v>
      </c>
      <c r="CI9" s="15" t="n">
        <f aca="false">(BT9/DO9) - 1</f>
        <v>0.515151515151515</v>
      </c>
      <c r="CJ9" s="15" t="n">
        <f aca="false">(BU9/DP9) - 1</f>
        <v>-0.238461538461538</v>
      </c>
      <c r="CK9" s="15" t="n">
        <f aca="false">(BV9/DQ9) - 1</f>
        <v>0.98</v>
      </c>
      <c r="CL9" s="15" t="n">
        <f aca="false">(BW9/DR9) - 1</f>
        <v>1.5</v>
      </c>
      <c r="CM9" s="15" t="n">
        <f aca="false">(BX9/DS9) - 1</f>
        <v>0.666666666666667</v>
      </c>
      <c r="CN9" s="15" t="n">
        <f aca="false">(BY9/DT9) - 1</f>
        <v>0</v>
      </c>
      <c r="CO9" s="15" t="n">
        <f aca="false">(BZ9/DU9) - 1</f>
        <v>0.571428571428571</v>
      </c>
      <c r="CQ9" s="344" t="n">
        <v>0.333333333333333</v>
      </c>
      <c r="CR9" s="376" t="n">
        <v>11</v>
      </c>
      <c r="CS9" s="377" t="n">
        <v>4</v>
      </c>
      <c r="CT9" s="376" t="n">
        <v>8</v>
      </c>
      <c r="CU9" s="377" t="n">
        <v>3</v>
      </c>
      <c r="CV9" s="376" t="n">
        <v>2</v>
      </c>
      <c r="CW9" s="377"/>
      <c r="CX9" s="376" t="n">
        <v>2</v>
      </c>
      <c r="CY9" s="377"/>
      <c r="CZ9" s="376" t="n">
        <v>2</v>
      </c>
      <c r="DA9" s="377" t="n">
        <v>1</v>
      </c>
      <c r="DB9" s="376"/>
      <c r="DC9" s="377" t="n">
        <v>2</v>
      </c>
      <c r="DD9" s="376"/>
      <c r="DE9" s="377"/>
      <c r="DF9" s="376"/>
      <c r="DG9" s="377"/>
      <c r="DI9" s="340" t="n">
        <f aca="false">CR9+CT9+CV9+CX9+CZ9+DB9+DD9+DF9</f>
        <v>25</v>
      </c>
      <c r="DJ9" s="4" t="n">
        <f aca="false">CS9+CU9+CW9+CY9+DA9+DC9+DE9+DG9</f>
        <v>10</v>
      </c>
      <c r="DK9" s="341" t="n">
        <f aca="false">DJ9/(DJ9+DI9)</f>
        <v>0.285714285714286</v>
      </c>
      <c r="DL9" s="4" t="n">
        <f aca="false">CR9+CS9+CZ9+DA9</f>
        <v>18</v>
      </c>
      <c r="DM9" s="4" t="n">
        <f aca="false">CT9+CU9+DB9+DC9</f>
        <v>13</v>
      </c>
      <c r="DN9" s="4" t="n">
        <f aca="false">CV9+CW9+DD9+DE9</f>
        <v>2</v>
      </c>
      <c r="DO9" s="4" t="n">
        <f aca="false">SUM(DL9:DN9)</f>
        <v>33</v>
      </c>
      <c r="DP9" s="15" t="n">
        <f aca="false">DM9/DO9</f>
        <v>0.393939393939394</v>
      </c>
      <c r="DQ9" s="15" t="n">
        <f aca="false">DN9/DO9</f>
        <v>0.0606060606060606</v>
      </c>
      <c r="DR9" s="4" t="n">
        <f aca="false">CX9+CY9+DF9+DG9</f>
        <v>2</v>
      </c>
      <c r="DS9" s="4" t="n">
        <f aca="false">SUM(CR9:CY9)</f>
        <v>30</v>
      </c>
      <c r="DT9" s="342" t="n">
        <f aca="false">SUM(CZ9:DG9)</f>
        <v>5</v>
      </c>
      <c r="DU9" s="343" t="n">
        <f aca="false">SUM(CR9:DG9)</f>
        <v>35</v>
      </c>
      <c r="DX9" s="15" t="n">
        <f aca="false">(DI9/FD9) - 1</f>
        <v>0.666666666666667</v>
      </c>
      <c r="DY9" s="15" t="n">
        <f aca="false">(DJ9/FE9) - 1</f>
        <v>1.5</v>
      </c>
      <c r="DZ9" s="15" t="n">
        <f aca="false">(DK9/FF9) - 1</f>
        <v>0.357142857142857</v>
      </c>
      <c r="EA9" s="15" t="n">
        <f aca="false">(DL9/FG9) - 1</f>
        <v>1.25</v>
      </c>
      <c r="EB9" s="15" t="n">
        <f aca="false">(DM9/FH9) - 1</f>
        <v>0.444444444444444</v>
      </c>
      <c r="EC9" s="15" t="n">
        <f aca="false">(DN9/FI9) - 1</f>
        <v>1</v>
      </c>
      <c r="ED9" s="15" t="n">
        <f aca="false">(DO9/FJ9) - 1</f>
        <v>0.833333333333333</v>
      </c>
      <c r="EE9" s="15" t="n">
        <f aca="false">(DP9/FK9) - 1</f>
        <v>-0.212121212121212</v>
      </c>
      <c r="EF9" s="15" t="n">
        <f aca="false">(DQ9/FL9) - 1</f>
        <v>0.090909090909091</v>
      </c>
      <c r="EG9" s="15" t="n">
        <f aca="false">(DR9/FM9) - 1</f>
        <v>1</v>
      </c>
      <c r="EH9" s="15" t="n">
        <f aca="false">(DS9/FN9) - 1</f>
        <v>0.666666666666667</v>
      </c>
      <c r="EI9" s="15" t="n">
        <f aca="false">(DT9/FO9) - 1</f>
        <v>4</v>
      </c>
      <c r="EJ9" s="15" t="n">
        <f aca="false">(DU9/FP9) - 1</f>
        <v>0.842105263157895</v>
      </c>
      <c r="EL9" s="346" t="n">
        <v>0.333333333333333</v>
      </c>
      <c r="EM9" s="393" t="n">
        <v>6</v>
      </c>
      <c r="EN9" s="394" t="n">
        <v>2</v>
      </c>
      <c r="EO9" s="395" t="n">
        <v>6</v>
      </c>
      <c r="EP9" s="396" t="n">
        <v>2</v>
      </c>
      <c r="EQ9" s="395" t="n">
        <v>1</v>
      </c>
      <c r="ER9" s="396" t="n">
        <v>0</v>
      </c>
      <c r="ES9" s="393" t="n">
        <v>1</v>
      </c>
      <c r="ET9" s="394" t="n">
        <v>0</v>
      </c>
      <c r="EU9" s="393" t="n">
        <v>0</v>
      </c>
      <c r="EV9" s="394" t="n">
        <v>0</v>
      </c>
      <c r="EW9" s="395" t="n">
        <v>1</v>
      </c>
      <c r="EX9" s="396" t="n">
        <v>0</v>
      </c>
      <c r="EY9" s="395" t="n">
        <v>0</v>
      </c>
      <c r="EZ9" s="396" t="n">
        <v>0</v>
      </c>
      <c r="FA9" s="393" t="n">
        <v>0</v>
      </c>
      <c r="FB9" s="394" t="n">
        <v>0</v>
      </c>
      <c r="FD9" s="340" t="n">
        <f aca="false">EM9+EO9+EQ9+ES9+EU9+EW9+EY9+FA9</f>
        <v>15</v>
      </c>
      <c r="FE9" s="4" t="n">
        <f aca="false">EN9+EP9+ER9+ET9+EV9+EX9+EZ9+FB9</f>
        <v>4</v>
      </c>
      <c r="FF9" s="341" t="n">
        <f aca="false">FE9/(FE9+FD9)</f>
        <v>0.210526315789474</v>
      </c>
      <c r="FG9" s="4" t="n">
        <f aca="false">EM9+EN9+EU9+EV9</f>
        <v>8</v>
      </c>
      <c r="FH9" s="4" t="n">
        <f aca="false">EO9+EP9+EW9+EX9</f>
        <v>9</v>
      </c>
      <c r="FI9" s="4" t="n">
        <f aca="false">EQ9+ER9+EY9+EZ9</f>
        <v>1</v>
      </c>
      <c r="FJ9" s="4" t="n">
        <f aca="false">SUM(FG9:FI9)</f>
        <v>18</v>
      </c>
      <c r="FK9" s="15" t="n">
        <f aca="false">FH9/FJ9</f>
        <v>0.5</v>
      </c>
      <c r="FL9" s="15" t="n">
        <f aca="false">FI9/FJ9</f>
        <v>0.0555555555555556</v>
      </c>
      <c r="FM9" s="4" t="n">
        <f aca="false">ES9+ET9+FA9+FB9</f>
        <v>1</v>
      </c>
      <c r="FN9" s="4" t="n">
        <f aca="false">SUM(EM9:ET9)</f>
        <v>18</v>
      </c>
      <c r="FO9" s="8" t="n">
        <f aca="false">SUM(EU9:FB9)</f>
        <v>1</v>
      </c>
      <c r="FP9" s="343" t="n">
        <f aca="false">SUM(EM9:FB9)</f>
        <v>19</v>
      </c>
      <c r="FR9" s="347" t="e">
        <f aca="false">(FD9/#REF!) - 1</f>
        <v>#REF!</v>
      </c>
      <c r="FS9" s="15" t="e">
        <f aca="false">(FE9/#REF!) - 1</f>
        <v>#REF!</v>
      </c>
      <c r="FT9" s="15" t="e">
        <f aca="false">(FF9/#REF!) - 1</f>
        <v>#REF!</v>
      </c>
      <c r="FU9" s="15" t="e">
        <f aca="false">(FG9/#REF!) - 1</f>
        <v>#REF!</v>
      </c>
      <c r="FV9" s="15" t="e">
        <f aca="false">(FH9/#REF!) - 1</f>
        <v>#REF!</v>
      </c>
      <c r="FW9" s="15" t="e">
        <f aca="false">(FI9/#REF!) - 1</f>
        <v>#REF!</v>
      </c>
      <c r="FX9" s="15" t="e">
        <f aca="false">(FJ9/#REF!) - 1</f>
        <v>#REF!</v>
      </c>
      <c r="FY9" s="15" t="e">
        <f aca="false">(FK9/#REF!) - 1</f>
        <v>#REF!</v>
      </c>
      <c r="FZ9" s="15" t="e">
        <f aca="false">(FL9/#REF!) - 1</f>
        <v>#REF!</v>
      </c>
      <c r="GA9" s="15" t="e">
        <f aca="false">(FM9/#REF!) - 1</f>
        <v>#REF!</v>
      </c>
      <c r="GB9" s="15" t="e">
        <f aca="false">(FN9/#REF!) - 1</f>
        <v>#REF!</v>
      </c>
      <c r="GC9" s="15" t="e">
        <f aca="false">(FO9/#REF!) - 1</f>
        <v>#REF!</v>
      </c>
      <c r="GD9" s="348" t="e">
        <f aca="false">(FP9/#REF!) - 1</f>
        <v>#REF!</v>
      </c>
    </row>
    <row r="10" customFormat="false" ht="21" hidden="false" customHeight="true" outlineLevel="0" collapsed="false">
      <c r="A10" s="349" t="n">
        <v>0.34375</v>
      </c>
      <c r="B10" s="391" t="n">
        <v>21</v>
      </c>
      <c r="C10" s="392" t="n">
        <v>3</v>
      </c>
      <c r="D10" s="391" t="n">
        <v>11</v>
      </c>
      <c r="E10" s="392" t="n">
        <v>14</v>
      </c>
      <c r="F10" s="391" t="n">
        <v>10</v>
      </c>
      <c r="G10" s="392" t="n">
        <v>2</v>
      </c>
      <c r="H10" s="397" t="n">
        <v>1</v>
      </c>
      <c r="I10" s="392"/>
      <c r="J10" s="391"/>
      <c r="K10" s="392"/>
      <c r="L10" s="391"/>
      <c r="M10" s="392" t="n">
        <v>1</v>
      </c>
      <c r="N10" s="391"/>
      <c r="O10" s="392"/>
      <c r="P10" s="391" t="n">
        <v>1</v>
      </c>
      <c r="Q10" s="392"/>
      <c r="S10" s="340" t="n">
        <f aca="false">B10+D10+F10+H10+J10+L10+N10+P10</f>
        <v>44</v>
      </c>
      <c r="T10" s="4" t="n">
        <f aca="false">C10+E10+G10+I10+K10+M10+O10+Q10</f>
        <v>20</v>
      </c>
      <c r="U10" s="341" t="n">
        <f aca="false">T10/(T10+S10)</f>
        <v>0.3125</v>
      </c>
      <c r="V10" s="4" t="n">
        <f aca="false">B10+C10+J10+K10</f>
        <v>24</v>
      </c>
      <c r="W10" s="4" t="n">
        <f aca="false">D10+E10+L10+M10</f>
        <v>26</v>
      </c>
      <c r="X10" s="4" t="n">
        <f aca="false">F10+G10+N10+O10</f>
        <v>12</v>
      </c>
      <c r="Y10" s="4" t="n">
        <f aca="false">SUM(V10:X10)</f>
        <v>62</v>
      </c>
      <c r="Z10" s="15" t="n">
        <f aca="false">W10/Y10</f>
        <v>0.419354838709677</v>
      </c>
      <c r="AA10" s="15" t="n">
        <f aca="false">X10/Y10</f>
        <v>0.193548387096774</v>
      </c>
      <c r="AB10" s="4" t="n">
        <f aca="false">H10+I10+P10+Q10</f>
        <v>2</v>
      </c>
      <c r="AC10" s="4" t="n">
        <f aca="false">SUM(B10:I10)</f>
        <v>62</v>
      </c>
      <c r="AD10" s="342" t="n">
        <f aca="false">SUM(J10:Q10)</f>
        <v>2</v>
      </c>
      <c r="AE10" s="343" t="n">
        <f aca="false">SUM(B10:Q10)</f>
        <v>64</v>
      </c>
      <c r="AH10" s="15" t="n">
        <f aca="false">(S10/BN10) - 1</f>
        <v>0.0476190476190477</v>
      </c>
      <c r="AI10" s="15" t="n">
        <f aca="false">(T10/BO10) - 1</f>
        <v>-0.230769230769231</v>
      </c>
      <c r="AJ10" s="15" t="n">
        <f aca="false">(U10/BP10) - 1</f>
        <v>-0.182692307692309</v>
      </c>
      <c r="AK10" s="15" t="n">
        <f aca="false">(V10/BQ10) - 1</f>
        <v>-0.25</v>
      </c>
      <c r="AL10" s="15" t="n">
        <f aca="false">(W10/BR10) - 1</f>
        <v>0.0833333333333333</v>
      </c>
      <c r="AM10" s="15" t="n">
        <f aca="false">(X10/BS10) - 1</f>
        <v>1</v>
      </c>
      <c r="AN10" s="15" t="n">
        <f aca="false">(Y10/BT10) - 1</f>
        <v>0</v>
      </c>
      <c r="AO10" s="15" t="n">
        <f aca="false">(Z10/BU10) - 1</f>
        <v>0.0833333333333346</v>
      </c>
      <c r="AP10" s="15" t="n">
        <f aca="false">(AA10/BV10) - 1</f>
        <v>1</v>
      </c>
      <c r="AQ10" s="15" t="n">
        <f aca="false">(AB10/BW10) - 1</f>
        <v>-0.666666666666667</v>
      </c>
      <c r="AR10" s="15" t="n">
        <f aca="false">(AC10/BX10) - 1</f>
        <v>-0.0606060606060606</v>
      </c>
      <c r="AS10" s="15" t="n">
        <f aca="false">(AD10/BY10) - 1</f>
        <v>0</v>
      </c>
      <c r="AT10" s="15" t="n">
        <f aca="false">(AE10/BZ10) - 1</f>
        <v>-0.0588235294117647</v>
      </c>
      <c r="AV10" s="349" t="n">
        <v>0.34375</v>
      </c>
      <c r="AW10" s="376" t="n">
        <v>23</v>
      </c>
      <c r="AX10" s="377" t="n">
        <v>9</v>
      </c>
      <c r="AY10" s="376" t="n">
        <v>10</v>
      </c>
      <c r="AZ10" s="377" t="n">
        <v>14</v>
      </c>
      <c r="BA10" s="376" t="n">
        <v>4</v>
      </c>
      <c r="BB10" s="377" t="n">
        <v>1</v>
      </c>
      <c r="BC10" s="333" t="n">
        <v>3</v>
      </c>
      <c r="BD10" s="377" t="n">
        <v>2</v>
      </c>
      <c r="BE10" s="376"/>
      <c r="BF10" s="377"/>
      <c r="BG10" s="376"/>
      <c r="BH10" s="377"/>
      <c r="BI10" s="376" t="n">
        <v>1</v>
      </c>
      <c r="BJ10" s="377"/>
      <c r="BK10" s="376" t="n">
        <v>1</v>
      </c>
      <c r="BL10" s="377"/>
      <c r="BN10" s="340" t="n">
        <f aca="false">AW10+AY10+BA10+BC10+BE10+BG10+BI10+BK10</f>
        <v>42</v>
      </c>
      <c r="BO10" s="4" t="n">
        <f aca="false">AX10+AZ10+BB10+BD10+BF10+BH10+BJ10+BL10</f>
        <v>26</v>
      </c>
      <c r="BP10" s="341" t="n">
        <f aca="false">BO10/(BO10+BN10)</f>
        <v>0.382352941176471</v>
      </c>
      <c r="BQ10" s="4" t="n">
        <f aca="false">AW10+AX10+BE10+BF10</f>
        <v>32</v>
      </c>
      <c r="BR10" s="4" t="n">
        <f aca="false">AY10+AZ10+BG10+BH10</f>
        <v>24</v>
      </c>
      <c r="BS10" s="4" t="n">
        <f aca="false">BA10+BB10+BI10+BJ10</f>
        <v>6</v>
      </c>
      <c r="BT10" s="4" t="n">
        <f aca="false">SUM(BQ10:BS10)</f>
        <v>62</v>
      </c>
      <c r="BU10" s="15" t="n">
        <f aca="false">BR10/BT10</f>
        <v>0.387096774193548</v>
      </c>
      <c r="BV10" s="15" t="n">
        <f aca="false">BS10/BT10</f>
        <v>0.0967741935483871</v>
      </c>
      <c r="BW10" s="4" t="n">
        <f aca="false">BC10+BD10+BK10+BL10</f>
        <v>6</v>
      </c>
      <c r="BX10" s="4" t="n">
        <f aca="false">SUM(AW10:BD10)</f>
        <v>66</v>
      </c>
      <c r="BY10" s="342" t="n">
        <f aca="false">SUM(BE10:BL10)</f>
        <v>2</v>
      </c>
      <c r="BZ10" s="343" t="n">
        <f aca="false">SUM(AW10:BL10)</f>
        <v>68</v>
      </c>
      <c r="CC10" s="15" t="n">
        <f aca="false">(BN10/DI10) - 1</f>
        <v>0.2</v>
      </c>
      <c r="CD10" s="15" t="n">
        <f aca="false">(BO10/DJ10) - 1</f>
        <v>1.16666666666667</v>
      </c>
      <c r="CE10" s="15" t="n">
        <f aca="false">(BP10/DK10) - 1</f>
        <v>0.497549019607843</v>
      </c>
      <c r="CF10" s="15" t="n">
        <f aca="false">(BQ10/DL10) - 1</f>
        <v>0.142857142857143</v>
      </c>
      <c r="CG10" s="15" t="n">
        <f aca="false">(BR10/DM10) - 1</f>
        <v>1</v>
      </c>
      <c r="CH10" s="15" t="n">
        <f aca="false">(BS10/DN10) - 1</f>
        <v>0.5</v>
      </c>
      <c r="CI10" s="15" t="n">
        <f aca="false">(BT10/DO10) - 1</f>
        <v>0.409090909090909</v>
      </c>
      <c r="CJ10" s="15" t="n">
        <f aca="false">(BU10/DP10) - 1</f>
        <v>0.419354838709678</v>
      </c>
      <c r="CK10" s="15" t="n">
        <f aca="false">(BV10/DQ10) - 1</f>
        <v>0.064516129032258</v>
      </c>
      <c r="CL10" s="15" t="n">
        <f aca="false">(BW10/DR10) - 1</f>
        <v>1</v>
      </c>
      <c r="CM10" s="15" t="n">
        <f aca="false">(BX10/DS10) - 1</f>
        <v>0.534883720930233</v>
      </c>
      <c r="CN10" s="15" t="n">
        <f aca="false">(BY10/DT10) - 1</f>
        <v>-0.5</v>
      </c>
      <c r="CO10" s="15" t="n">
        <f aca="false">(BZ10/DU10) - 1</f>
        <v>0.446808510638298</v>
      </c>
      <c r="CQ10" s="349" t="n">
        <v>0.34375</v>
      </c>
      <c r="CR10" s="376" t="n">
        <v>20</v>
      </c>
      <c r="CS10" s="377" t="n">
        <v>6</v>
      </c>
      <c r="CT10" s="376" t="n">
        <v>8</v>
      </c>
      <c r="CU10" s="377" t="n">
        <v>3</v>
      </c>
      <c r="CV10" s="376" t="n">
        <v>2</v>
      </c>
      <c r="CW10" s="377" t="n">
        <v>2</v>
      </c>
      <c r="CX10" s="333" t="n">
        <v>2</v>
      </c>
      <c r="CY10" s="377"/>
      <c r="CZ10" s="376" t="n">
        <v>2</v>
      </c>
      <c r="DA10" s="377"/>
      <c r="DB10" s="376"/>
      <c r="DC10" s="377" t="n">
        <v>1</v>
      </c>
      <c r="DD10" s="376"/>
      <c r="DE10" s="377"/>
      <c r="DF10" s="376" t="n">
        <v>1</v>
      </c>
      <c r="DG10" s="377"/>
      <c r="DI10" s="340" t="n">
        <f aca="false">CR10+CT10+CV10+CX10+CZ10+DB10+DD10+DF10</f>
        <v>35</v>
      </c>
      <c r="DJ10" s="4" t="n">
        <f aca="false">CS10+CU10+CW10+CY10+DA10+DC10+DE10+DG10</f>
        <v>12</v>
      </c>
      <c r="DK10" s="341" t="n">
        <f aca="false">DJ10/(DJ10+DI10)</f>
        <v>0.25531914893617</v>
      </c>
      <c r="DL10" s="4" t="n">
        <f aca="false">CR10+CS10+CZ10+DA10</f>
        <v>28</v>
      </c>
      <c r="DM10" s="4" t="n">
        <f aca="false">CT10+CU10+DB10+DC10</f>
        <v>12</v>
      </c>
      <c r="DN10" s="4" t="n">
        <f aca="false">CV10+CW10+DD10+DE10</f>
        <v>4</v>
      </c>
      <c r="DO10" s="4" t="n">
        <f aca="false">SUM(DL10:DN10)</f>
        <v>44</v>
      </c>
      <c r="DP10" s="15" t="n">
        <f aca="false">DM10/DO10</f>
        <v>0.272727272727273</v>
      </c>
      <c r="DQ10" s="15" t="n">
        <f aca="false">DN10/DO10</f>
        <v>0.0909090909090909</v>
      </c>
      <c r="DR10" s="4" t="n">
        <f aca="false">CX10+CY10+DF10+DG10</f>
        <v>3</v>
      </c>
      <c r="DS10" s="4" t="n">
        <f aca="false">SUM(CR10:CY10)</f>
        <v>43</v>
      </c>
      <c r="DT10" s="342" t="n">
        <f aca="false">SUM(CZ10:DG10)</f>
        <v>4</v>
      </c>
      <c r="DU10" s="343" t="n">
        <f aca="false">SUM(CR10:DG10)</f>
        <v>47</v>
      </c>
      <c r="DX10" s="15" t="n">
        <f aca="false">(DI10/FD10) - 1</f>
        <v>0.458333333333333</v>
      </c>
      <c r="DY10" s="15" t="n">
        <f aca="false">(DJ10/FE10) - 1</f>
        <v>0.2</v>
      </c>
      <c r="DZ10" s="15" t="n">
        <f aca="false">(DK10/FF10) - 1</f>
        <v>-0.131914893617021</v>
      </c>
      <c r="EA10" s="15" t="n">
        <f aca="false">(DL10/FG10) - 1</f>
        <v>1.33333333333333</v>
      </c>
      <c r="EB10" s="15" t="n">
        <f aca="false">(DM10/FH10) - 1</f>
        <v>-0.2</v>
      </c>
      <c r="EC10" s="15" t="n">
        <f aca="false">(DN10/FI10) - 1</f>
        <v>1</v>
      </c>
      <c r="ED10" s="15" t="n">
        <f aca="false">(DO10/FJ10) - 1</f>
        <v>0.517241379310345</v>
      </c>
      <c r="EE10" s="15" t="n">
        <f aca="false">(DP10/FK10) - 1</f>
        <v>-0.472727272727273</v>
      </c>
      <c r="EF10" s="15" t="n">
        <f aca="false">(DQ10/FL10) - 1</f>
        <v>0.318181818181818</v>
      </c>
      <c r="EG10" s="15" t="n">
        <f aca="false">(DR10/FM10) - 1</f>
        <v>-0.4</v>
      </c>
      <c r="EH10" s="15" t="n">
        <f aca="false">(DS10/FN10) - 1</f>
        <v>0.34375</v>
      </c>
      <c r="EI10" s="15" t="n">
        <f aca="false">(DT10/FO10) - 1</f>
        <v>1</v>
      </c>
      <c r="EJ10" s="15" t="n">
        <f aca="false">(DU10/FP10) - 1</f>
        <v>0.382352941176471</v>
      </c>
      <c r="EL10" s="350" t="n">
        <v>0.34375</v>
      </c>
      <c r="EM10" s="393" t="n">
        <v>6</v>
      </c>
      <c r="EN10" s="394" t="n">
        <v>4</v>
      </c>
      <c r="EO10" s="395" t="n">
        <v>9</v>
      </c>
      <c r="EP10" s="396" t="n">
        <v>6</v>
      </c>
      <c r="EQ10" s="395" t="n">
        <v>2</v>
      </c>
      <c r="ER10" s="396" t="n">
        <v>0</v>
      </c>
      <c r="ES10" s="398" t="n">
        <v>5</v>
      </c>
      <c r="ET10" s="394" t="n">
        <v>0</v>
      </c>
      <c r="EU10" s="393" t="n">
        <v>2</v>
      </c>
      <c r="EV10" s="394" t="n">
        <v>0</v>
      </c>
      <c r="EW10" s="395" t="n">
        <v>0</v>
      </c>
      <c r="EX10" s="396" t="n">
        <v>0</v>
      </c>
      <c r="EY10" s="395" t="n">
        <v>0</v>
      </c>
      <c r="EZ10" s="396" t="n">
        <v>0</v>
      </c>
      <c r="FA10" s="393" t="n">
        <v>0</v>
      </c>
      <c r="FB10" s="394" t="n">
        <v>0</v>
      </c>
      <c r="FD10" s="340" t="n">
        <f aca="false">EM10+EO10+EQ10+ES10+EU10+EW10+EY10+FA10</f>
        <v>24</v>
      </c>
      <c r="FE10" s="4" t="n">
        <f aca="false">EN10+EP10+ER10+ET10+EV10+EX10+EZ10+FB10</f>
        <v>10</v>
      </c>
      <c r="FF10" s="341" t="n">
        <f aca="false">FE10/(FE10+FD10)</f>
        <v>0.294117647058823</v>
      </c>
      <c r="FG10" s="4" t="n">
        <f aca="false">EM10+EN10+EU10+EV10</f>
        <v>12</v>
      </c>
      <c r="FH10" s="4" t="n">
        <f aca="false">EO10+EP10+EW10+EX10</f>
        <v>15</v>
      </c>
      <c r="FI10" s="4" t="n">
        <f aca="false">EQ10+ER10+EY10+EZ10</f>
        <v>2</v>
      </c>
      <c r="FJ10" s="4" t="n">
        <f aca="false">SUM(FG10:FI10)</f>
        <v>29</v>
      </c>
      <c r="FK10" s="15" t="n">
        <f aca="false">FH10/FJ10</f>
        <v>0.517241379310345</v>
      </c>
      <c r="FL10" s="15" t="n">
        <f aca="false">FI10/FJ10</f>
        <v>0.0689655172413793</v>
      </c>
      <c r="FM10" s="4" t="n">
        <f aca="false">ES10+ET10+FA10+FB10</f>
        <v>5</v>
      </c>
      <c r="FN10" s="4" t="n">
        <f aca="false">SUM(EM10:ET10)</f>
        <v>32</v>
      </c>
      <c r="FO10" s="8" t="n">
        <f aca="false">SUM(EU10:FB10)</f>
        <v>2</v>
      </c>
      <c r="FP10" s="343" t="n">
        <f aca="false">SUM(EM10:FB10)</f>
        <v>34</v>
      </c>
      <c r="FR10" s="347" t="e">
        <f aca="false">(FD10/#REF!) - 1</f>
        <v>#REF!</v>
      </c>
      <c r="FS10" s="15" t="e">
        <f aca="false">(FE10/#REF!) - 1</f>
        <v>#REF!</v>
      </c>
      <c r="FT10" s="15" t="e">
        <f aca="false">(FF10/#REF!) - 1</f>
        <v>#REF!</v>
      </c>
      <c r="FU10" s="15" t="e">
        <f aca="false">(FG10/#REF!) - 1</f>
        <v>#REF!</v>
      </c>
      <c r="FV10" s="15" t="e">
        <f aca="false">(FH10/#REF!) - 1</f>
        <v>#REF!</v>
      </c>
      <c r="FW10" s="15" t="e">
        <f aca="false">(FI10/#REF!) - 1</f>
        <v>#REF!</v>
      </c>
      <c r="FX10" s="15" t="e">
        <f aca="false">(FJ10/#REF!) - 1</f>
        <v>#REF!</v>
      </c>
      <c r="FY10" s="15" t="e">
        <f aca="false">(FK10/#REF!) - 1</f>
        <v>#REF!</v>
      </c>
      <c r="FZ10" s="15" t="e">
        <f aca="false">(FL10/#REF!) - 1</f>
        <v>#REF!</v>
      </c>
      <c r="GA10" s="15" t="e">
        <f aca="false">(FM10/#REF!) - 1</f>
        <v>#REF!</v>
      </c>
      <c r="GB10" s="15" t="e">
        <f aca="false">(FN10/#REF!) - 1</f>
        <v>#REF!</v>
      </c>
      <c r="GC10" s="15" t="e">
        <f aca="false">(FO10/#REF!) - 1</f>
        <v>#REF!</v>
      </c>
      <c r="GD10" s="348" t="e">
        <f aca="false">(FP10/#REF!) - 1</f>
        <v>#REF!</v>
      </c>
    </row>
    <row r="11" customFormat="false" ht="21" hidden="false" customHeight="true" outlineLevel="0" collapsed="false">
      <c r="A11" s="349" t="n">
        <v>0.354166666666667</v>
      </c>
      <c r="B11" s="391" t="n">
        <v>24</v>
      </c>
      <c r="C11" s="392" t="n">
        <v>7</v>
      </c>
      <c r="D11" s="391" t="n">
        <v>11</v>
      </c>
      <c r="E11" s="392" t="n">
        <v>13</v>
      </c>
      <c r="F11" s="391" t="n">
        <v>1</v>
      </c>
      <c r="G11" s="392" t="n">
        <v>1</v>
      </c>
      <c r="H11" s="391" t="n">
        <v>3</v>
      </c>
      <c r="I11" s="392"/>
      <c r="J11" s="391" t="n">
        <v>1</v>
      </c>
      <c r="K11" s="392"/>
      <c r="L11" s="391" t="n">
        <v>2</v>
      </c>
      <c r="M11" s="392"/>
      <c r="N11" s="391" t="n">
        <v>1</v>
      </c>
      <c r="O11" s="392"/>
      <c r="P11" s="391" t="n">
        <v>2</v>
      </c>
      <c r="Q11" s="392"/>
      <c r="S11" s="340" t="n">
        <f aca="false">B11+D11+F11+H11+J11+L11+N11+P11</f>
        <v>45</v>
      </c>
      <c r="T11" s="4" t="n">
        <f aca="false">C11+E11+G11+I11+K11+M11+O11+Q11</f>
        <v>21</v>
      </c>
      <c r="U11" s="341" t="n">
        <f aca="false">T11/(T11+S11)</f>
        <v>0.318181818181818</v>
      </c>
      <c r="V11" s="4" t="n">
        <f aca="false">B11+C11+J11+K11</f>
        <v>32</v>
      </c>
      <c r="W11" s="4" t="n">
        <f aca="false">D11+E11+L11+M11</f>
        <v>26</v>
      </c>
      <c r="X11" s="4" t="n">
        <f aca="false">F11+G11+N11+O11</f>
        <v>3</v>
      </c>
      <c r="Y11" s="4" t="n">
        <f aca="false">SUM(V11:X11)</f>
        <v>61</v>
      </c>
      <c r="Z11" s="15" t="n">
        <f aca="false">W11/Y11</f>
        <v>0.426229508196721</v>
      </c>
      <c r="AA11" s="15" t="n">
        <f aca="false">X11/Y11</f>
        <v>0.0491803278688525</v>
      </c>
      <c r="AB11" s="4" t="n">
        <f aca="false">H11+I11+P11+Q11</f>
        <v>5</v>
      </c>
      <c r="AC11" s="4" t="n">
        <f aca="false">SUM(B11:I11)</f>
        <v>60</v>
      </c>
      <c r="AD11" s="342" t="n">
        <f aca="false">SUM(J11:Q11)</f>
        <v>6</v>
      </c>
      <c r="AE11" s="343" t="n">
        <f aca="false">SUM(B11:Q11)</f>
        <v>66</v>
      </c>
      <c r="AH11" s="15" t="n">
        <f aca="false">(S11/BN11) - 1</f>
        <v>0.0714285714285714</v>
      </c>
      <c r="AI11" s="15" t="n">
        <f aca="false">(T11/BO11) - 1</f>
        <v>0.909090909090909</v>
      </c>
      <c r="AJ11" s="15" t="n">
        <f aca="false">(U11/BP11) - 1</f>
        <v>0.533057851239668</v>
      </c>
      <c r="AK11" s="15" t="n">
        <f aca="false">(V11/BQ11) - 1</f>
        <v>0.142857142857143</v>
      </c>
      <c r="AL11" s="15" t="n">
        <f aca="false">(W11/BR11) - 1</f>
        <v>0.368421052631579</v>
      </c>
      <c r="AM11" s="15" t="n">
        <f aca="false">(X11/BS11) - 1</f>
        <v>0.5</v>
      </c>
      <c r="AN11" s="15" t="n">
        <f aca="false">(Y11/BT11) - 1</f>
        <v>0.244897959183674</v>
      </c>
      <c r="AO11" s="15" t="n">
        <f aca="false">(Z11/BU11) - 1</f>
        <v>0.0992234685073348</v>
      </c>
      <c r="AP11" s="15" t="n">
        <f aca="false">(AA11/BV11) - 1</f>
        <v>0.204918032786886</v>
      </c>
      <c r="AQ11" s="15" t="n">
        <f aca="false">(AB11/BW11) - 1</f>
        <v>0.25</v>
      </c>
      <c r="AR11" s="15" t="n">
        <f aca="false">(AC11/BX11) - 1</f>
        <v>0.2</v>
      </c>
      <c r="AS11" s="15" t="n">
        <f aca="false">(AD11/BY11) - 1</f>
        <v>1</v>
      </c>
      <c r="AT11" s="15" t="n">
        <f aca="false">(AE11/BZ11) - 1</f>
        <v>0.245283018867924</v>
      </c>
      <c r="AV11" s="349" t="n">
        <v>0.354166666666667</v>
      </c>
      <c r="AW11" s="376" t="n">
        <v>22</v>
      </c>
      <c r="AX11" s="377" t="n">
        <v>5</v>
      </c>
      <c r="AY11" s="376" t="n">
        <v>14</v>
      </c>
      <c r="AZ11" s="377" t="n">
        <v>4</v>
      </c>
      <c r="BA11" s="376" t="n">
        <v>2</v>
      </c>
      <c r="BB11" s="377"/>
      <c r="BC11" s="376" t="n">
        <v>2</v>
      </c>
      <c r="BD11" s="377" t="n">
        <v>1</v>
      </c>
      <c r="BE11" s="376" t="n">
        <v>1</v>
      </c>
      <c r="BF11" s="377"/>
      <c r="BG11" s="376"/>
      <c r="BH11" s="377" t="n">
        <v>1</v>
      </c>
      <c r="BI11" s="376"/>
      <c r="BJ11" s="377"/>
      <c r="BK11" s="376" t="n">
        <v>1</v>
      </c>
      <c r="BL11" s="377"/>
      <c r="BN11" s="340" t="n">
        <f aca="false">AW11+AY11+BA11+BC11+BE11+BG11+BI11+BK11</f>
        <v>42</v>
      </c>
      <c r="BO11" s="4" t="n">
        <f aca="false">AX11+AZ11+BB11+BD11+BF11+BH11+BJ11+BL11</f>
        <v>11</v>
      </c>
      <c r="BP11" s="341" t="n">
        <f aca="false">BO11/(BO11+BN11)</f>
        <v>0.207547169811321</v>
      </c>
      <c r="BQ11" s="4" t="n">
        <f aca="false">AW11+AX11+BE11+BF11</f>
        <v>28</v>
      </c>
      <c r="BR11" s="4" t="n">
        <f aca="false">AY11+AZ11+BG11+BH11</f>
        <v>19</v>
      </c>
      <c r="BS11" s="4" t="n">
        <f aca="false">BA11+BB11+BI11+BJ11</f>
        <v>2</v>
      </c>
      <c r="BT11" s="4" t="n">
        <f aca="false">SUM(BQ11:BS11)</f>
        <v>49</v>
      </c>
      <c r="BU11" s="15" t="n">
        <f aca="false">BR11/BT11</f>
        <v>0.387755102040816</v>
      </c>
      <c r="BV11" s="15" t="n">
        <f aca="false">BS11/BT11</f>
        <v>0.0408163265306122</v>
      </c>
      <c r="BW11" s="4" t="n">
        <f aca="false">BC11+BD11+BK11+BL11</f>
        <v>4</v>
      </c>
      <c r="BX11" s="4" t="n">
        <f aca="false">SUM(AW11:BD11)</f>
        <v>50</v>
      </c>
      <c r="BY11" s="342" t="n">
        <f aca="false">SUM(BE11:BL11)</f>
        <v>3</v>
      </c>
      <c r="BZ11" s="343" t="n">
        <f aca="false">SUM(AW11:BL11)</f>
        <v>53</v>
      </c>
      <c r="CC11" s="15" t="n">
        <f aca="false">(BN11/DI11) - 1</f>
        <v>1</v>
      </c>
      <c r="CD11" s="15" t="n">
        <f aca="false">(BO11/DJ11) - 1</f>
        <v>-0.153846153846154</v>
      </c>
      <c r="CE11" s="15" t="n">
        <f aca="false">(BP11/DK11) - 1</f>
        <v>-0.457184325108853</v>
      </c>
      <c r="CF11" s="15" t="n">
        <f aca="false">(BQ11/DL11) - 1</f>
        <v>0.473684210526316</v>
      </c>
      <c r="CG11" s="15" t="n">
        <f aca="false">(BR11/DM11) - 1</f>
        <v>1.11111111111111</v>
      </c>
      <c r="CH11" s="15" t="n">
        <f aca="false">(BS11/DN11) - 1</f>
        <v>1</v>
      </c>
      <c r="CI11" s="15" t="n">
        <f aca="false">(BT11/DO11) - 1</f>
        <v>0.689655172413793</v>
      </c>
      <c r="CJ11" s="15" t="n">
        <f aca="false">(BU11/DP11) - 1</f>
        <v>0.249433106575964</v>
      </c>
      <c r="CK11" s="15" t="n">
        <f aca="false">(BV11/DQ11) - 1</f>
        <v>0.183673469387755</v>
      </c>
      <c r="CL11" s="15" t="n">
        <f aca="false">(BW11/DR11) - 1</f>
        <v>-0.2</v>
      </c>
      <c r="CM11" s="15" t="n">
        <f aca="false">(BX11/DS11) - 1</f>
        <v>0.5625</v>
      </c>
      <c r="CN11" s="15" t="n">
        <f aca="false">(BY11/DT11) - 1</f>
        <v>0.5</v>
      </c>
      <c r="CO11" s="15" t="n">
        <f aca="false">(BZ11/DU11) - 1</f>
        <v>0.558823529411765</v>
      </c>
      <c r="CQ11" s="349" t="n">
        <v>0.354166666666667</v>
      </c>
      <c r="CR11" s="376" t="n">
        <v>12</v>
      </c>
      <c r="CS11" s="377" t="n">
        <v>7</v>
      </c>
      <c r="CT11" s="376" t="n">
        <v>5</v>
      </c>
      <c r="CU11" s="377" t="n">
        <v>3</v>
      </c>
      <c r="CV11" s="376"/>
      <c r="CW11" s="377" t="n">
        <v>1</v>
      </c>
      <c r="CX11" s="376" t="n">
        <v>3</v>
      </c>
      <c r="CY11" s="377" t="n">
        <v>1</v>
      </c>
      <c r="CZ11" s="376"/>
      <c r="DA11" s="377"/>
      <c r="DB11" s="376"/>
      <c r="DC11" s="377" t="n">
        <v>1</v>
      </c>
      <c r="DD11" s="376"/>
      <c r="DE11" s="377"/>
      <c r="DF11" s="376" t="n">
        <v>1</v>
      </c>
      <c r="DG11" s="377"/>
      <c r="DI11" s="340" t="n">
        <f aca="false">CR11+CT11+CV11+CX11+CZ11+DB11+DD11+DF11</f>
        <v>21</v>
      </c>
      <c r="DJ11" s="4" t="n">
        <f aca="false">CS11+CU11+CW11+CY11+DA11+DC11+DE11+DG11</f>
        <v>13</v>
      </c>
      <c r="DK11" s="341" t="n">
        <f aca="false">DJ11/(DJ11+DI11)</f>
        <v>0.382352941176471</v>
      </c>
      <c r="DL11" s="4" t="n">
        <f aca="false">CR11+CS11+CZ11+DA11</f>
        <v>19</v>
      </c>
      <c r="DM11" s="4" t="n">
        <f aca="false">CT11+CU11+DB11+DC11</f>
        <v>9</v>
      </c>
      <c r="DN11" s="4" t="n">
        <f aca="false">CV11+CW11+DD11+DE11</f>
        <v>1</v>
      </c>
      <c r="DO11" s="4" t="n">
        <f aca="false">SUM(DL11:DN11)</f>
        <v>29</v>
      </c>
      <c r="DP11" s="15" t="n">
        <f aca="false">DM11/DO11</f>
        <v>0.310344827586207</v>
      </c>
      <c r="DQ11" s="15" t="n">
        <f aca="false">DN11/DO11</f>
        <v>0.0344827586206897</v>
      </c>
      <c r="DR11" s="4" t="n">
        <f aca="false">CX11+CY11+DF11+DG11</f>
        <v>5</v>
      </c>
      <c r="DS11" s="4" t="n">
        <f aca="false">SUM(CR11:CY11)</f>
        <v>32</v>
      </c>
      <c r="DT11" s="342" t="n">
        <f aca="false">SUM(CZ11:DG11)</f>
        <v>2</v>
      </c>
      <c r="DU11" s="343" t="n">
        <f aca="false">SUM(CR11:DG11)</f>
        <v>34</v>
      </c>
      <c r="DX11" s="15" t="n">
        <f aca="false">(DI11/FD11) - 1</f>
        <v>0.235294117647059</v>
      </c>
      <c r="DY11" s="15" t="n">
        <f aca="false">(DJ11/FE11) - 1</f>
        <v>0.625</v>
      </c>
      <c r="DZ11" s="15" t="n">
        <f aca="false">(DK11/FF11) - 1</f>
        <v>0.194852941176471</v>
      </c>
      <c r="EA11" s="15" t="n">
        <f aca="false">(DL11/FG11) - 1</f>
        <v>0.357142857142857</v>
      </c>
      <c r="EB11" s="15" t="n">
        <f aca="false">(DM11/FH11) - 1</f>
        <v>0</v>
      </c>
      <c r="EC11" s="15" t="e">
        <f aca="false">(DN11/FI11) - 1</f>
        <v>#DIV/0!</v>
      </c>
      <c r="ED11" s="15" t="n">
        <f aca="false">(DO11/FJ11) - 1</f>
        <v>0.260869565217391</v>
      </c>
      <c r="EE11" s="15" t="n">
        <f aca="false">(DP11/FK11) - 1</f>
        <v>-0.206896551724138</v>
      </c>
      <c r="EF11" s="15" t="e">
        <f aca="false">(DQ11/FL11) - 1</f>
        <v>#DIV/0!</v>
      </c>
      <c r="EG11" s="15" t="n">
        <f aca="false">(DR11/FM11) - 1</f>
        <v>1.5</v>
      </c>
      <c r="EH11" s="15" t="n">
        <f aca="false">(DS11/FN11) - 1</f>
        <v>0.391304347826087</v>
      </c>
      <c r="EI11" s="15" t="n">
        <f aca="false">(DT11/FO11) - 1</f>
        <v>0</v>
      </c>
      <c r="EJ11" s="15" t="n">
        <f aca="false">(DU11/FP11) - 1</f>
        <v>0.36</v>
      </c>
      <c r="EL11" s="350" t="n">
        <v>0.354166666666667</v>
      </c>
      <c r="EM11" s="390" t="n">
        <v>9</v>
      </c>
      <c r="EN11" s="390" t="n">
        <v>3</v>
      </c>
      <c r="EO11" s="390" t="n">
        <v>5</v>
      </c>
      <c r="EP11" s="390" t="n">
        <v>4</v>
      </c>
      <c r="EQ11" s="390" t="n">
        <v>0</v>
      </c>
      <c r="ER11" s="390" t="n">
        <v>0</v>
      </c>
      <c r="ES11" s="390" t="n">
        <v>1</v>
      </c>
      <c r="ET11" s="390" t="n">
        <v>1</v>
      </c>
      <c r="EU11" s="390" t="n">
        <v>2</v>
      </c>
      <c r="EV11" s="390" t="n">
        <v>0</v>
      </c>
      <c r="EW11" s="390" t="n">
        <v>0</v>
      </c>
      <c r="EX11" s="390" t="n">
        <v>0</v>
      </c>
      <c r="EY11" s="390" t="n">
        <v>0</v>
      </c>
      <c r="EZ11" s="390" t="n">
        <v>0</v>
      </c>
      <c r="FA11" s="390" t="n">
        <v>0</v>
      </c>
      <c r="FB11" s="390" t="n">
        <v>0</v>
      </c>
      <c r="FD11" s="340" t="n">
        <f aca="false">EM11+EO11+EQ11+ES11+EU11+EW11+EY11+FA11</f>
        <v>17</v>
      </c>
      <c r="FE11" s="4" t="n">
        <f aca="false">EN11+EP11+ER11+ET11+EV11+EX11+EZ11+FB11</f>
        <v>8</v>
      </c>
      <c r="FF11" s="341" t="n">
        <f aca="false">FE11/(FE11+FD11)</f>
        <v>0.32</v>
      </c>
      <c r="FG11" s="4" t="n">
        <f aca="false">EM11+EN11+EU11+EV11</f>
        <v>14</v>
      </c>
      <c r="FH11" s="4" t="n">
        <f aca="false">EO11+EP11+EW11+EX11</f>
        <v>9</v>
      </c>
      <c r="FI11" s="4" t="n">
        <f aca="false">EQ11+ER11+EY11+EZ11</f>
        <v>0</v>
      </c>
      <c r="FJ11" s="4" t="n">
        <f aca="false">SUM(FG11:FI11)</f>
        <v>23</v>
      </c>
      <c r="FK11" s="15" t="n">
        <f aca="false">FH11/FJ11</f>
        <v>0.391304347826087</v>
      </c>
      <c r="FL11" s="15" t="n">
        <f aca="false">FI11/FJ11</f>
        <v>0</v>
      </c>
      <c r="FM11" s="4" t="n">
        <f aca="false">ES11+ET11+FA11+FB11</f>
        <v>2</v>
      </c>
      <c r="FN11" s="4" t="n">
        <f aca="false">SUM(EM11:ET11)</f>
        <v>23</v>
      </c>
      <c r="FO11" s="8" t="n">
        <f aca="false">SUM(EU11:FB11)</f>
        <v>2</v>
      </c>
      <c r="FP11" s="343" t="n">
        <f aca="false">SUM(EM11:FB11)</f>
        <v>25</v>
      </c>
      <c r="FR11" s="347" t="e">
        <f aca="false">(FD11/#REF!) - 1</f>
        <v>#REF!</v>
      </c>
      <c r="FS11" s="15" t="e">
        <f aca="false">(FE11/#REF!) - 1</f>
        <v>#REF!</v>
      </c>
      <c r="FT11" s="15" t="e">
        <f aca="false">(FF11/#REF!) - 1</f>
        <v>#REF!</v>
      </c>
      <c r="FU11" s="15" t="e">
        <f aca="false">(FG11/#REF!) - 1</f>
        <v>#REF!</v>
      </c>
      <c r="FV11" s="15" t="e">
        <f aca="false">(FH11/#REF!) - 1</f>
        <v>#REF!</v>
      </c>
      <c r="FW11" s="15" t="e">
        <f aca="false">(FI11/#REF!) - 1</f>
        <v>#REF!</v>
      </c>
      <c r="FX11" s="15" t="e">
        <f aca="false">(FJ11/#REF!) - 1</f>
        <v>#REF!</v>
      </c>
      <c r="FY11" s="15" t="e">
        <f aca="false">(FK11/#REF!) - 1</f>
        <v>#REF!</v>
      </c>
      <c r="FZ11" s="15" t="e">
        <f aca="false">(FL11/#REF!) - 1</f>
        <v>#REF!</v>
      </c>
      <c r="GA11" s="15" t="e">
        <f aca="false">(FM11/#REF!) - 1</f>
        <v>#REF!</v>
      </c>
      <c r="GB11" s="15" t="e">
        <f aca="false">(FN11/#REF!) - 1</f>
        <v>#REF!</v>
      </c>
      <c r="GC11" s="15" t="e">
        <f aca="false">(FO11/#REF!) - 1</f>
        <v>#REF!</v>
      </c>
      <c r="GD11" s="348" t="e">
        <f aca="false">(FP11/#REF!) - 1</f>
        <v>#REF!</v>
      </c>
    </row>
    <row r="12" customFormat="false" ht="21" hidden="false" customHeight="true" outlineLevel="0" collapsed="false">
      <c r="A12" s="349" t="n">
        <v>0.364583333333333</v>
      </c>
      <c r="B12" s="391" t="n">
        <v>24</v>
      </c>
      <c r="C12" s="392" t="n">
        <v>7</v>
      </c>
      <c r="D12" s="391" t="n">
        <v>4</v>
      </c>
      <c r="E12" s="392" t="n">
        <v>4</v>
      </c>
      <c r="F12" s="391" t="n">
        <v>1</v>
      </c>
      <c r="G12" s="392"/>
      <c r="H12" s="391" t="n">
        <v>3</v>
      </c>
      <c r="I12" s="392" t="n">
        <v>2</v>
      </c>
      <c r="J12" s="391" t="n">
        <v>1</v>
      </c>
      <c r="K12" s="392"/>
      <c r="L12" s="391" t="n">
        <v>1</v>
      </c>
      <c r="M12" s="392"/>
      <c r="N12" s="391"/>
      <c r="O12" s="392"/>
      <c r="P12" s="391"/>
      <c r="Q12" s="392"/>
      <c r="S12" s="340" t="n">
        <f aca="false">B12+D12+F12+H12+J12+L12+N12+P12</f>
        <v>34</v>
      </c>
      <c r="T12" s="4" t="n">
        <f aca="false">C12+E12+G12+I12+K12+M12+O12+Q12</f>
        <v>13</v>
      </c>
      <c r="U12" s="341" t="n">
        <f aca="false">T12/(T12+S12)</f>
        <v>0.276595744680851</v>
      </c>
      <c r="V12" s="4" t="n">
        <f aca="false">B12+C12+J12+K12</f>
        <v>32</v>
      </c>
      <c r="W12" s="4" t="n">
        <f aca="false">D12+E12+L12+M12</f>
        <v>9</v>
      </c>
      <c r="X12" s="4" t="n">
        <f aca="false">F12+G12+N12+O12</f>
        <v>1</v>
      </c>
      <c r="Y12" s="4" t="n">
        <f aca="false">SUM(V12:X12)</f>
        <v>42</v>
      </c>
      <c r="Z12" s="15" t="n">
        <f aca="false">W12/Y12</f>
        <v>0.214285714285714</v>
      </c>
      <c r="AA12" s="15" t="n">
        <f aca="false">X12/Y12</f>
        <v>0.0238095238095238</v>
      </c>
      <c r="AB12" s="4" t="n">
        <f aca="false">H12+I12+P12+Q12</f>
        <v>5</v>
      </c>
      <c r="AC12" s="4" t="n">
        <f aca="false">SUM(B12:I12)</f>
        <v>45</v>
      </c>
      <c r="AD12" s="342" t="n">
        <f aca="false">SUM(J12:Q12)</f>
        <v>2</v>
      </c>
      <c r="AE12" s="343" t="n">
        <f aca="false">SUM(B12:Q12)</f>
        <v>47</v>
      </c>
      <c r="AH12" s="15" t="n">
        <f aca="false">(S12/BN12) - 1</f>
        <v>-0.170731707317073</v>
      </c>
      <c r="AI12" s="15" t="n">
        <f aca="false">(T12/BO12) - 1</f>
        <v>0.0833333333333333</v>
      </c>
      <c r="AJ12" s="15" t="n">
        <f aca="false">(U12/BP12) - 1</f>
        <v>0.221631205673757</v>
      </c>
      <c r="AK12" s="15" t="n">
        <f aca="false">(V12/BQ12) - 1</f>
        <v>-0.0303030303030303</v>
      </c>
      <c r="AL12" s="15" t="n">
        <f aca="false">(W12/BR12) - 1</f>
        <v>-0.181818181818182</v>
      </c>
      <c r="AM12" s="15" t="n">
        <f aca="false">(X12/BS12) - 1</f>
        <v>-0.666666666666667</v>
      </c>
      <c r="AN12" s="15" t="n">
        <f aca="false">(Y12/BT12) - 1</f>
        <v>-0.106382978723404</v>
      </c>
      <c r="AO12" s="15" t="n">
        <f aca="false">(Z12/BU12) - 1</f>
        <v>-0.0844155844155831</v>
      </c>
      <c r="AP12" s="15" t="n">
        <f aca="false">(AA12/BV12) - 1</f>
        <v>-0.626984126984127</v>
      </c>
      <c r="AQ12" s="15" t="n">
        <f aca="false">(AB12/BW12) - 1</f>
        <v>-0.166666666666667</v>
      </c>
      <c r="AR12" s="15" t="n">
        <f aca="false">(AC12/BX12) - 1</f>
        <v>-0.0816326530612245</v>
      </c>
      <c r="AS12" s="15" t="n">
        <f aca="false">(AD12/BY12) - 1</f>
        <v>-0.5</v>
      </c>
      <c r="AT12" s="15" t="n">
        <f aca="false">(AE12/BZ12) - 1</f>
        <v>-0.113207547169811</v>
      </c>
      <c r="AV12" s="349" t="n">
        <v>0.364583333333333</v>
      </c>
      <c r="AW12" s="376" t="n">
        <v>25</v>
      </c>
      <c r="AX12" s="377" t="n">
        <v>5</v>
      </c>
      <c r="AY12" s="376" t="n">
        <v>6</v>
      </c>
      <c r="AZ12" s="377" t="n">
        <v>5</v>
      </c>
      <c r="BA12" s="376" t="n">
        <v>2</v>
      </c>
      <c r="BB12" s="377"/>
      <c r="BC12" s="376" t="n">
        <v>5</v>
      </c>
      <c r="BD12" s="377" t="n">
        <v>1</v>
      </c>
      <c r="BE12" s="376" t="n">
        <v>3</v>
      </c>
      <c r="BF12" s="377"/>
      <c r="BG12" s="376"/>
      <c r="BH12" s="377"/>
      <c r="BI12" s="376"/>
      <c r="BJ12" s="377" t="n">
        <v>1</v>
      </c>
      <c r="BK12" s="376"/>
      <c r="BL12" s="377"/>
      <c r="BN12" s="340" t="n">
        <f aca="false">AW12+AY12+BA12+BC12+BE12+BG12+BI12+BK12</f>
        <v>41</v>
      </c>
      <c r="BO12" s="4" t="n">
        <f aca="false">AX12+AZ12+BB12+BD12+BF12+BH12+BJ12+BL12</f>
        <v>12</v>
      </c>
      <c r="BP12" s="341" t="n">
        <f aca="false">BO12/(BO12+BN12)</f>
        <v>0.226415094339623</v>
      </c>
      <c r="BQ12" s="4" t="n">
        <f aca="false">AW12+AX12+BE12+BF12</f>
        <v>33</v>
      </c>
      <c r="BR12" s="4" t="n">
        <f aca="false">AY12+AZ12+BG12+BH12</f>
        <v>11</v>
      </c>
      <c r="BS12" s="4" t="n">
        <f aca="false">BA12+BB12+BI12+BJ12</f>
        <v>3</v>
      </c>
      <c r="BT12" s="4" t="n">
        <f aca="false">SUM(BQ12:BS12)</f>
        <v>47</v>
      </c>
      <c r="BU12" s="15" t="n">
        <f aca="false">BR12/BT12</f>
        <v>0.234042553191489</v>
      </c>
      <c r="BV12" s="15" t="n">
        <f aca="false">BS12/BT12</f>
        <v>0.0638297872340425</v>
      </c>
      <c r="BW12" s="4" t="n">
        <f aca="false">BC12+BD12+BK12+BL12</f>
        <v>6</v>
      </c>
      <c r="BX12" s="4" t="n">
        <f aca="false">SUM(AW12:BD12)</f>
        <v>49</v>
      </c>
      <c r="BY12" s="342" t="n">
        <f aca="false">SUM(BE12:BL12)</f>
        <v>4</v>
      </c>
      <c r="BZ12" s="343" t="n">
        <f aca="false">SUM(AW12:BL12)</f>
        <v>53</v>
      </c>
      <c r="CC12" s="15" t="n">
        <f aca="false">(BN12/DI12) - 1</f>
        <v>0.32258064516129</v>
      </c>
      <c r="CD12" s="15" t="n">
        <f aca="false">(BO12/DJ12) - 1</f>
        <v>0.5</v>
      </c>
      <c r="CE12" s="15" t="n">
        <f aca="false">(BP12/DK12) - 1</f>
        <v>0.10377358490566</v>
      </c>
      <c r="CF12" s="15" t="n">
        <f aca="false">(BQ12/DL12) - 1</f>
        <v>0.434782608695652</v>
      </c>
      <c r="CG12" s="15" t="n">
        <f aca="false">(BR12/DM12) - 1</f>
        <v>0.375</v>
      </c>
      <c r="CH12" s="15" t="n">
        <f aca="false">(BS12/DN12) - 1</f>
        <v>0.5</v>
      </c>
      <c r="CI12" s="15" t="n">
        <f aca="false">(BT12/DO12) - 1</f>
        <v>0.424242424242424</v>
      </c>
      <c r="CJ12" s="15" t="n">
        <f aca="false">(BU12/DP12) - 1</f>
        <v>-0.0345744680851063</v>
      </c>
      <c r="CK12" s="15" t="n">
        <f aca="false">(BV12/DQ12) - 1</f>
        <v>0.053191489361702</v>
      </c>
      <c r="CL12" s="15" t="n">
        <f aca="false">(BW12/DR12) - 1</f>
        <v>0</v>
      </c>
      <c r="CM12" s="15" t="n">
        <f aca="false">(BX12/DS12) - 1</f>
        <v>0.324324324324324</v>
      </c>
      <c r="CN12" s="15" t="n">
        <f aca="false">(BY12/DT12) - 1</f>
        <v>1</v>
      </c>
      <c r="CO12" s="15" t="n">
        <f aca="false">(BZ12/DU12) - 1</f>
        <v>0.358974358974359</v>
      </c>
      <c r="CQ12" s="349" t="n">
        <v>0.364583333333333</v>
      </c>
      <c r="CR12" s="376" t="n">
        <v>17</v>
      </c>
      <c r="CS12" s="377" t="n">
        <v>5</v>
      </c>
      <c r="CT12" s="376" t="n">
        <v>4</v>
      </c>
      <c r="CU12" s="377" t="n">
        <v>3</v>
      </c>
      <c r="CV12" s="376" t="n">
        <v>2</v>
      </c>
      <c r="CW12" s="377"/>
      <c r="CX12" s="376" t="n">
        <v>6</v>
      </c>
      <c r="CY12" s="377"/>
      <c r="CZ12" s="376" t="n">
        <v>1</v>
      </c>
      <c r="DA12" s="377"/>
      <c r="DB12" s="376" t="n">
        <v>1</v>
      </c>
      <c r="DC12" s="377"/>
      <c r="DD12" s="376"/>
      <c r="DE12" s="377"/>
      <c r="DF12" s="376"/>
      <c r="DG12" s="377"/>
      <c r="DI12" s="340" t="n">
        <f aca="false">CR12+CT12+CV12+CX12+CZ12+DB12+DD12+DF12</f>
        <v>31</v>
      </c>
      <c r="DJ12" s="4" t="n">
        <f aca="false">CS12+CU12+CW12+CY12+DA12+DC12+DE12+DG12</f>
        <v>8</v>
      </c>
      <c r="DK12" s="341" t="n">
        <f aca="false">DJ12/(DJ12+DI12)</f>
        <v>0.205128205128205</v>
      </c>
      <c r="DL12" s="4" t="n">
        <f aca="false">CR12+CS12+CZ12+DA12</f>
        <v>23</v>
      </c>
      <c r="DM12" s="4" t="n">
        <f aca="false">CT12+CU12+DB12+DC12</f>
        <v>8</v>
      </c>
      <c r="DN12" s="4" t="n">
        <f aca="false">CV12+CW12+DD12+DE12</f>
        <v>2</v>
      </c>
      <c r="DO12" s="4" t="n">
        <f aca="false">SUM(DL12:DN12)</f>
        <v>33</v>
      </c>
      <c r="DP12" s="15" t="n">
        <f aca="false">DM12/DO12</f>
        <v>0.242424242424242</v>
      </c>
      <c r="DQ12" s="15" t="n">
        <f aca="false">DN12/DO12</f>
        <v>0.0606060606060606</v>
      </c>
      <c r="DR12" s="4" t="n">
        <f aca="false">CX12+CY12+DF12+DG12</f>
        <v>6</v>
      </c>
      <c r="DS12" s="4" t="n">
        <f aca="false">SUM(CR12:CY12)</f>
        <v>37</v>
      </c>
      <c r="DT12" s="342" t="n">
        <f aca="false">SUM(CZ12:DG12)</f>
        <v>2</v>
      </c>
      <c r="DU12" s="343" t="n">
        <f aca="false">SUM(CR12:DG12)</f>
        <v>39</v>
      </c>
      <c r="DX12" s="15" t="n">
        <f aca="false">(DI12/FD12) - 1</f>
        <v>0.722222222222222</v>
      </c>
      <c r="DY12" s="15" t="n">
        <f aca="false">(DJ12/FE12) - 1</f>
        <v>1</v>
      </c>
      <c r="DZ12" s="15" t="n">
        <f aca="false">(DK12/FF12) - 1</f>
        <v>0.128205128205128</v>
      </c>
      <c r="EA12" s="15" t="n">
        <f aca="false">(DL12/FG12) - 1</f>
        <v>0.642857142857143</v>
      </c>
      <c r="EB12" s="15" t="n">
        <f aca="false">(DM12/FH12) - 1</f>
        <v>0.333333333333333</v>
      </c>
      <c r="EC12" s="15" t="e">
        <f aca="false">(DN12/FI12) - 1</f>
        <v>#DIV/0!</v>
      </c>
      <c r="ED12" s="15" t="n">
        <f aca="false">(DO12/FJ12) - 1</f>
        <v>0.65</v>
      </c>
      <c r="EE12" s="15" t="n">
        <f aca="false">(DP12/FK12) - 1</f>
        <v>-0.191919191919192</v>
      </c>
      <c r="EF12" s="15" t="e">
        <f aca="false">(DQ12/FL12) - 1</f>
        <v>#DIV/0!</v>
      </c>
      <c r="EG12" s="15" t="n">
        <f aca="false">(DR12/FM12) - 1</f>
        <v>2</v>
      </c>
      <c r="EH12" s="15" t="n">
        <f aca="false">(DS12/FN12) - 1</f>
        <v>0.85</v>
      </c>
      <c r="EI12" s="15" t="n">
        <f aca="false">(DT12/FO12) - 1</f>
        <v>0</v>
      </c>
      <c r="EJ12" s="15" t="n">
        <f aca="false">(DU12/FP12) - 1</f>
        <v>0.772727272727273</v>
      </c>
      <c r="EL12" s="350" t="n">
        <v>0.364583333333333</v>
      </c>
      <c r="EM12" s="399" t="n">
        <v>10</v>
      </c>
      <c r="EN12" s="400" t="n">
        <v>2</v>
      </c>
      <c r="EO12" s="401" t="n">
        <v>4</v>
      </c>
      <c r="EP12" s="402" t="n">
        <v>2</v>
      </c>
      <c r="EQ12" s="401" t="n">
        <v>0</v>
      </c>
      <c r="ER12" s="402" t="n">
        <v>0</v>
      </c>
      <c r="ES12" s="399" t="n">
        <v>2</v>
      </c>
      <c r="ET12" s="400" t="n">
        <v>0</v>
      </c>
      <c r="EU12" s="399" t="n">
        <v>2</v>
      </c>
      <c r="EV12" s="400" t="n">
        <v>0</v>
      </c>
      <c r="EW12" s="401" t="n">
        <v>0</v>
      </c>
      <c r="EX12" s="402" t="n">
        <v>0</v>
      </c>
      <c r="EY12" s="401" t="n">
        <v>0</v>
      </c>
      <c r="EZ12" s="402" t="n">
        <v>0</v>
      </c>
      <c r="FA12" s="399" t="n">
        <v>0</v>
      </c>
      <c r="FB12" s="400" t="n">
        <v>0</v>
      </c>
      <c r="FD12" s="340" t="n">
        <f aca="false">EM12+EO12+EQ12+ES12+EU12+EW12+EY12+FA12</f>
        <v>18</v>
      </c>
      <c r="FE12" s="4" t="n">
        <f aca="false">EN12+EP12+ER12+ET12+EV12+EX12+EZ12+FB12</f>
        <v>4</v>
      </c>
      <c r="FF12" s="341" t="n">
        <f aca="false">FE12/(FE12+FD12)</f>
        <v>0.181818181818182</v>
      </c>
      <c r="FG12" s="4" t="n">
        <f aca="false">EM12+EN12+EU12+EV12</f>
        <v>14</v>
      </c>
      <c r="FH12" s="4" t="n">
        <f aca="false">EO12+EP12+EW12+EX12</f>
        <v>6</v>
      </c>
      <c r="FI12" s="4" t="n">
        <f aca="false">EQ12+ER12+EY12+EZ12</f>
        <v>0</v>
      </c>
      <c r="FJ12" s="4" t="n">
        <f aca="false">SUM(FG12:FI12)</f>
        <v>20</v>
      </c>
      <c r="FK12" s="15" t="n">
        <f aca="false">FH12/FJ12</f>
        <v>0.3</v>
      </c>
      <c r="FL12" s="15" t="n">
        <f aca="false">FI12/FJ12</f>
        <v>0</v>
      </c>
      <c r="FM12" s="4" t="n">
        <f aca="false">ES12+ET12+FA12+FB12</f>
        <v>2</v>
      </c>
      <c r="FN12" s="4" t="n">
        <f aca="false">SUM(EM12:ET12)</f>
        <v>20</v>
      </c>
      <c r="FO12" s="8" t="n">
        <f aca="false">SUM(EU12:FB12)</f>
        <v>2</v>
      </c>
      <c r="FP12" s="343" t="n">
        <f aca="false">SUM(EM12:FB12)</f>
        <v>22</v>
      </c>
      <c r="FR12" s="347" t="e">
        <f aca="false">(FD12/#REF!) - 1</f>
        <v>#REF!</v>
      </c>
      <c r="FS12" s="15" t="e">
        <f aca="false">(FE12/#REF!) - 1</f>
        <v>#REF!</v>
      </c>
      <c r="FT12" s="15" t="e">
        <f aca="false">(FF12/#REF!) - 1</f>
        <v>#REF!</v>
      </c>
      <c r="FU12" s="15" t="e">
        <f aca="false">(FG12/#REF!) - 1</f>
        <v>#REF!</v>
      </c>
      <c r="FV12" s="15" t="e">
        <f aca="false">(FH12/#REF!) - 1</f>
        <v>#REF!</v>
      </c>
      <c r="FW12" s="15" t="e">
        <f aca="false">(FI12/#REF!) - 1</f>
        <v>#REF!</v>
      </c>
      <c r="FX12" s="15" t="e">
        <f aca="false">(FJ12/#REF!) - 1</f>
        <v>#REF!</v>
      </c>
      <c r="FY12" s="15" t="e">
        <f aca="false">(FK12/#REF!) - 1</f>
        <v>#REF!</v>
      </c>
      <c r="FZ12" s="15" t="e">
        <f aca="false">(FL12/#REF!) - 1</f>
        <v>#REF!</v>
      </c>
      <c r="GA12" s="15" t="e">
        <f aca="false">(FM12/#REF!) - 1</f>
        <v>#REF!</v>
      </c>
      <c r="GB12" s="15" t="e">
        <f aca="false">(FN12/#REF!) - 1</f>
        <v>#REF!</v>
      </c>
      <c r="GC12" s="15" t="e">
        <f aca="false">(FO12/#REF!) - 1</f>
        <v>#REF!</v>
      </c>
      <c r="GD12" s="348" t="e">
        <f aca="false">(FP12/#REF!) - 1</f>
        <v>#REF!</v>
      </c>
    </row>
    <row r="13" customFormat="false" ht="21" hidden="false" customHeight="true" outlineLevel="0" collapsed="false">
      <c r="A13" s="349" t="n">
        <v>0.375</v>
      </c>
      <c r="B13" s="403" t="n">
        <v>16</v>
      </c>
      <c r="C13" s="404" t="n">
        <v>3</v>
      </c>
      <c r="D13" s="403" t="n">
        <v>4</v>
      </c>
      <c r="E13" s="404" t="n">
        <v>2</v>
      </c>
      <c r="F13" s="403"/>
      <c r="G13" s="404" t="n">
        <v>1</v>
      </c>
      <c r="H13" s="403"/>
      <c r="I13" s="404"/>
      <c r="J13" s="403" t="n">
        <v>2</v>
      </c>
      <c r="K13" s="404" t="n">
        <v>1</v>
      </c>
      <c r="L13" s="403"/>
      <c r="M13" s="404"/>
      <c r="N13" s="403"/>
      <c r="O13" s="404"/>
      <c r="P13" s="403"/>
      <c r="Q13" s="404"/>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405"/>
      <c r="EN13" s="406"/>
      <c r="EO13" s="407"/>
      <c r="EP13" s="407"/>
      <c r="EQ13" s="407"/>
      <c r="ER13" s="407"/>
      <c r="ES13" s="405"/>
      <c r="ET13" s="406"/>
      <c r="EU13" s="405"/>
      <c r="EV13" s="406"/>
      <c r="EW13" s="407"/>
      <c r="EX13" s="407"/>
      <c r="EY13" s="407"/>
      <c r="EZ13" s="407"/>
      <c r="FA13" s="405"/>
      <c r="FB13" s="406"/>
      <c r="FD13" s="351"/>
      <c r="FE13" s="352"/>
      <c r="FF13" s="353"/>
      <c r="FG13" s="352"/>
      <c r="FH13" s="352"/>
      <c r="FI13" s="352"/>
      <c r="FJ13" s="352"/>
      <c r="FK13" s="15"/>
      <c r="FL13" s="15"/>
      <c r="FM13" s="352"/>
      <c r="FN13" s="352"/>
      <c r="FO13" s="408"/>
      <c r="FP13" s="355"/>
      <c r="FR13" s="347"/>
      <c r="FS13" s="15"/>
      <c r="FT13" s="15"/>
      <c r="FU13" s="15"/>
      <c r="FV13" s="15"/>
      <c r="FW13" s="15"/>
      <c r="FX13" s="15"/>
      <c r="FY13" s="15"/>
      <c r="FZ13" s="15"/>
      <c r="GA13" s="15"/>
      <c r="GB13" s="15"/>
      <c r="GC13" s="15"/>
      <c r="GD13" s="348"/>
    </row>
    <row r="14" customFormat="false" ht="14.25" hidden="false" customHeight="false" outlineLevel="0" collapsed="false">
      <c r="A14" s="356" t="s">
        <v>17</v>
      </c>
      <c r="B14" s="357" t="n">
        <f aca="false">SUM(B5:B12)</f>
        <v>140</v>
      </c>
      <c r="C14" s="357" t="n">
        <f aca="false">SUM(C5:C12)</f>
        <v>39</v>
      </c>
      <c r="D14" s="357" t="n">
        <f aca="false">SUM(D5:D12)</f>
        <v>88</v>
      </c>
      <c r="E14" s="357" t="n">
        <f aca="false">SUM(E5:E12)</f>
        <v>91</v>
      </c>
      <c r="F14" s="357" t="n">
        <f aca="false">SUM(F5:F12)</f>
        <v>32</v>
      </c>
      <c r="G14" s="357" t="n">
        <f aca="false">SUM(G5:G12)</f>
        <v>8</v>
      </c>
      <c r="H14" s="357" t="n">
        <f aca="false">SUM(H5:H12)</f>
        <v>16</v>
      </c>
      <c r="I14" s="357" t="n">
        <f aca="false">SUM(I5:I12)</f>
        <v>6</v>
      </c>
      <c r="J14" s="357" t="n">
        <f aca="false">SUM(J5:J12)</f>
        <v>13</v>
      </c>
      <c r="K14" s="357" t="n">
        <f aca="false">SUM(K5:K12)</f>
        <v>0</v>
      </c>
      <c r="L14" s="357" t="n">
        <f aca="false">SUM(L5:L12)</f>
        <v>3</v>
      </c>
      <c r="M14" s="357" t="n">
        <f aca="false">SUM(M5:M12)</f>
        <v>2</v>
      </c>
      <c r="N14" s="357" t="n">
        <f aca="false">SUM(N5:N12)</f>
        <v>1</v>
      </c>
      <c r="O14" s="357" t="n">
        <f aca="false">SUM(O5:O12)</f>
        <v>0</v>
      </c>
      <c r="P14" s="357" t="n">
        <f aca="false">SUM(P5:P12)</f>
        <v>6</v>
      </c>
      <c r="Q14" s="357" t="n">
        <f aca="false">SUM(Q5:Q12)</f>
        <v>1</v>
      </c>
      <c r="S14" s="358" t="n">
        <f aca="false">B14+D14+F14+H14+J14+L14+N14+P14</f>
        <v>299</v>
      </c>
      <c r="T14" s="359" t="n">
        <f aca="false">C14+E14+G14+I14+K14+M14+O14+Q14</f>
        <v>147</v>
      </c>
      <c r="U14" s="360" t="n">
        <f aca="false">T14/(T14+S14)</f>
        <v>0.329596412556054</v>
      </c>
      <c r="V14" s="359" t="n">
        <f aca="false">B14+C14+J14+K14</f>
        <v>192</v>
      </c>
      <c r="W14" s="359" t="n">
        <f aca="false">D14+E14+L14+M14</f>
        <v>184</v>
      </c>
      <c r="X14" s="359" t="n">
        <f aca="false">F14+G14+N14+O14</f>
        <v>41</v>
      </c>
      <c r="Y14" s="359" t="n">
        <f aca="false">SUM(V14:X14)</f>
        <v>417</v>
      </c>
      <c r="Z14" s="15" t="n">
        <f aca="false">W14/Y14</f>
        <v>0.441247002398081</v>
      </c>
      <c r="AA14" s="15" t="n">
        <f aca="false">X14/Y14</f>
        <v>0.0983213429256595</v>
      </c>
      <c r="AB14" s="359" t="n">
        <f aca="false">H14+I14+P14+Q14</f>
        <v>29</v>
      </c>
      <c r="AC14" s="359" t="n">
        <f aca="false">SUM(B14:I14)</f>
        <v>420</v>
      </c>
      <c r="AD14" s="361" t="n">
        <f aca="false">SUM(J14:Q14)</f>
        <v>26</v>
      </c>
      <c r="AE14" s="362" t="n">
        <f aca="false">SUM(B14:Q14)</f>
        <v>446</v>
      </c>
      <c r="AH14" s="15" t="n">
        <f aca="false">(S14/BN14) - 1</f>
        <v>0.0912408759124088</v>
      </c>
      <c r="AI14" s="15" t="n">
        <f aca="false">(T14/BO14) - 1</f>
        <v>0.122137404580153</v>
      </c>
      <c r="AJ14" s="15" t="n">
        <f aca="false">(U14/BP14) - 1</f>
        <v>0.0189812754595551</v>
      </c>
      <c r="AK14" s="15" t="n">
        <f aca="false">(V14/BQ14) - 1</f>
        <v>-0.0495049504950496</v>
      </c>
      <c r="AL14" s="15" t="n">
        <f aca="false">(W14/BR14) - 1</f>
        <v>0.277777777777778</v>
      </c>
      <c r="AM14" s="15" t="n">
        <f aca="false">(X14/BS14) - 1</f>
        <v>0.205882352941176</v>
      </c>
      <c r="AN14" s="15" t="n">
        <f aca="false">(Y14/BT14) - 1</f>
        <v>0.0973684210526315</v>
      </c>
      <c r="AO14" s="15" t="n">
        <f aca="false">(Z14/BU14) - 1</f>
        <v>0.164401811883825</v>
      </c>
      <c r="AP14" s="15" t="n">
        <f aca="false">(AA14/BV14) - 1</f>
        <v>0.0988855974044296</v>
      </c>
      <c r="AQ14" s="15" t="n">
        <f aca="false">(AB14/BW14) - 1</f>
        <v>0.16</v>
      </c>
      <c r="AR14" s="15" t="n">
        <f aca="false">(AC14/BX14) - 1</f>
        <v>0.0994764397905758</v>
      </c>
      <c r="AS14" s="15" t="n">
        <f aca="false">(AD14/BY14) - 1</f>
        <v>0.130434782608696</v>
      </c>
      <c r="AT14" s="15" t="n">
        <f aca="false">(AE14/BZ14) - 1</f>
        <v>0.101234567901235</v>
      </c>
      <c r="AV14" s="356" t="s">
        <v>17</v>
      </c>
      <c r="AW14" s="357" t="n">
        <f aca="false">SUM(AW5:AW12)</f>
        <v>155</v>
      </c>
      <c r="AX14" s="357" t="n">
        <f aca="false">SUM(AX5:AX12)</f>
        <v>37</v>
      </c>
      <c r="AY14" s="357" t="n">
        <f aca="false">SUM(AY5:AY12)</f>
        <v>64</v>
      </c>
      <c r="AZ14" s="357" t="n">
        <f aca="false">SUM(AZ5:AZ12)</f>
        <v>75</v>
      </c>
      <c r="BA14" s="357" t="n">
        <f aca="false">SUM(BA5:BA12)</f>
        <v>22</v>
      </c>
      <c r="BB14" s="357" t="n">
        <f aca="false">SUM(BB5:BB12)</f>
        <v>7</v>
      </c>
      <c r="BC14" s="357" t="n">
        <f aca="false">SUM(BC5:BC12)</f>
        <v>16</v>
      </c>
      <c r="BD14" s="357" t="n">
        <f aca="false">SUM(BD5:BD12)</f>
        <v>6</v>
      </c>
      <c r="BE14" s="357" t="n">
        <f aca="false">SUM(BE5:BE12)</f>
        <v>10</v>
      </c>
      <c r="BF14" s="357" t="n">
        <f aca="false">SUM(BF5:BF12)</f>
        <v>0</v>
      </c>
      <c r="BG14" s="357" t="n">
        <f aca="false">SUM(BG5:BG12)</f>
        <v>3</v>
      </c>
      <c r="BH14" s="357" t="n">
        <f aca="false">SUM(BH5:BH12)</f>
        <v>2</v>
      </c>
      <c r="BI14" s="357" t="n">
        <f aca="false">SUM(BI5:BI12)</f>
        <v>1</v>
      </c>
      <c r="BJ14" s="357" t="n">
        <f aca="false">SUM(BJ5:BJ12)</f>
        <v>4</v>
      </c>
      <c r="BK14" s="357" t="n">
        <f aca="false">SUM(BK5:BK12)</f>
        <v>3</v>
      </c>
      <c r="BL14" s="357" t="n">
        <f aca="false">SUM(BL5:BL12)</f>
        <v>0</v>
      </c>
      <c r="BN14" s="358" t="n">
        <f aca="false">AW14+AY14+BA14+BC14+BE14+BG14+BI14+BK14</f>
        <v>274</v>
      </c>
      <c r="BO14" s="359" t="n">
        <f aca="false">AX14+AZ14+BB14+BD14+BF14+BH14+BJ14+BL14</f>
        <v>131</v>
      </c>
      <c r="BP14" s="360" t="n">
        <f aca="false">BO14/(BO14+BN14)</f>
        <v>0.323456790123457</v>
      </c>
      <c r="BQ14" s="359" t="n">
        <f aca="false">AW14+AX14+BE14+BF14</f>
        <v>202</v>
      </c>
      <c r="BR14" s="359" t="n">
        <f aca="false">AY14+AZ14+BG14+BH14</f>
        <v>144</v>
      </c>
      <c r="BS14" s="359" t="n">
        <f aca="false">BA14+BB14+BI14+BJ14</f>
        <v>34</v>
      </c>
      <c r="BT14" s="359" t="n">
        <f aca="false">SUM(BQ14:BS14)</f>
        <v>380</v>
      </c>
      <c r="BU14" s="15" t="n">
        <f aca="false">BR14/BT14</f>
        <v>0.378947368421053</v>
      </c>
      <c r="BV14" s="15" t="n">
        <f aca="false">BS14/BT14</f>
        <v>0.0894736842105263</v>
      </c>
      <c r="BW14" s="359" t="n">
        <f aca="false">BC14+BD14+BK14+BL14</f>
        <v>25</v>
      </c>
      <c r="BX14" s="359" t="n">
        <f aca="false">SUM(AW14:BD14)</f>
        <v>382</v>
      </c>
      <c r="BY14" s="361" t="n">
        <f aca="false">SUM(BE14:BL14)</f>
        <v>23</v>
      </c>
      <c r="BZ14" s="362" t="n">
        <f aca="false">SUM(AW14:BL14)</f>
        <v>405</v>
      </c>
      <c r="CC14" s="15" t="n">
        <f aca="false">(BN14/DI14) - 1</f>
        <v>0.292452830188679</v>
      </c>
      <c r="CD14" s="15" t="n">
        <f aca="false">(BO14/DJ14) - 1</f>
        <v>0.323232323232323</v>
      </c>
      <c r="CE14" s="15" t="n">
        <f aca="false">(BP14/DK14) - 1</f>
        <v>0.0161117346302533</v>
      </c>
      <c r="CF14" s="15" t="n">
        <f aca="false">(BQ14/DL14) - 1</f>
        <v>0.224242424242424</v>
      </c>
      <c r="CG14" s="15" t="n">
        <f aca="false">(BR14/DM14) - 1</f>
        <v>0.515789473684211</v>
      </c>
      <c r="CH14" s="15" t="n">
        <f aca="false">(BS14/DN14) - 1</f>
        <v>0.416666666666667</v>
      </c>
      <c r="CI14" s="15" t="n">
        <f aca="false">(BT14/DO14) - 1</f>
        <v>0.338028169014084</v>
      </c>
      <c r="CJ14" s="15" t="n">
        <f aca="false">(BU14/DP14) - 1</f>
        <v>0.132853185595568</v>
      </c>
      <c r="CK14" s="15" t="n">
        <f aca="false">(BV14/DQ14) - 1</f>
        <v>0.0587719298245615</v>
      </c>
      <c r="CL14" s="15" t="n">
        <f aca="false">(BW14/DR14) - 1</f>
        <v>-0.0740740740740741</v>
      </c>
      <c r="CM14" s="15" t="n">
        <f aca="false">(BX14/DS14) - 1</f>
        <v>0.317241379310345</v>
      </c>
      <c r="CN14" s="15" t="n">
        <f aca="false">(BY14/DT14) - 1</f>
        <v>0.0952380952380953</v>
      </c>
      <c r="CO14" s="15" t="n">
        <f aca="false">(BZ14/DU14) - 1</f>
        <v>0.302250803858521</v>
      </c>
      <c r="CQ14" s="356" t="s">
        <v>17</v>
      </c>
      <c r="CR14" s="357" t="n">
        <f aca="false">SUM(CR5:CR12)</f>
        <v>103</v>
      </c>
      <c r="CS14" s="357" t="n">
        <f aca="false">SUM(CS5:CS12)</f>
        <v>53</v>
      </c>
      <c r="CT14" s="357" t="n">
        <f aca="false">SUM(CT5:CT12)</f>
        <v>58</v>
      </c>
      <c r="CU14" s="357" t="n">
        <f aca="false">SUM(CU5:CU12)</f>
        <v>30</v>
      </c>
      <c r="CV14" s="357" t="n">
        <f aca="false">SUM(CV5:CV12)</f>
        <v>19</v>
      </c>
      <c r="CW14" s="357" t="n">
        <f aca="false">SUM(CW5:CW12)</f>
        <v>4</v>
      </c>
      <c r="CX14" s="357" t="n">
        <f aca="false">SUM(CX5:CX12)</f>
        <v>20</v>
      </c>
      <c r="CY14" s="357" t="n">
        <f aca="false">SUM(CY5:CY12)</f>
        <v>3</v>
      </c>
      <c r="CZ14" s="357" t="n">
        <f aca="false">SUM(CZ5:CZ12)</f>
        <v>7</v>
      </c>
      <c r="DA14" s="357" t="n">
        <f aca="false">SUM(DA5:DA12)</f>
        <v>2</v>
      </c>
      <c r="DB14" s="357" t="n">
        <f aca="false">SUM(DB5:DB12)</f>
        <v>1</v>
      </c>
      <c r="DC14" s="357" t="n">
        <f aca="false">SUM(DC5:DC12)</f>
        <v>6</v>
      </c>
      <c r="DD14" s="357" t="n">
        <f aca="false">SUM(DD5:DD12)</f>
        <v>1</v>
      </c>
      <c r="DE14" s="357" t="n">
        <f aca="false">SUM(DE5:DE12)</f>
        <v>0</v>
      </c>
      <c r="DF14" s="357" t="n">
        <f aca="false">SUM(DF5:DF12)</f>
        <v>3</v>
      </c>
      <c r="DG14" s="357" t="n">
        <f aca="false">SUM(DG5:DG12)</f>
        <v>1</v>
      </c>
      <c r="DI14" s="358" t="n">
        <f aca="false">CR14+CT14+CV14+CX14+CZ14+DB14+DD14+DF14</f>
        <v>212</v>
      </c>
      <c r="DJ14" s="359" t="n">
        <f aca="false">CS14+CU14+CW14+CY14+DA14+DC14+DE14+DG14</f>
        <v>99</v>
      </c>
      <c r="DK14" s="360" t="n">
        <f aca="false">DJ14/(DJ14+DI14)</f>
        <v>0.318327974276527</v>
      </c>
      <c r="DL14" s="359" t="n">
        <f aca="false">CR14+CS14+CZ14+DA14</f>
        <v>165</v>
      </c>
      <c r="DM14" s="359" t="n">
        <f aca="false">CT14+CU14+DB14+DC14</f>
        <v>95</v>
      </c>
      <c r="DN14" s="359" t="n">
        <f aca="false">CV14+CW14+DD14+DE14</f>
        <v>24</v>
      </c>
      <c r="DO14" s="359" t="n">
        <f aca="false">SUM(DL14:DN14)</f>
        <v>284</v>
      </c>
      <c r="DP14" s="15" t="n">
        <f aca="false">DM14/DO14</f>
        <v>0.334507042253521</v>
      </c>
      <c r="DQ14" s="15" t="n">
        <f aca="false">DN14/DO14</f>
        <v>0.0845070422535211</v>
      </c>
      <c r="DR14" s="359" t="n">
        <f aca="false">CX14+CY14+DF14+DG14</f>
        <v>27</v>
      </c>
      <c r="DS14" s="359" t="n">
        <f aca="false">SUM(CR14:CY14)</f>
        <v>290</v>
      </c>
      <c r="DT14" s="361" t="n">
        <f aca="false">SUM(CZ14:DG14)</f>
        <v>21</v>
      </c>
      <c r="DU14" s="362" t="n">
        <f aca="false">SUM(CR14:DG14)</f>
        <v>311</v>
      </c>
      <c r="DX14" s="15" t="n">
        <f aca="false">(DI14/FD14) - 1</f>
        <v>0.462068965517241</v>
      </c>
      <c r="DY14" s="15" t="n">
        <f aca="false">(DJ14/FE14) - 1</f>
        <v>0.622950819672131</v>
      </c>
      <c r="DZ14" s="15" t="n">
        <f aca="false">(DK14/FF14) - 1</f>
        <v>0.0750092246059775</v>
      </c>
      <c r="EA14" s="15" t="n">
        <f aca="false">(DL14/FG14) - 1</f>
        <v>0.683673469387755</v>
      </c>
      <c r="EB14" s="15" t="n">
        <f aca="false">(DM14/FH14) - 1</f>
        <v>0.0919540229885059</v>
      </c>
      <c r="EC14" s="15" t="n">
        <f aca="false">(DN14/FI14) - 1</f>
        <v>2</v>
      </c>
      <c r="ED14" s="15" t="n">
        <f aca="false">(DO14/FJ14) - 1</f>
        <v>0.471502590673575</v>
      </c>
      <c r="EE14" s="15" t="n">
        <f aca="false">(DP14/FK14) - 1</f>
        <v>-0.257932653391614</v>
      </c>
      <c r="EF14" s="15" t="n">
        <f aca="false">(DQ14/FL14) - 1</f>
        <v>1.0387323943662</v>
      </c>
      <c r="EG14" s="15" t="n">
        <f aca="false">(DR14/FM14) - 1</f>
        <v>1.07692307692308</v>
      </c>
      <c r="EH14" s="15" t="n">
        <f aca="false">(DS14/FN14) - 1</f>
        <v>0.518324607329843</v>
      </c>
      <c r="EI14" s="15" t="n">
        <f aca="false">(DT14/FO14) - 1</f>
        <v>0.4</v>
      </c>
      <c r="EJ14" s="15" t="n">
        <f aca="false">(DU14/FP14) - 1</f>
        <v>0.509708737864078</v>
      </c>
      <c r="EL14" s="356" t="s">
        <v>17</v>
      </c>
      <c r="EM14" s="363" t="n">
        <f aca="false">SUM(EM5:EM12)</f>
        <v>70</v>
      </c>
      <c r="EN14" s="363" t="n">
        <f aca="false">SUM(EN5:EN12)</f>
        <v>20</v>
      </c>
      <c r="EO14" s="363" t="n">
        <f aca="false">SUM(EO5:EO12)</f>
        <v>45</v>
      </c>
      <c r="EP14" s="363" t="n">
        <f aca="false">SUM(EP5:EP12)</f>
        <v>35</v>
      </c>
      <c r="EQ14" s="363" t="n">
        <f aca="false">SUM(EQ5:EQ12)</f>
        <v>7</v>
      </c>
      <c r="ER14" s="363" t="n">
        <f aca="false">SUM(ER5:ER12)</f>
        <v>1</v>
      </c>
      <c r="ES14" s="363" t="n">
        <f aca="false">SUM(ES5:ES12)</f>
        <v>11</v>
      </c>
      <c r="ET14" s="363" t="n">
        <f aca="false">SUM(ET5:ET12)</f>
        <v>2</v>
      </c>
      <c r="EU14" s="363" t="n">
        <f aca="false">SUM(EU5:EU12)</f>
        <v>8</v>
      </c>
      <c r="EV14" s="363" t="n">
        <f aca="false">SUM(EV5:EV12)</f>
        <v>0</v>
      </c>
      <c r="EW14" s="363" t="n">
        <f aca="false">SUM(EW5:EW12)</f>
        <v>4</v>
      </c>
      <c r="EX14" s="363" t="n">
        <f aca="false">SUM(EX5:EX12)</f>
        <v>3</v>
      </c>
      <c r="EY14" s="363" t="n">
        <f aca="false">SUM(EY5:EY12)</f>
        <v>0</v>
      </c>
      <c r="EZ14" s="363" t="n">
        <f aca="false">SUM(EZ5:EZ12)</f>
        <v>0</v>
      </c>
      <c r="FA14" s="363" t="n">
        <f aca="false">SUM(FA5:FA12)</f>
        <v>0</v>
      </c>
      <c r="FB14" s="363" t="n">
        <f aca="false">SUM(FB5:FB12)</f>
        <v>0</v>
      </c>
      <c r="FD14" s="358" t="n">
        <f aca="false">EM14+EO14+EQ14+ES14+EU14+EW14+EY14+FA14</f>
        <v>145</v>
      </c>
      <c r="FE14" s="359" t="n">
        <f aca="false">EN14+EP14+ER14+ET14+EV14+EX14+EZ14+FB14</f>
        <v>61</v>
      </c>
      <c r="FF14" s="360" t="n">
        <f aca="false">FE14/(FE14+FD14)</f>
        <v>0.296116504854369</v>
      </c>
      <c r="FG14" s="359" t="n">
        <f aca="false">EM14+EN14+EU14+EV14</f>
        <v>98</v>
      </c>
      <c r="FH14" s="359" t="n">
        <f aca="false">EO14+EP14+EW14+EX14</f>
        <v>87</v>
      </c>
      <c r="FI14" s="359" t="n">
        <f aca="false">EQ14+ER14+EY14+EZ14</f>
        <v>8</v>
      </c>
      <c r="FJ14" s="359" t="n">
        <f aca="false">SUM(FG14:FI14)</f>
        <v>193</v>
      </c>
      <c r="FK14" s="15" t="n">
        <f aca="false">FH14/FJ14</f>
        <v>0.450777202072539</v>
      </c>
      <c r="FL14" s="15" t="n">
        <f aca="false">FI14/FJ14</f>
        <v>0.0414507772020725</v>
      </c>
      <c r="FM14" s="359" t="n">
        <f aca="false">ES14+ET14+FA14+FB14</f>
        <v>13</v>
      </c>
      <c r="FN14" s="359" t="n">
        <f aca="false">SUM(EM14:ET14)</f>
        <v>191</v>
      </c>
      <c r="FO14" s="409" t="n">
        <f aca="false">SUM(EU14:FB14)</f>
        <v>15</v>
      </c>
      <c r="FP14" s="362" t="n">
        <f aca="false">SUM(EM14:FB14)</f>
        <v>206</v>
      </c>
      <c r="FR14" s="347" t="e">
        <f aca="false">(FD14/#REF!) - 1</f>
        <v>#REF!</v>
      </c>
      <c r="FS14" s="15" t="e">
        <f aca="false">(FE14/#REF!) - 1</f>
        <v>#REF!</v>
      </c>
      <c r="FT14" s="15" t="e">
        <f aca="false">(FF14/#REF!) - 1</f>
        <v>#REF!</v>
      </c>
      <c r="FU14" s="15" t="e">
        <f aca="false">(FG14/#REF!) - 1</f>
        <v>#REF!</v>
      </c>
      <c r="FV14" s="15" t="e">
        <f aca="false">(FH14/#REF!) - 1</f>
        <v>#REF!</v>
      </c>
      <c r="FW14" s="15" t="e">
        <f aca="false">(FI14/#REF!) - 1</f>
        <v>#REF!</v>
      </c>
      <c r="FX14" s="15" t="e">
        <f aca="false">(FJ14/#REF!) - 1</f>
        <v>#REF!</v>
      </c>
      <c r="FY14" s="15" t="e">
        <f aca="false">(FK14/#REF!) - 1</f>
        <v>#REF!</v>
      </c>
      <c r="FZ14" s="15" t="e">
        <f aca="false">(FL14/#REF!) - 1</f>
        <v>#REF!</v>
      </c>
      <c r="GA14" s="15" t="e">
        <f aca="false">(FM14/#REF!) - 1</f>
        <v>#REF!</v>
      </c>
      <c r="GB14" s="15" t="e">
        <f aca="false">(FN14/#REF!) - 1</f>
        <v>#REF!</v>
      </c>
      <c r="GC14" s="15" t="e">
        <f aca="false">(FO14/#REF!) - 1</f>
        <v>#REF!</v>
      </c>
      <c r="GD14" s="348" t="e">
        <f aca="false">(FP14/#REF!) - 1</f>
        <v>#REF!</v>
      </c>
    </row>
    <row r="15" customFormat="false" ht="14.25" hidden="false" customHeight="false" outlineLevel="0" collapsed="false">
      <c r="A15" s="356" t="s">
        <v>204</v>
      </c>
      <c r="B15" s="356" t="n">
        <f aca="false">SUM(B7:B10)</f>
        <v>66</v>
      </c>
      <c r="C15" s="356" t="n">
        <f aca="false">SUM(C7:C10)</f>
        <v>17</v>
      </c>
      <c r="D15" s="356" t="n">
        <f aca="false">SUM(D7:D10)</f>
        <v>55</v>
      </c>
      <c r="E15" s="356" t="n">
        <f aca="false">SUM(E7:E10)</f>
        <v>54</v>
      </c>
      <c r="F15" s="356" t="n">
        <f aca="false">SUM(F7:F10)</f>
        <v>22</v>
      </c>
      <c r="G15" s="356" t="n">
        <f aca="false">SUM(G7:G10)</f>
        <v>5</v>
      </c>
      <c r="H15" s="356" t="n">
        <f aca="false">SUM(H7:H10)</f>
        <v>6</v>
      </c>
      <c r="I15" s="356" t="n">
        <f aca="false">SUM(I7:I10)</f>
        <v>1</v>
      </c>
      <c r="J15" s="356" t="n">
        <f aca="false">SUM(J7:J10)</f>
        <v>7</v>
      </c>
      <c r="K15" s="356" t="n">
        <f aca="false">SUM(K7:K10)</f>
        <v>0</v>
      </c>
      <c r="L15" s="356" t="n">
        <f aca="false">SUM(L7:L10)</f>
        <v>0</v>
      </c>
      <c r="M15" s="356" t="n">
        <f aca="false">SUM(M7:M10)</f>
        <v>2</v>
      </c>
      <c r="N15" s="356" t="n">
        <f aca="false">SUM(N7:N10)</f>
        <v>0</v>
      </c>
      <c r="O15" s="356" t="n">
        <f aca="false">SUM(O7:O10)</f>
        <v>0</v>
      </c>
      <c r="P15" s="356" t="n">
        <f aca="false">SUM(P7:P10)</f>
        <v>4</v>
      </c>
      <c r="Q15" s="356" t="n">
        <f aca="false">SUM(Q7:Q10)</f>
        <v>1</v>
      </c>
      <c r="S15" s="364" t="n">
        <f aca="false">B15+D15+F15+H15+J15+L15+N15+P15</f>
        <v>160</v>
      </c>
      <c r="T15" s="363" t="n">
        <f aca="false">C15+E15+G15+I15+K15+M15+O15+Q15</f>
        <v>80</v>
      </c>
      <c r="U15" s="365" t="n">
        <f aca="false">T15/(T15+S15)</f>
        <v>0.333333333333333</v>
      </c>
      <c r="V15" s="363" t="n">
        <f aca="false">B15+C15+J15+K15</f>
        <v>90</v>
      </c>
      <c r="W15" s="363" t="n">
        <f aca="false">D15+E15+L15+M15</f>
        <v>111</v>
      </c>
      <c r="X15" s="363" t="n">
        <f aca="false">F15+G15+N15+O15</f>
        <v>27</v>
      </c>
      <c r="Y15" s="363" t="n">
        <f aca="false">SUM(V15:X15)</f>
        <v>228</v>
      </c>
      <c r="Z15" s="366" t="n">
        <f aca="false">W15/Y15</f>
        <v>0.486842105263158</v>
      </c>
      <c r="AA15" s="366" t="n">
        <f aca="false">X15/Y15</f>
        <v>0.118421052631579</v>
      </c>
      <c r="AB15" s="363" t="n">
        <f aca="false">H15+I15+P15+Q15</f>
        <v>12</v>
      </c>
      <c r="AC15" s="363" t="n">
        <f aca="false">SUM(B15:I15)</f>
        <v>226</v>
      </c>
      <c r="AD15" s="367" t="n">
        <f aca="false">SUM(J15:Q15)</f>
        <v>14</v>
      </c>
      <c r="AE15" s="35" t="n">
        <f aca="false">SUM(B15:Q15)</f>
        <v>240</v>
      </c>
      <c r="AH15" s="15" t="n">
        <f aca="false">(S15/BN15) - 1</f>
        <v>0.142857142857143</v>
      </c>
      <c r="AI15" s="15" t="n">
        <f aca="false">(T15/BO15) - 1</f>
        <v>-0.036144578313253</v>
      </c>
      <c r="AJ15" s="15" t="n">
        <f aca="false">(U15/BP15) - 1</f>
        <v>-0.10441767068273</v>
      </c>
      <c r="AK15" s="15" t="n">
        <f aca="false">(V15/BQ15) - 1</f>
        <v>-0.108910891089109</v>
      </c>
      <c r="AL15" s="15" t="n">
        <f aca="false">(W15/BR15) - 1</f>
        <v>0.290697674418605</v>
      </c>
      <c r="AM15" s="15" t="n">
        <f aca="false">(X15/BS15) - 1</f>
        <v>0.227272727272727</v>
      </c>
      <c r="AN15" s="15" t="n">
        <f aca="false">(Y15/BT15) - 1</f>
        <v>0.0909090909090908</v>
      </c>
      <c r="AO15" s="15" t="n">
        <f aca="false">(Z15/BU15) - 1</f>
        <v>0.18313953488372</v>
      </c>
      <c r="AP15" s="15" t="n">
        <f aca="false">(AA15/BV15) - 1</f>
        <v>0.124999999999998</v>
      </c>
      <c r="AQ15" s="15" t="n">
        <f aca="false">(AB15/BW15) - 1</f>
        <v>-0.142857142857143</v>
      </c>
      <c r="AR15" s="15" t="n">
        <f aca="false">(AC15/BX15) - 1</f>
        <v>0.0610328638497653</v>
      </c>
      <c r="AS15" s="15" t="n">
        <f aca="false">(AD15/BY15) - 1</f>
        <v>0.4</v>
      </c>
      <c r="AT15" s="15" t="n">
        <f aca="false">(AE15/BZ15) - 1</f>
        <v>0.0762331838565022</v>
      </c>
      <c r="AV15" s="356" t="s">
        <v>204</v>
      </c>
      <c r="AW15" s="356" t="n">
        <f aca="false">SUM(AW7:AW10)</f>
        <v>77</v>
      </c>
      <c r="AX15" s="356" t="n">
        <f aca="false">SUM(AX7:AX10)</f>
        <v>19</v>
      </c>
      <c r="AY15" s="356" t="n">
        <f aca="false">SUM(AY7:AY10)</f>
        <v>31</v>
      </c>
      <c r="AZ15" s="356" t="n">
        <f aca="false">SUM(AZ7:AZ10)</f>
        <v>52</v>
      </c>
      <c r="BA15" s="356" t="n">
        <f aca="false">SUM(BA7:BA10)</f>
        <v>14</v>
      </c>
      <c r="BB15" s="356" t="n">
        <f aca="false">SUM(BB7:BB10)</f>
        <v>7</v>
      </c>
      <c r="BC15" s="356" t="n">
        <f aca="false">SUM(BC7:BC10)</f>
        <v>9</v>
      </c>
      <c r="BD15" s="356" t="n">
        <f aca="false">SUM(BD7:BD10)</f>
        <v>4</v>
      </c>
      <c r="BE15" s="356" t="n">
        <f aca="false">SUM(BE7:BE10)</f>
        <v>5</v>
      </c>
      <c r="BF15" s="356" t="n">
        <f aca="false">SUM(BF7:BF10)</f>
        <v>0</v>
      </c>
      <c r="BG15" s="356" t="n">
        <f aca="false">SUM(BG7:BG10)</f>
        <v>2</v>
      </c>
      <c r="BH15" s="356" t="n">
        <f aca="false">SUM(BH7:BH10)</f>
        <v>1</v>
      </c>
      <c r="BI15" s="356" t="n">
        <f aca="false">SUM(BI7:BI10)</f>
        <v>1</v>
      </c>
      <c r="BJ15" s="356" t="n">
        <f aca="false">SUM(BJ7:BJ10)</f>
        <v>0</v>
      </c>
      <c r="BK15" s="356" t="n">
        <f aca="false">SUM(BK7:BK10)</f>
        <v>1</v>
      </c>
      <c r="BL15" s="356" t="n">
        <f aca="false">SUM(BL7:BL10)</f>
        <v>0</v>
      </c>
      <c r="BN15" s="364" t="n">
        <f aca="false">AW15+AY15+BA15+BC15+BE15+BG15+BI15+BK15</f>
        <v>140</v>
      </c>
      <c r="BO15" s="363" t="n">
        <f aca="false">AX15+AZ15+BB15+BD15+BF15+BH15+BJ15+BL15</f>
        <v>83</v>
      </c>
      <c r="BP15" s="365" t="n">
        <f aca="false">BO15/(BO15+BN15)</f>
        <v>0.37219730941704</v>
      </c>
      <c r="BQ15" s="363" t="n">
        <f aca="false">AW15+AX15+BE15+BF15</f>
        <v>101</v>
      </c>
      <c r="BR15" s="363" t="n">
        <f aca="false">AY15+AZ15+BG15+BH15</f>
        <v>86</v>
      </c>
      <c r="BS15" s="363" t="n">
        <f aca="false">BA15+BB15+BI15+BJ15</f>
        <v>22</v>
      </c>
      <c r="BT15" s="363" t="n">
        <f aca="false">SUM(BQ15:BS15)</f>
        <v>209</v>
      </c>
      <c r="BU15" s="366" t="n">
        <f aca="false">BR15/BT15</f>
        <v>0.411483253588517</v>
      </c>
      <c r="BV15" s="366" t="n">
        <f aca="false">BS15/BT15</f>
        <v>0.105263157894737</v>
      </c>
      <c r="BW15" s="363" t="n">
        <f aca="false">BC15+BD15+BK15+BL15</f>
        <v>14</v>
      </c>
      <c r="BX15" s="363" t="n">
        <f aca="false">SUM(AW15:BD15)</f>
        <v>213</v>
      </c>
      <c r="BY15" s="367" t="n">
        <f aca="false">SUM(BE15:BL15)</f>
        <v>10</v>
      </c>
      <c r="BZ15" s="35" t="n">
        <f aca="false">SUM(AW15:BL15)</f>
        <v>223</v>
      </c>
      <c r="CC15" s="15" t="n">
        <f aca="false">(BN15/DI15) - 1</f>
        <v>0.308411214953271</v>
      </c>
      <c r="CD15" s="15" t="n">
        <f aca="false">(BO15/DJ15) - 1</f>
        <v>0.765957446808511</v>
      </c>
      <c r="CE15" s="15" t="n">
        <f aca="false">(BP15/DK15) - 1</f>
        <v>0.219540120217537</v>
      </c>
      <c r="CF15" s="15" t="n">
        <f aca="false">(BQ15/DL15) - 1</f>
        <v>0.328947368421053</v>
      </c>
      <c r="CG15" s="15" t="n">
        <f aca="false">(BR15/DM15) - 1</f>
        <v>0.535714285714286</v>
      </c>
      <c r="CH15" s="15" t="n">
        <f aca="false">(BS15/DN15) - 1</f>
        <v>0.692307692307692</v>
      </c>
      <c r="CI15" s="15" t="n">
        <f aca="false">(BT15/DO15) - 1</f>
        <v>0.441379310344828</v>
      </c>
      <c r="CJ15" s="15" t="n">
        <f aca="false">(BU15/DP15) - 1</f>
        <v>0.0654477101845523</v>
      </c>
      <c r="CK15" s="15" t="n">
        <f aca="false">(BV15/DQ15) - 1</f>
        <v>0.174089068825911</v>
      </c>
      <c r="CL15" s="15" t="n">
        <f aca="false">(BW15/DR15) - 1</f>
        <v>0.555555555555556</v>
      </c>
      <c r="CM15" s="15" t="n">
        <f aca="false">(BX15/DS15) - 1</f>
        <v>0.51063829787234</v>
      </c>
      <c r="CN15" s="15" t="n">
        <f aca="false">(BY15/DT15) - 1</f>
        <v>-0.230769230769231</v>
      </c>
      <c r="CO15" s="15" t="n">
        <f aca="false">(BZ15/DU15) - 1</f>
        <v>0.448051948051948</v>
      </c>
      <c r="CQ15" s="356" t="s">
        <v>204</v>
      </c>
      <c r="CR15" s="356" t="n">
        <f aca="false">SUM(CR7:CR10)</f>
        <v>48</v>
      </c>
      <c r="CS15" s="356" t="n">
        <f aca="false">SUM(CS7:CS10)</f>
        <v>22</v>
      </c>
      <c r="CT15" s="356" t="n">
        <f aca="false">SUM(CT7:CT10)</f>
        <v>38</v>
      </c>
      <c r="CU15" s="356" t="n">
        <f aca="false">SUM(CU7:CU10)</f>
        <v>13</v>
      </c>
      <c r="CV15" s="356" t="n">
        <f aca="false">SUM(CV7:CV10)</f>
        <v>10</v>
      </c>
      <c r="CW15" s="356" t="n">
        <f aca="false">SUM(CW7:CW10)</f>
        <v>3</v>
      </c>
      <c r="CX15" s="356" t="n">
        <f aca="false">SUM(CX7:CX10)</f>
        <v>6</v>
      </c>
      <c r="CY15" s="356" t="n">
        <f aca="false">SUM(CY7:CY10)</f>
        <v>1</v>
      </c>
      <c r="CZ15" s="356" t="n">
        <f aca="false">SUM(CZ7:CZ10)</f>
        <v>4</v>
      </c>
      <c r="DA15" s="356" t="n">
        <f aca="false">SUM(DA7:DA10)</f>
        <v>2</v>
      </c>
      <c r="DB15" s="356" t="n">
        <f aca="false">SUM(DB7:DB10)</f>
        <v>0</v>
      </c>
      <c r="DC15" s="356" t="n">
        <f aca="false">SUM(DC7:DC10)</f>
        <v>5</v>
      </c>
      <c r="DD15" s="356" t="n">
        <f aca="false">SUM(DD7:DD10)</f>
        <v>0</v>
      </c>
      <c r="DE15" s="356" t="n">
        <f aca="false">SUM(DE7:DE10)</f>
        <v>0</v>
      </c>
      <c r="DF15" s="356" t="n">
        <f aca="false">SUM(DF7:DF10)</f>
        <v>1</v>
      </c>
      <c r="DG15" s="356" t="n">
        <f aca="false">SUM(DG7:DG10)</f>
        <v>1</v>
      </c>
      <c r="DI15" s="364" t="n">
        <f aca="false">CR15+CT15+CV15+CX15+CZ15+DB15+DD15+DF15</f>
        <v>107</v>
      </c>
      <c r="DJ15" s="363" t="n">
        <f aca="false">CS15+CU15+CW15+CY15+DA15+DC15+DE15+DG15</f>
        <v>47</v>
      </c>
      <c r="DK15" s="365" t="n">
        <f aca="false">DJ15/(DJ15+DI15)</f>
        <v>0.305194805194805</v>
      </c>
      <c r="DL15" s="363" t="n">
        <f aca="false">CR15+CS15+CZ15+DA15</f>
        <v>76</v>
      </c>
      <c r="DM15" s="363" t="n">
        <f aca="false">CT15+CU15+DB15+DC15</f>
        <v>56</v>
      </c>
      <c r="DN15" s="363" t="n">
        <f aca="false">CV15+CW15+DD15+DE15</f>
        <v>13</v>
      </c>
      <c r="DO15" s="363" t="n">
        <f aca="false">SUM(DL15:DN15)</f>
        <v>145</v>
      </c>
      <c r="DP15" s="366" t="n">
        <f aca="false">DM15/DO15</f>
        <v>0.386206896551724</v>
      </c>
      <c r="DQ15" s="366" t="n">
        <f aca="false">DN15/DO15</f>
        <v>0.0896551724137931</v>
      </c>
      <c r="DR15" s="363" t="n">
        <f aca="false">CX15+CY15+DF15+DG15</f>
        <v>9</v>
      </c>
      <c r="DS15" s="363" t="n">
        <f aca="false">SUM(CR15:CY15)</f>
        <v>141</v>
      </c>
      <c r="DT15" s="367" t="n">
        <f aca="false">SUM(CZ15:DG15)</f>
        <v>13</v>
      </c>
      <c r="DU15" s="35" t="n">
        <f aca="false">SUM(CR15:DG15)</f>
        <v>154</v>
      </c>
      <c r="DX15" s="15" t="n">
        <f aca="false">(DI15/FD15) - 1</f>
        <v>0.371794871794872</v>
      </c>
      <c r="DY15" s="15" t="n">
        <f aca="false">(DJ15/FE15) - 1</f>
        <v>0.424242424242424</v>
      </c>
      <c r="DZ15" s="15" t="n">
        <f aca="false">(DK15/FF15) - 1</f>
        <v>0.0265643447461628</v>
      </c>
      <c r="EA15" s="15" t="n">
        <f aca="false">(DL15/FG15) - 1</f>
        <v>0.767441860465116</v>
      </c>
      <c r="EB15" s="15" t="n">
        <f aca="false">(DM15/FH15) - 1</f>
        <v>0.0566037735849057</v>
      </c>
      <c r="EC15" s="15" t="n">
        <f aca="false">(DN15/FI15) - 1</f>
        <v>1.16666666666667</v>
      </c>
      <c r="ED15" s="15" t="n">
        <f aca="false">(DO15/FJ15) - 1</f>
        <v>0.42156862745098</v>
      </c>
      <c r="EE15" s="15" t="n">
        <f aca="false">(DP15/FK15) - 1</f>
        <v>-0.256733897202342</v>
      </c>
      <c r="EF15" s="15" t="n">
        <f aca="false">(DQ15/FL15) - 1</f>
        <v>0.524137931034483</v>
      </c>
      <c r="EG15" s="15" t="n">
        <f aca="false">(DR15/FM15) - 1</f>
        <v>0</v>
      </c>
      <c r="EH15" s="15" t="n">
        <f aca="false">(DS15/FN15) - 1</f>
        <v>0.368932038834952</v>
      </c>
      <c r="EI15" s="15" t="n">
        <f aca="false">(DT15/FO15) - 1</f>
        <v>0.625</v>
      </c>
      <c r="EJ15" s="15" t="n">
        <f aca="false">(DU15/FP15) - 1</f>
        <v>0.387387387387387</v>
      </c>
      <c r="EL15" s="356" t="s">
        <v>204</v>
      </c>
      <c r="EM15" s="356" t="n">
        <f aca="false">SUM(EM7:EM10)</f>
        <v>30</v>
      </c>
      <c r="EN15" s="356" t="n">
        <f aca="false">SUM(EN7:EN10)</f>
        <v>9</v>
      </c>
      <c r="EO15" s="356" t="n">
        <f aca="false">SUM(EO7:EO10)</f>
        <v>28</v>
      </c>
      <c r="EP15" s="356" t="n">
        <f aca="false">SUM(EP7:EP10)</f>
        <v>21</v>
      </c>
      <c r="EQ15" s="356" t="n">
        <f aca="false">SUM(EQ7:EQ10)</f>
        <v>6</v>
      </c>
      <c r="ER15" s="356" t="n">
        <f aca="false">SUM(ER7:ER10)</f>
        <v>0</v>
      </c>
      <c r="ES15" s="356" t="n">
        <f aca="false">SUM(ES7:ES10)</f>
        <v>8</v>
      </c>
      <c r="ET15" s="356" t="n">
        <f aca="false">SUM(ET7:ET10)</f>
        <v>1</v>
      </c>
      <c r="EU15" s="356" t="n">
        <f aca="false">SUM(EU7:EU10)</f>
        <v>4</v>
      </c>
      <c r="EV15" s="356" t="n">
        <f aca="false">SUM(EV7:EV10)</f>
        <v>0</v>
      </c>
      <c r="EW15" s="356" t="n">
        <f aca="false">SUM(EW7:EW10)</f>
        <v>2</v>
      </c>
      <c r="EX15" s="356" t="n">
        <f aca="false">SUM(EX7:EX10)</f>
        <v>2</v>
      </c>
      <c r="EY15" s="356" t="n">
        <f aca="false">SUM(EY7:EY10)</f>
        <v>0</v>
      </c>
      <c r="EZ15" s="356" t="n">
        <f aca="false">SUM(EZ7:EZ10)</f>
        <v>0</v>
      </c>
      <c r="FA15" s="356" t="n">
        <f aca="false">SUM(FA7:FA10)</f>
        <v>0</v>
      </c>
      <c r="FB15" s="356" t="n">
        <f aca="false">SUM(FB7:FB10)</f>
        <v>0</v>
      </c>
      <c r="FD15" s="364" t="n">
        <f aca="false">EM15+EO15+EQ15+ES15+EU15+EW15+EY15+FA15</f>
        <v>78</v>
      </c>
      <c r="FE15" s="363" t="n">
        <f aca="false">EN15+EP15+ER15+ET15+EV15+EX15+EZ15+FB15</f>
        <v>33</v>
      </c>
      <c r="FF15" s="365" t="n">
        <f aca="false">FE15/(FE15+FD15)</f>
        <v>0.297297297297297</v>
      </c>
      <c r="FG15" s="363" t="n">
        <f aca="false">EM15+EN15+EU15+EV15</f>
        <v>43</v>
      </c>
      <c r="FH15" s="363" t="n">
        <f aca="false">EO15+EP15+EW15+EX15</f>
        <v>53</v>
      </c>
      <c r="FI15" s="363" t="n">
        <f aca="false">EQ15+ER15+EY15+EZ15</f>
        <v>6</v>
      </c>
      <c r="FJ15" s="363" t="n">
        <f aca="false">SUM(FG15:FI15)</f>
        <v>102</v>
      </c>
      <c r="FK15" s="366" t="n">
        <f aca="false">FH15/FJ15</f>
        <v>0.519607843137255</v>
      </c>
      <c r="FL15" s="366" t="n">
        <f aca="false">FI15/FJ15</f>
        <v>0.0588235294117647</v>
      </c>
      <c r="FM15" s="363" t="n">
        <f aca="false">ES15+ET15+FA15+FB15</f>
        <v>9</v>
      </c>
      <c r="FN15" s="363" t="n">
        <f aca="false">SUM(EM15:ET15)</f>
        <v>103</v>
      </c>
      <c r="FO15" s="367" t="n">
        <f aca="false">SUM(EU15:FB15)</f>
        <v>8</v>
      </c>
      <c r="FP15" s="35" t="n">
        <f aca="false">SUM(EM15:FB15)</f>
        <v>111</v>
      </c>
      <c r="FR15" s="368" t="e">
        <f aca="false">(FD15/#REF!) - 1</f>
        <v>#REF!</v>
      </c>
      <c r="FS15" s="369" t="e">
        <f aca="false">(FE15/#REF!) - 1</f>
        <v>#REF!</v>
      </c>
      <c r="FT15" s="369" t="e">
        <f aca="false">(FF15/#REF!) - 1</f>
        <v>#REF!</v>
      </c>
      <c r="FU15" s="369" t="e">
        <f aca="false">(FG15/#REF!) - 1</f>
        <v>#REF!</v>
      </c>
      <c r="FV15" s="369" t="e">
        <f aca="false">(FH15/#REF!) - 1</f>
        <v>#REF!</v>
      </c>
      <c r="FW15" s="369" t="e">
        <f aca="false">(FI15/#REF!) - 1</f>
        <v>#REF!</v>
      </c>
      <c r="FX15" s="369" t="e">
        <f aca="false">(FJ15/#REF!) - 1</f>
        <v>#REF!</v>
      </c>
      <c r="FY15" s="369" t="e">
        <f aca="false">(FK15/#REF!) - 1</f>
        <v>#REF!</v>
      </c>
      <c r="FZ15" s="369" t="e">
        <f aca="false">(FL15/#REF!) - 1</f>
        <v>#REF!</v>
      </c>
      <c r="GA15" s="369" t="e">
        <f aca="false">(FM15/#REF!) - 1</f>
        <v>#REF!</v>
      </c>
      <c r="GB15" s="369" t="e">
        <f aca="false">(FN15/#REF!) - 1</f>
        <v>#REF!</v>
      </c>
      <c r="GC15" s="369" t="e">
        <f aca="false">(FO15/#REF!) - 1</f>
        <v>#REF!</v>
      </c>
      <c r="GD15" s="370" t="e">
        <f aca="false">(FP15/#REF!) - 1</f>
        <v>#REF!</v>
      </c>
    </row>
    <row r="17" customFormat="false" ht="14.25" hidden="false" customHeight="false" outlineLevel="0" collapsed="false">
      <c r="A17" s="0" t="s">
        <v>205</v>
      </c>
      <c r="B17" s="0" t="n">
        <f aca="false">SUM(B5:B8)</f>
        <v>55</v>
      </c>
      <c r="C17" s="0" t="n">
        <f aca="false">SUM(C5:C8)</f>
        <v>17</v>
      </c>
      <c r="D17" s="0" t="n">
        <f aca="false">SUM(D5:D8)</f>
        <v>44</v>
      </c>
      <c r="E17" s="0" t="n">
        <f aca="false">SUM(E5:E8)</f>
        <v>46</v>
      </c>
      <c r="F17" s="0" t="n">
        <f aca="false">SUM(F5:F8)</f>
        <v>16</v>
      </c>
      <c r="G17" s="0" t="n">
        <f aca="false">SUM(G5:G8)</f>
        <v>3</v>
      </c>
      <c r="H17" s="0" t="n">
        <f aca="false">SUM(H5:H8)</f>
        <v>5</v>
      </c>
      <c r="I17" s="0" t="n">
        <f aca="false">SUM(I5:I8)</f>
        <v>3</v>
      </c>
      <c r="J17" s="0" t="n">
        <f aca="false">SUM(J5:J8)</f>
        <v>7</v>
      </c>
      <c r="K17" s="0" t="n">
        <f aca="false">SUM(K5:K8)</f>
        <v>0</v>
      </c>
      <c r="L17" s="0" t="n">
        <f aca="false">SUM(L5:L8)</f>
        <v>0</v>
      </c>
      <c r="M17" s="0" t="n">
        <f aca="false">SUM(M5:M8)</f>
        <v>0</v>
      </c>
      <c r="N17" s="0" t="n">
        <f aca="false">SUM(N5:N8)</f>
        <v>0</v>
      </c>
      <c r="O17" s="0" t="n">
        <f aca="false">SUM(O5:O8)</f>
        <v>0</v>
      </c>
      <c r="P17" s="0" t="n">
        <f aca="false">SUM(P5:P8)</f>
        <v>2</v>
      </c>
      <c r="Q17" s="0" t="n">
        <f aca="false">SUM(Q5:Q8)</f>
        <v>1</v>
      </c>
      <c r="AV17" s="0" t="s">
        <v>205</v>
      </c>
      <c r="AW17" s="0" t="n">
        <f aca="false">SUM(AW5:AW8)</f>
        <v>62</v>
      </c>
      <c r="AX17" s="0" t="n">
        <f aca="false">SUM(AX5:AX8)</f>
        <v>14</v>
      </c>
      <c r="AY17" s="0" t="n">
        <f aca="false">SUM(AY5:AY8)</f>
        <v>28</v>
      </c>
      <c r="AZ17" s="0" t="n">
        <f aca="false">SUM(AZ5:AZ8)</f>
        <v>46</v>
      </c>
      <c r="BA17" s="0" t="n">
        <f aca="false">SUM(BA5:BA8)</f>
        <v>11</v>
      </c>
      <c r="BB17" s="0" t="n">
        <f aca="false">SUM(BB5:BB8)</f>
        <v>3</v>
      </c>
      <c r="BC17" s="0" t="n">
        <f aca="false">SUM(BC5:BC8)</f>
        <v>1</v>
      </c>
      <c r="BD17" s="0" t="n">
        <f aca="false">SUM(BD5:BD8)</f>
        <v>2</v>
      </c>
      <c r="BE17" s="0" t="n">
        <f aca="false">SUM(BE5:BE8)</f>
        <v>4</v>
      </c>
      <c r="BF17" s="0" t="n">
        <f aca="false">SUM(BF5:BF8)</f>
        <v>0</v>
      </c>
      <c r="BG17" s="0" t="n">
        <f aca="false">SUM(BG5:BG8)</f>
        <v>1</v>
      </c>
      <c r="BH17" s="0" t="n">
        <f aca="false">SUM(BH5:BH8)</f>
        <v>0</v>
      </c>
      <c r="BI17" s="0" t="n">
        <f aca="false">SUM(BI5:BI8)</f>
        <v>0</v>
      </c>
      <c r="BJ17" s="0" t="n">
        <f aca="false">SUM(BJ5:BJ8)</f>
        <v>3</v>
      </c>
      <c r="BK17" s="0" t="n">
        <f aca="false">SUM(BK5:BK8)</f>
        <v>1</v>
      </c>
      <c r="BL17" s="0" t="n">
        <f aca="false">SUM(BL5:BL8)</f>
        <v>0</v>
      </c>
      <c r="CQ17" s="0" t="s">
        <v>205</v>
      </c>
      <c r="CR17" s="0" t="n">
        <f aca="false">SUM(CR5:CR8)</f>
        <v>43</v>
      </c>
      <c r="CS17" s="0" t="n">
        <f aca="false">SUM(CS5:CS8)</f>
        <v>31</v>
      </c>
      <c r="CT17" s="0" t="n">
        <f aca="false">SUM(CT5:CT8)</f>
        <v>33</v>
      </c>
      <c r="CU17" s="0" t="n">
        <f aca="false">SUM(CU5:CU8)</f>
        <v>18</v>
      </c>
      <c r="CV17" s="0" t="n">
        <f aca="false">SUM(CV5:CV8)</f>
        <v>13</v>
      </c>
      <c r="CW17" s="0" t="n">
        <f aca="false">SUM(CW5:CW8)</f>
        <v>1</v>
      </c>
      <c r="CX17" s="0" t="n">
        <f aca="false">SUM(CX5:CX8)</f>
        <v>7</v>
      </c>
      <c r="CY17" s="0" t="n">
        <f aca="false">SUM(CY5:CY8)</f>
        <v>2</v>
      </c>
      <c r="CZ17" s="0" t="n">
        <f aca="false">SUM(CZ5:CZ8)</f>
        <v>2</v>
      </c>
      <c r="DA17" s="0" t="n">
        <f aca="false">SUM(DA5:DA8)</f>
        <v>1</v>
      </c>
      <c r="DB17" s="0" t="n">
        <f aca="false">SUM(DB5:DB8)</f>
        <v>0</v>
      </c>
      <c r="DC17" s="0" t="n">
        <f aca="false">SUM(DC5:DC8)</f>
        <v>2</v>
      </c>
      <c r="DD17" s="0" t="n">
        <f aca="false">SUM(DD5:DD8)</f>
        <v>1</v>
      </c>
      <c r="DE17" s="0" t="n">
        <f aca="false">SUM(DE5:DE8)</f>
        <v>0</v>
      </c>
      <c r="DF17" s="0" t="n">
        <f aca="false">SUM(DF5:DF8)</f>
        <v>1</v>
      </c>
      <c r="DG17" s="0" t="n">
        <f aca="false">SUM(DG5:DG8)</f>
        <v>1</v>
      </c>
      <c r="EL17" s="0" t="n">
        <v>7</v>
      </c>
      <c r="EM17" s="0" t="n">
        <f aca="false">SUM(EM5:EM8)</f>
        <v>39</v>
      </c>
      <c r="EN17" s="0" t="n">
        <f aca="false">SUM(EN5:EN8)</f>
        <v>9</v>
      </c>
      <c r="EO17" s="0" t="n">
        <f aca="false">SUM(EO5:EO8)</f>
        <v>21</v>
      </c>
      <c r="EP17" s="0" t="n">
        <f aca="false">SUM(EP5:EP8)</f>
        <v>21</v>
      </c>
      <c r="EQ17" s="0" t="n">
        <f aca="false">SUM(EQ5:EQ8)</f>
        <v>4</v>
      </c>
      <c r="ER17" s="0" t="n">
        <f aca="false">SUM(ER5:ER8)</f>
        <v>1</v>
      </c>
      <c r="ES17" s="0" t="n">
        <f aca="false">SUM(ES5:ES8)</f>
        <v>2</v>
      </c>
      <c r="ET17" s="0" t="n">
        <f aca="false">SUM(ET5:ET8)</f>
        <v>1</v>
      </c>
      <c r="EU17" s="0" t="n">
        <f aca="false">SUM(EU5:EU8)</f>
        <v>2</v>
      </c>
      <c r="EV17" s="0" t="n">
        <f aca="false">SUM(EV5:EV8)</f>
        <v>0</v>
      </c>
      <c r="EW17" s="0" t="n">
        <f aca="false">SUM(EW5:EW8)</f>
        <v>3</v>
      </c>
      <c r="EX17" s="0" t="n">
        <f aca="false">SUM(EX5:EX8)</f>
        <v>3</v>
      </c>
      <c r="EY17" s="0" t="n">
        <f aca="false">SUM(EY5:EY8)</f>
        <v>0</v>
      </c>
      <c r="EZ17" s="0" t="n">
        <f aca="false">SUM(EZ5:EZ8)</f>
        <v>0</v>
      </c>
      <c r="FA17" s="0" t="n">
        <f aca="false">SUM(FA5:FA8)</f>
        <v>0</v>
      </c>
      <c r="FB17" s="0" t="n">
        <f aca="false">SUM(FB5:FB8)</f>
        <v>0</v>
      </c>
    </row>
    <row r="18" customFormat="false" ht="14.25" hidden="false" customHeight="false" outlineLevel="0" collapsed="false">
      <c r="A18" s="0" t="s">
        <v>206</v>
      </c>
      <c r="B18" s="0" t="n">
        <f aca="false">SUM(B9:B12)</f>
        <v>85</v>
      </c>
      <c r="C18" s="0" t="n">
        <f aca="false">SUM(C9:C12)</f>
        <v>22</v>
      </c>
      <c r="D18" s="0" t="n">
        <f aca="false">SUM(D9:D12)</f>
        <v>44</v>
      </c>
      <c r="E18" s="0" t="n">
        <f aca="false">SUM(E9:E12)</f>
        <v>45</v>
      </c>
      <c r="F18" s="0" t="n">
        <f aca="false">SUM(F9:F12)</f>
        <v>16</v>
      </c>
      <c r="G18" s="0" t="n">
        <f aca="false">SUM(G9:G12)</f>
        <v>5</v>
      </c>
      <c r="H18" s="0" t="n">
        <f aca="false">SUM(H9:H12)</f>
        <v>11</v>
      </c>
      <c r="I18" s="0" t="n">
        <f aca="false">SUM(I9:I12)</f>
        <v>3</v>
      </c>
      <c r="J18" s="0" t="n">
        <f aca="false">SUM(J9:J12)</f>
        <v>6</v>
      </c>
      <c r="K18" s="0" t="n">
        <f aca="false">SUM(K9:K12)</f>
        <v>0</v>
      </c>
      <c r="L18" s="0" t="n">
        <f aca="false">SUM(L9:L12)</f>
        <v>3</v>
      </c>
      <c r="M18" s="0" t="n">
        <f aca="false">SUM(M9:M12)</f>
        <v>2</v>
      </c>
      <c r="N18" s="0" t="n">
        <f aca="false">SUM(N9:N12)</f>
        <v>1</v>
      </c>
      <c r="O18" s="0" t="n">
        <f aca="false">SUM(O9:O12)</f>
        <v>0</v>
      </c>
      <c r="P18" s="0" t="n">
        <f aca="false">SUM(P9:P12)</f>
        <v>4</v>
      </c>
      <c r="Q18" s="0" t="n">
        <f aca="false">SUM(Q9:Q12)</f>
        <v>0</v>
      </c>
      <c r="AV18" s="0" t="s">
        <v>206</v>
      </c>
      <c r="AW18" s="0" t="n">
        <f aca="false">SUM(AW9:AW12)</f>
        <v>93</v>
      </c>
      <c r="AX18" s="0" t="n">
        <f aca="false">SUM(AX9:AX12)</f>
        <v>23</v>
      </c>
      <c r="AY18" s="0" t="n">
        <f aca="false">SUM(AY9:AY12)</f>
        <v>36</v>
      </c>
      <c r="AZ18" s="0" t="n">
        <f aca="false">SUM(AZ9:AZ12)</f>
        <v>29</v>
      </c>
      <c r="BA18" s="0" t="n">
        <f aca="false">SUM(BA9:BA12)</f>
        <v>11</v>
      </c>
      <c r="BB18" s="0" t="n">
        <f aca="false">SUM(BB9:BB12)</f>
        <v>4</v>
      </c>
      <c r="BC18" s="0" t="n">
        <f aca="false">SUM(BC9:BC12)</f>
        <v>15</v>
      </c>
      <c r="BD18" s="0" t="n">
        <f aca="false">SUM(BD9:BD12)</f>
        <v>4</v>
      </c>
      <c r="BE18" s="0" t="n">
        <f aca="false">SUM(BE9:BE12)</f>
        <v>6</v>
      </c>
      <c r="BF18" s="0" t="n">
        <f aca="false">SUM(BF9:BF12)</f>
        <v>0</v>
      </c>
      <c r="BG18" s="0" t="n">
        <f aca="false">SUM(BG9:BG12)</f>
        <v>2</v>
      </c>
      <c r="BH18" s="0" t="n">
        <f aca="false">SUM(BH9:BH12)</f>
        <v>2</v>
      </c>
      <c r="BI18" s="0" t="n">
        <f aca="false">SUM(BI9:BI12)</f>
        <v>1</v>
      </c>
      <c r="BJ18" s="0" t="n">
        <f aca="false">SUM(BJ9:BJ12)</f>
        <v>1</v>
      </c>
      <c r="BK18" s="0" t="n">
        <f aca="false">SUM(BK9:BK12)</f>
        <v>2</v>
      </c>
      <c r="BL18" s="0" t="n">
        <f aca="false">SUM(BL9:BL12)</f>
        <v>0</v>
      </c>
      <c r="CQ18" s="0" t="s">
        <v>206</v>
      </c>
      <c r="CR18" s="0" t="n">
        <f aca="false">SUM(CR9:CR12)</f>
        <v>60</v>
      </c>
      <c r="CS18" s="0" t="n">
        <f aca="false">SUM(CS9:CS12)</f>
        <v>22</v>
      </c>
      <c r="CT18" s="0" t="n">
        <f aca="false">SUM(CT9:CT12)</f>
        <v>25</v>
      </c>
      <c r="CU18" s="0" t="n">
        <f aca="false">SUM(CU9:CU12)</f>
        <v>12</v>
      </c>
      <c r="CV18" s="0" t="n">
        <f aca="false">SUM(CV9:CV12)</f>
        <v>6</v>
      </c>
      <c r="CW18" s="0" t="n">
        <f aca="false">SUM(CW9:CW12)</f>
        <v>3</v>
      </c>
      <c r="CX18" s="0" t="n">
        <f aca="false">SUM(CX9:CX12)</f>
        <v>13</v>
      </c>
      <c r="CY18" s="0" t="n">
        <f aca="false">SUM(CY9:CY12)</f>
        <v>1</v>
      </c>
      <c r="CZ18" s="0" t="n">
        <f aca="false">SUM(CZ9:CZ12)</f>
        <v>5</v>
      </c>
      <c r="DA18" s="0" t="n">
        <f aca="false">SUM(DA9:DA12)</f>
        <v>1</v>
      </c>
      <c r="DB18" s="0" t="n">
        <f aca="false">SUM(DB9:DB12)</f>
        <v>1</v>
      </c>
      <c r="DC18" s="0" t="n">
        <f aca="false">SUM(DC9:DC12)</f>
        <v>4</v>
      </c>
      <c r="DD18" s="0" t="n">
        <f aca="false">SUM(DD9:DD12)</f>
        <v>0</v>
      </c>
      <c r="DE18" s="0" t="n">
        <f aca="false">SUM(DE9:DE12)</f>
        <v>0</v>
      </c>
      <c r="DF18" s="0" t="n">
        <f aca="false">SUM(DF9:DF12)</f>
        <v>2</v>
      </c>
      <c r="DG18" s="0" t="n">
        <f aca="false">SUM(DG9:DG12)</f>
        <v>0</v>
      </c>
      <c r="EL18" s="0" t="n">
        <v>8</v>
      </c>
      <c r="EM18" s="0" t="n">
        <f aca="false">SUM(EM9:EM12)</f>
        <v>31</v>
      </c>
      <c r="EN18" s="0" t="n">
        <f aca="false">SUM(EN9:EN12)</f>
        <v>11</v>
      </c>
      <c r="EO18" s="0" t="n">
        <f aca="false">SUM(EO9:EO12)</f>
        <v>24</v>
      </c>
      <c r="EP18" s="0" t="n">
        <f aca="false">SUM(EP9:EP12)</f>
        <v>14</v>
      </c>
      <c r="EQ18" s="0" t="n">
        <f aca="false">SUM(EQ9:EQ12)</f>
        <v>3</v>
      </c>
      <c r="ER18" s="0" t="n">
        <f aca="false">SUM(ER9:ER12)</f>
        <v>0</v>
      </c>
      <c r="ES18" s="0" t="n">
        <f aca="false">SUM(ES9:ES12)</f>
        <v>9</v>
      </c>
      <c r="ET18" s="0" t="n">
        <f aca="false">SUM(ET9:ET12)</f>
        <v>1</v>
      </c>
      <c r="EU18" s="0" t="n">
        <f aca="false">SUM(EU9:EU12)</f>
        <v>6</v>
      </c>
      <c r="EV18" s="0" t="n">
        <f aca="false">SUM(EV9:EV12)</f>
        <v>0</v>
      </c>
      <c r="EW18" s="0" t="n">
        <f aca="false">SUM(EW9:EW12)</f>
        <v>1</v>
      </c>
      <c r="EX18" s="0" t="n">
        <f aca="false">SUM(EX9:EX12)</f>
        <v>0</v>
      </c>
      <c r="EY18" s="0" t="n">
        <f aca="false">SUM(EY9:EY12)</f>
        <v>0</v>
      </c>
      <c r="EZ18" s="0" t="n">
        <f aca="false">SUM(EZ9:EZ12)</f>
        <v>0</v>
      </c>
      <c r="FA18" s="0" t="n">
        <f aca="false">SUM(FA9:FA12)</f>
        <v>0</v>
      </c>
      <c r="FB18" s="0" t="n">
        <f aca="false">SUM(FB9:FB12)</f>
        <v>0</v>
      </c>
    </row>
    <row r="19" customFormat="false" ht="14.25" hidden="false" customHeight="false" outlineLevel="0" collapsed="false">
      <c r="FD19" s="0" t="e">
        <f aca="false">FD14/#REF!</f>
        <v>#REF!</v>
      </c>
      <c r="FE19" s="0" t="e">
        <f aca="false">FE14/#REF!</f>
        <v>#REF!</v>
      </c>
    </row>
    <row r="20" customFormat="false" ht="14.25" hidden="false" customHeight="false" outlineLevel="0" collapsed="false">
      <c r="CQ20" s="0" t="s">
        <v>210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417</v>
      </c>
      <c r="T24" s="152" t="n">
        <f aca="false">Y15</f>
        <v>228</v>
      </c>
      <c r="U24" s="153" t="n">
        <f aca="false">V24/S24</f>
        <v>0.441247002398081</v>
      </c>
      <c r="V24" s="154" t="n">
        <f aca="false">W14</f>
        <v>184</v>
      </c>
      <c r="W24" s="153" t="n">
        <f aca="false">X24/S24</f>
        <v>0.335731414868106</v>
      </c>
      <c r="X24" s="154" t="n">
        <f aca="false">C14+E14+G14+K14+M14+O14</f>
        <v>140</v>
      </c>
      <c r="Y24" s="153" t="n">
        <f aca="false">Z24/X24</f>
        <v>0.664285714285714</v>
      </c>
      <c r="Z24" s="154" t="n">
        <f aca="false">E14+M14</f>
        <v>93</v>
      </c>
      <c r="AA24" s="155" t="n">
        <f aca="false">X14</f>
        <v>41</v>
      </c>
      <c r="AB24" s="155" t="n">
        <f aca="false">X15</f>
        <v>27</v>
      </c>
      <c r="AC24" s="155" t="n">
        <f aca="false">AB14</f>
        <v>29</v>
      </c>
      <c r="AD24" s="155" t="n">
        <f aca="false">AB15</f>
        <v>12</v>
      </c>
      <c r="AE24" s="152" t="n">
        <f aca="false">AC14</f>
        <v>420</v>
      </c>
      <c r="AF24" s="152" t="n">
        <f aca="false">AC15</f>
        <v>226</v>
      </c>
      <c r="AG24" s="152" t="n">
        <f aca="false">AD14</f>
        <v>26</v>
      </c>
      <c r="AH24" s="152" t="n">
        <f aca="false">AD15</f>
        <v>14</v>
      </c>
      <c r="BN24" s="152" t="n">
        <f aca="false">BT14</f>
        <v>380</v>
      </c>
      <c r="BO24" s="152" t="n">
        <f aca="false">BT15</f>
        <v>209</v>
      </c>
      <c r="BP24" s="153" t="n">
        <f aca="false">BQ24/BN24</f>
        <v>0.378947368421053</v>
      </c>
      <c r="BQ24" s="154" t="n">
        <f aca="false">BR14</f>
        <v>144</v>
      </c>
      <c r="BR24" s="153" t="n">
        <f aca="false">BS24/BN24</f>
        <v>0.328947368421053</v>
      </c>
      <c r="BS24" s="154" t="n">
        <f aca="false">AX14+AZ14+BB14+BF14+BH14+BJ14</f>
        <v>125</v>
      </c>
      <c r="BT24" s="153" t="n">
        <f aca="false">BU24/BS24</f>
        <v>0.616</v>
      </c>
      <c r="BU24" s="154" t="n">
        <f aca="false">AZ14+BH14</f>
        <v>77</v>
      </c>
      <c r="BV24" s="155" t="n">
        <f aca="false">BS14</f>
        <v>34</v>
      </c>
      <c r="BW24" s="155" t="n">
        <f aca="false">BS15</f>
        <v>22</v>
      </c>
      <c r="BX24" s="155" t="n">
        <f aca="false">BW14</f>
        <v>25</v>
      </c>
      <c r="BY24" s="155" t="n">
        <f aca="false">BW15</f>
        <v>14</v>
      </c>
      <c r="BZ24" s="152" t="n">
        <f aca="false">BX14</f>
        <v>382</v>
      </c>
      <c r="CA24" s="152" t="n">
        <f aca="false">BX15</f>
        <v>213</v>
      </c>
      <c r="CB24" s="152" t="n">
        <f aca="false">BY14</f>
        <v>23</v>
      </c>
      <c r="CC24" s="152" t="n">
        <f aca="false">BY15</f>
        <v>10</v>
      </c>
    </row>
    <row r="25" customFormat="false" ht="13.8" hidden="false" customHeight="false" outlineLevel="0" collapsed="false"/>
    <row r="26" customFormat="false" ht="13.8" hidden="false" customHeight="false" outlineLevel="0" collapsed="false">
      <c r="A26" s="410" t="s">
        <v>212</v>
      </c>
      <c r="C26" s="411" t="s">
        <v>213</v>
      </c>
    </row>
    <row r="27" customFormat="false" ht="13.8" hidden="false" customHeight="false" outlineLevel="0" collapsed="false">
      <c r="C27" s="0" t="s">
        <v>214</v>
      </c>
    </row>
    <row r="28" customFormat="false" ht="13.8" hidden="false" customHeight="false" outlineLevel="0" collapsed="false">
      <c r="A28" s="410" t="s">
        <v>215</v>
      </c>
      <c r="C28" s="0" t="s">
        <v>216</v>
      </c>
    </row>
    <row r="29" customFormat="false" ht="13.8" hidden="false" customHeight="false" outlineLevel="0" collapsed="false">
      <c r="C29" s="411" t="s">
        <v>217</v>
      </c>
    </row>
    <row r="36" customFormat="false" ht="13.8" hidden="false" customHeight="false" outlineLevel="0" collapsed="false">
      <c r="A36" s="0" t="s">
        <v>218</v>
      </c>
    </row>
  </sheetData>
  <mergeCells count="48">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FR5:GD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R34"/>
  <sheetViews>
    <sheetView showFormulas="false" showGridLines="true" showRowColHeaders="true" showZeros="true" rightToLeft="false" tabSelected="false" showOutlineSymbols="true" defaultGridColor="true" view="normal" topLeftCell="P1" colorId="64" zoomScale="75" zoomScaleNormal="75" zoomScalePageLayoutView="100" workbookViewId="0">
      <selection pane="topLeft" activeCell="AB47" activeCellId="1" sqref="E31:G31 AB47"/>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58" min="143" style="0" width="5.46"/>
  </cols>
  <sheetData>
    <row r="1" customFormat="false" ht="25.5" hidden="false" customHeight="fals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219</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StGenis-&gt;Bourdigny</v>
      </c>
      <c r="T2" s="325"/>
      <c r="U2" s="325"/>
      <c r="V2" s="325"/>
      <c r="W2" s="325"/>
      <c r="X2" s="325"/>
      <c r="Y2" s="325"/>
      <c r="Z2" s="325"/>
      <c r="AA2" s="325"/>
      <c r="AB2" s="325"/>
      <c r="AC2" s="325"/>
      <c r="AD2" s="325"/>
      <c r="AH2" s="326" t="str">
        <f aca="false">"Changement depuis 2022 " &amp; $AX1</f>
        <v>Changement depuis 2022 StGenis-&gt;Bourdigny</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StGenis-&gt;Bourdigny</v>
      </c>
      <c r="BO2" s="325"/>
      <c r="BP2" s="325"/>
      <c r="BQ2" s="325"/>
      <c r="BR2" s="325"/>
      <c r="BS2" s="325"/>
      <c r="BT2" s="325"/>
      <c r="BU2" s="325"/>
      <c r="BV2" s="325"/>
      <c r="BW2" s="325"/>
      <c r="BX2" s="325"/>
      <c r="BY2" s="325"/>
      <c r="CC2" s="326" t="str">
        <f aca="false">"Changement depuis 2022 " &amp; $AX1</f>
        <v>Changement depuis 2022 StGenis-&gt;Bourdigny</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StGenis-&gt;Bourdigny</v>
      </c>
      <c r="DJ2" s="325"/>
      <c r="DK2" s="325"/>
      <c r="DL2" s="325"/>
      <c r="DM2" s="325"/>
      <c r="DN2" s="325"/>
      <c r="DO2" s="325"/>
      <c r="DP2" s="325"/>
      <c r="DQ2" s="325"/>
      <c r="DR2" s="325"/>
      <c r="DS2" s="325"/>
      <c r="DT2" s="325"/>
      <c r="DX2" s="326" t="str">
        <f aca="false">"Changement depuis 2021 " &amp; $CS1</f>
        <v>Changement depuis 2021 StGenis-&gt;Bourdigny</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StGenis -&gt; Bourdigny</v>
      </c>
      <c r="FE2" s="325"/>
      <c r="FF2" s="325"/>
      <c r="FG2" s="325"/>
      <c r="FH2" s="325"/>
      <c r="FI2" s="325"/>
      <c r="FJ2" s="325"/>
      <c r="FK2" s="325"/>
      <c r="FL2" s="325"/>
      <c r="FM2" s="325"/>
      <c r="FN2" s="325"/>
      <c r="FO2" s="325"/>
      <c r="FR2" s="325" t="str">
        <f aca="false">"Totaux 2020 " &amp; $EN1</f>
        <v>Totaux 2020 StGenis -&gt; Bourdigny</v>
      </c>
      <c r="FS2" s="325"/>
      <c r="FT2" s="325"/>
      <c r="FU2" s="325"/>
      <c r="FV2" s="325"/>
      <c r="FW2" s="325"/>
      <c r="FX2" s="325"/>
      <c r="FY2" s="325"/>
      <c r="FZ2" s="325"/>
      <c r="GA2" s="325"/>
      <c r="GB2" s="325"/>
      <c r="GC2" s="325"/>
      <c r="GF2" s="326" t="str">
        <f aca="false">"Changement depuis 2020 " &amp; $EN1</f>
        <v>Changement depuis 2020 StGenis -&gt; Bourdigny</v>
      </c>
      <c r="GG2" s="326"/>
      <c r="GH2" s="326"/>
      <c r="GI2" s="326"/>
      <c r="GJ2" s="326"/>
      <c r="GK2" s="326"/>
      <c r="GL2" s="326"/>
      <c r="GM2" s="326"/>
      <c r="GN2" s="326"/>
      <c r="GO2" s="326"/>
      <c r="GP2" s="326"/>
      <c r="GQ2" s="326"/>
      <c r="GR2" s="327"/>
    </row>
    <row r="3" customFormat="false" ht="16.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F3" s="324"/>
      <c r="AG3" s="324"/>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A3" s="324"/>
      <c r="CB3" s="324"/>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P3" s="324"/>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V3" s="324"/>
      <c r="DW3" s="324"/>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220</v>
      </c>
      <c r="FK3" s="330" t="s">
        <v>41</v>
      </c>
      <c r="FL3" s="330" t="s">
        <v>42</v>
      </c>
      <c r="FM3" s="330" t="s">
        <v>20</v>
      </c>
      <c r="FN3" s="330" t="s">
        <v>44</v>
      </c>
      <c r="FO3" s="331" t="s">
        <v>43</v>
      </c>
      <c r="FP3" s="332" t="s">
        <v>45</v>
      </c>
      <c r="FR3" s="0" t="s">
        <v>25</v>
      </c>
      <c r="FS3" s="0" t="s">
        <v>26</v>
      </c>
      <c r="FT3" s="0" t="s">
        <v>38</v>
      </c>
      <c r="FU3" s="0" t="s">
        <v>39</v>
      </c>
      <c r="FV3" s="0" t="s">
        <v>31</v>
      </c>
      <c r="FW3" s="0" t="s">
        <v>32</v>
      </c>
      <c r="FX3" s="0" t="s">
        <v>220</v>
      </c>
      <c r="FY3" s="0" t="s">
        <v>41</v>
      </c>
      <c r="FZ3" s="0" t="s">
        <v>42</v>
      </c>
      <c r="GA3" s="0" t="s">
        <v>20</v>
      </c>
      <c r="GB3" s="0" t="s">
        <v>44</v>
      </c>
      <c r="GC3" s="0" t="s">
        <v>43</v>
      </c>
      <c r="GD3" s="0"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15" hidden="false" customHeight="false" outlineLevel="0" collapsed="false">
      <c r="A5" s="344" t="n">
        <v>0.291666666666667</v>
      </c>
      <c r="B5" s="345" t="n">
        <v>4</v>
      </c>
      <c r="C5" s="371"/>
      <c r="D5" s="345"/>
      <c r="E5" s="371"/>
      <c r="F5" s="345"/>
      <c r="G5" s="371"/>
      <c r="H5" s="345"/>
      <c r="I5" s="371"/>
      <c r="J5" s="345"/>
      <c r="K5" s="371"/>
      <c r="L5" s="345"/>
      <c r="M5" s="371"/>
      <c r="N5" s="345"/>
      <c r="O5" s="371"/>
      <c r="P5" s="345"/>
      <c r="Q5" s="371"/>
      <c r="S5" s="340" t="n">
        <f aca="false">B5+D5+F5+H5+J5+L5+N5+P5</f>
        <v>4</v>
      </c>
      <c r="T5" s="4" t="n">
        <f aca="false">C5+E5+G5+I5+K5+M5+O5+Q5</f>
        <v>0</v>
      </c>
      <c r="U5" s="341" t="n">
        <f aca="false">T5/(T5+S5)</f>
        <v>0</v>
      </c>
      <c r="V5" s="4" t="n">
        <f aca="false">B5+C5+J5+K5</f>
        <v>4</v>
      </c>
      <c r="W5" s="4" t="n">
        <f aca="false">D5+E5+L5+M5</f>
        <v>0</v>
      </c>
      <c r="X5" s="4" t="n">
        <f aca="false">F5+G5+N5+O5</f>
        <v>0</v>
      </c>
      <c r="Y5" s="4" t="n">
        <f aca="false">SUM(V5:X5)</f>
        <v>4</v>
      </c>
      <c r="Z5" s="15" t="n">
        <f aca="false">W5/Y5</f>
        <v>0</v>
      </c>
      <c r="AA5" s="15" t="n">
        <f aca="false">X5/Y5</f>
        <v>0</v>
      </c>
      <c r="AB5" s="4" t="n">
        <f aca="false">H5+I5+P5+Q5</f>
        <v>0</v>
      </c>
      <c r="AC5" s="4" t="n">
        <f aca="false">SUM(B5:I5)</f>
        <v>4</v>
      </c>
      <c r="AD5" s="342" t="n">
        <f aca="false">SUM(J5:Q5)</f>
        <v>0</v>
      </c>
      <c r="AE5" s="343" t="n">
        <f aca="false">SUM(B5:Q5)</f>
        <v>4</v>
      </c>
      <c r="AH5" s="15" t="n">
        <f aca="false">(S5/BN5) - 1</f>
        <v>-0.6</v>
      </c>
      <c r="AI5" s="15" t="e">
        <f aca="false">(T5/BO5) - 1</f>
        <v>#DIV/0!</v>
      </c>
      <c r="AJ5" s="15" t="e">
        <f aca="false">(U5/BP5) - 1</f>
        <v>#DIV/0!</v>
      </c>
      <c r="AK5" s="15" t="n">
        <f aca="false">(V5/BQ5) - 1</f>
        <v>-0.6</v>
      </c>
      <c r="AL5" s="15" t="e">
        <f aca="false">(W5/BR5) - 1</f>
        <v>#DIV/0!</v>
      </c>
      <c r="AM5" s="15" t="e">
        <f aca="false">(X5/BS5) - 1</f>
        <v>#DIV/0!</v>
      </c>
      <c r="AN5" s="15" t="n">
        <f aca="false">(Y5/BT5) - 1</f>
        <v>-0.6</v>
      </c>
      <c r="AO5" s="15" t="e">
        <f aca="false">(Z5/BU5) - 1</f>
        <v>#DIV/0!</v>
      </c>
      <c r="AP5" s="15" t="e">
        <f aca="false">(AA5/BV5) - 1</f>
        <v>#DIV/0!</v>
      </c>
      <c r="AQ5" s="15" t="e">
        <f aca="false">(AB5/BW5) - 1</f>
        <v>#DIV/0!</v>
      </c>
      <c r="AR5" s="15" t="n">
        <f aca="false">(AC5/BX5) - 1</f>
        <v>-0.555555555555556</v>
      </c>
      <c r="AS5" s="15" t="n">
        <f aca="false">(AD5/BY5) - 1</f>
        <v>-1</v>
      </c>
      <c r="AT5" s="15" t="n">
        <f aca="false">(AE5/BZ5) - 1</f>
        <v>-0.6</v>
      </c>
      <c r="AV5" s="344" t="n">
        <v>0.291666666666667</v>
      </c>
      <c r="AW5" s="345" t="n">
        <v>9</v>
      </c>
      <c r="AX5" s="371"/>
      <c r="AY5" s="345"/>
      <c r="AZ5" s="371"/>
      <c r="BA5" s="345"/>
      <c r="BB5" s="371"/>
      <c r="BC5" s="345"/>
      <c r="BD5" s="371"/>
      <c r="BE5" s="345" t="n">
        <v>1</v>
      </c>
      <c r="BF5" s="371"/>
      <c r="BG5" s="345"/>
      <c r="BH5" s="371"/>
      <c r="BI5" s="345"/>
      <c r="BJ5" s="371"/>
      <c r="BK5" s="345"/>
      <c r="BL5" s="371"/>
      <c r="BN5" s="340" t="n">
        <f aca="false">AW5+AY5+BA5+BC5+BE5+BG5+BI5+BK5</f>
        <v>10</v>
      </c>
      <c r="BO5" s="4" t="n">
        <f aca="false">AX5+AZ5+BB5+BD5+BF5+BH5+BJ5+BL5</f>
        <v>0</v>
      </c>
      <c r="BP5" s="341" t="n">
        <f aca="false">BO5/(BO5+BN5)</f>
        <v>0</v>
      </c>
      <c r="BQ5" s="4" t="n">
        <f aca="false">AW5+AX5+BE5+BF5</f>
        <v>10</v>
      </c>
      <c r="BR5" s="4" t="n">
        <f aca="false">AY5+AZ5+BG5+BH5</f>
        <v>0</v>
      </c>
      <c r="BS5" s="4" t="n">
        <f aca="false">BA5+BB5+BI5+BJ5</f>
        <v>0</v>
      </c>
      <c r="BT5" s="4" t="n">
        <f aca="false">SUM(BQ5:BS5)</f>
        <v>10</v>
      </c>
      <c r="BU5" s="15" t="n">
        <f aca="false">BR5/BT5</f>
        <v>0</v>
      </c>
      <c r="BV5" s="15" t="n">
        <f aca="false">BS5/BT5</f>
        <v>0</v>
      </c>
      <c r="BW5" s="4" t="n">
        <f aca="false">BC5+BD5+BK5+BL5</f>
        <v>0</v>
      </c>
      <c r="BX5" s="4" t="n">
        <f aca="false">SUM(AW5:BD5)</f>
        <v>9</v>
      </c>
      <c r="BY5" s="342" t="n">
        <f aca="false">SUM(BE5:BL5)</f>
        <v>1</v>
      </c>
      <c r="BZ5" s="343" t="n">
        <f aca="false">SUM(AW5:BL5)</f>
        <v>10</v>
      </c>
      <c r="CC5" s="15" t="n">
        <f aca="false">(BN5/DI5) - 1</f>
        <v>4</v>
      </c>
      <c r="CD5" s="15" t="n">
        <f aca="false">(BO5/DJ5) - 1</f>
        <v>-1</v>
      </c>
      <c r="CE5" s="15" t="n">
        <f aca="false">(BP5/DK5) - 1</f>
        <v>-1</v>
      </c>
      <c r="CF5" s="15" t="n">
        <f aca="false">(BQ5/DL5) - 1</f>
        <v>2.33333333333333</v>
      </c>
      <c r="CG5" s="15" t="n">
        <f aca="false">(BR5/DM5) - 1</f>
        <v>-1</v>
      </c>
      <c r="CH5" s="15" t="e">
        <f aca="false">(BS5/DN5) - 1</f>
        <v>#DIV/0!</v>
      </c>
      <c r="CI5" s="15" t="n">
        <f aca="false">(BT5/DO5) - 1</f>
        <v>1</v>
      </c>
      <c r="CJ5" s="15" t="n">
        <f aca="false">(BU5/DP5) - 1</f>
        <v>-1</v>
      </c>
      <c r="CK5" s="15" t="e">
        <f aca="false">(BV5/DQ5) - 1</f>
        <v>#DIV/0!</v>
      </c>
      <c r="CL5" s="15" t="e">
        <f aca="false">(BW5/DR5) - 1</f>
        <v>#DIV/0!</v>
      </c>
      <c r="CM5" s="15" t="n">
        <f aca="false">(BX5/DS5) - 1</f>
        <v>0.8</v>
      </c>
      <c r="CN5" s="15" t="e">
        <f aca="false">(BY5/DT5) - 1</f>
        <v>#DIV/0!</v>
      </c>
      <c r="CO5" s="15" t="n">
        <f aca="false">(BZ5/DU5) - 1</f>
        <v>1</v>
      </c>
      <c r="CQ5" s="344" t="n">
        <v>0.291666666666667</v>
      </c>
      <c r="CR5" s="345" t="n">
        <v>2</v>
      </c>
      <c r="CS5" s="371" t="n">
        <v>1</v>
      </c>
      <c r="CT5" s="345"/>
      <c r="CU5" s="371" t="n">
        <v>2</v>
      </c>
      <c r="CV5" s="345"/>
      <c r="CW5" s="371"/>
      <c r="CX5" s="345"/>
      <c r="CY5" s="371"/>
      <c r="CZ5" s="345"/>
      <c r="DA5" s="371"/>
      <c r="DB5" s="345"/>
      <c r="DC5" s="371"/>
      <c r="DD5" s="345"/>
      <c r="DE5" s="371"/>
      <c r="DF5" s="345"/>
      <c r="DG5" s="371"/>
      <c r="DI5" s="340" t="n">
        <f aca="false">CR5+CT5+CV5+CX5+CZ5+DB5+DD5+DF5</f>
        <v>2</v>
      </c>
      <c r="DJ5" s="4" t="n">
        <f aca="false">CS5+CU5+CW5+CY5+DA5+DC5+DE5+DG5</f>
        <v>3</v>
      </c>
      <c r="DK5" s="341" t="n">
        <f aca="false">DJ5/(DJ5+DI5)</f>
        <v>0.6</v>
      </c>
      <c r="DL5" s="4" t="n">
        <f aca="false">CR5+CS5+CZ5+DA5</f>
        <v>3</v>
      </c>
      <c r="DM5" s="4" t="n">
        <f aca="false">CT5+CU5+DB5+DC5</f>
        <v>2</v>
      </c>
      <c r="DN5" s="4" t="n">
        <f aca="false">CV5+CW5+DD5+DE5</f>
        <v>0</v>
      </c>
      <c r="DO5" s="4" t="n">
        <f aca="false">SUM(DL5:DN5)</f>
        <v>5</v>
      </c>
      <c r="DP5" s="15" t="n">
        <f aca="false">DM5/DO5</f>
        <v>0.4</v>
      </c>
      <c r="DQ5" s="15" t="n">
        <f aca="false">DN5/DO5</f>
        <v>0</v>
      </c>
      <c r="DR5" s="4" t="n">
        <f aca="false">CX5+CY5+DF5+DG5</f>
        <v>0</v>
      </c>
      <c r="DS5" s="4" t="n">
        <f aca="false">SUM(CR5:CY5)</f>
        <v>5</v>
      </c>
      <c r="DT5" s="342" t="n">
        <f aca="false">SUM(CZ5:DG5)</f>
        <v>0</v>
      </c>
      <c r="DU5" s="343" t="n">
        <f aca="false">SUM(CR5:DG5)</f>
        <v>5</v>
      </c>
      <c r="DX5" s="15" t="n">
        <f aca="false">(DI5/FD5) - 1</f>
        <v>-0.714285714285714</v>
      </c>
      <c r="DY5" s="15" t="n">
        <f aca="false">(DJ5/FE5) - 1</f>
        <v>2</v>
      </c>
      <c r="DZ5" s="15" t="n">
        <f aca="false">(DK5/FF5) - 1</f>
        <v>3.8</v>
      </c>
      <c r="EA5" s="15" t="n">
        <f aca="false">(DL5/FG5) - 1</f>
        <v>0.5</v>
      </c>
      <c r="EB5" s="15" t="n">
        <f aca="false">(DM5/FH5) - 1</f>
        <v>-0.666666666666667</v>
      </c>
      <c r="EC5" s="15" t="e">
        <f aca="false">(DN5/FI5) - 1</f>
        <v>#DIV/0!</v>
      </c>
      <c r="ED5" s="15" t="n">
        <f aca="false">(DO5/FJ5) - 1</f>
        <v>-0.375</v>
      </c>
      <c r="EE5" s="15" t="n">
        <f aca="false">(DP5/FK5) - 1</f>
        <v>-0.466666666666667</v>
      </c>
      <c r="EF5" s="15" t="e">
        <f aca="false">(DQ5/FL5) - 1</f>
        <v>#DIV/0!</v>
      </c>
      <c r="EG5" s="15" t="e">
        <f aca="false">(DR5/FM5) - 1</f>
        <v>#DIV/0!</v>
      </c>
      <c r="EH5" s="15" t="n">
        <f aca="false">(DS5/FN5) - 1</f>
        <v>-0.375</v>
      </c>
      <c r="EI5" s="15" t="e">
        <f aca="false">(DT5/FO5) - 1</f>
        <v>#DIV/0!</v>
      </c>
      <c r="EJ5" s="15" t="n">
        <f aca="false">(DU5/FP5) - 1</f>
        <v>-0.375</v>
      </c>
      <c r="EL5" s="346" t="n">
        <v>0.291666666666667</v>
      </c>
      <c r="EM5" s="345" t="n">
        <v>2</v>
      </c>
      <c r="EN5" s="371"/>
      <c r="EO5" s="412" t="n">
        <v>5</v>
      </c>
      <c r="EP5" s="413" t="n">
        <v>1</v>
      </c>
      <c r="EQ5" s="412"/>
      <c r="ER5" s="413"/>
      <c r="ES5" s="345"/>
      <c r="ET5" s="371"/>
      <c r="EU5" s="345"/>
      <c r="EV5" s="371"/>
      <c r="EW5" s="412"/>
      <c r="EX5" s="413"/>
      <c r="EY5" s="412"/>
      <c r="EZ5" s="413"/>
      <c r="FA5" s="345"/>
      <c r="FB5" s="371"/>
      <c r="FD5" s="340" t="n">
        <f aca="false">EM5+EO5+EQ5+ES5+EU5+EW5+EY5+FA5</f>
        <v>7</v>
      </c>
      <c r="FE5" s="4" t="n">
        <f aca="false">EN5+EP5+ER5+ET5+EV5+EX5+EZ5+FB5</f>
        <v>1</v>
      </c>
      <c r="FF5" s="341" t="n">
        <f aca="false">FE5/(FE5+FD5)</f>
        <v>0.125</v>
      </c>
      <c r="FG5" s="4" t="n">
        <f aca="false">EM5+EN5+EU5+EV5</f>
        <v>2</v>
      </c>
      <c r="FH5" s="4" t="n">
        <f aca="false">EO5+EP5+EW5+EX5</f>
        <v>6</v>
      </c>
      <c r="FI5" s="4" t="n">
        <f aca="false">EQ5+ER5+EY5+EZ5</f>
        <v>0</v>
      </c>
      <c r="FJ5" s="4" t="n">
        <f aca="false">SUM(FG5:FI5)</f>
        <v>8</v>
      </c>
      <c r="FK5" s="15" t="n">
        <f aca="false">FH5/FJ5</f>
        <v>0.75</v>
      </c>
      <c r="FL5" s="15" t="n">
        <f aca="false">FI5/FJ5</f>
        <v>0</v>
      </c>
      <c r="FM5" s="4" t="n">
        <f aca="false">ES5+ET5+FA5+FB5</f>
        <v>0</v>
      </c>
      <c r="FN5" s="4" t="n">
        <f aca="false">SUM(EM5:ET5)</f>
        <v>8</v>
      </c>
      <c r="FO5" s="342" t="n">
        <f aca="false">SUM(EU5:FB5)</f>
        <v>0</v>
      </c>
      <c r="FP5" s="343" t="n">
        <f aca="false">SUM(EM5:FB5)</f>
        <v>8</v>
      </c>
      <c r="FR5" s="0" t="n">
        <v>1</v>
      </c>
      <c r="FS5" s="0" t="n">
        <v>0</v>
      </c>
      <c r="FT5" s="0" t="n">
        <v>0</v>
      </c>
      <c r="FU5" s="0" t="n">
        <v>0</v>
      </c>
      <c r="FV5" s="0" t="n">
        <v>1</v>
      </c>
      <c r="FW5" s="0" t="n">
        <v>0</v>
      </c>
      <c r="FX5" s="0" t="n">
        <v>1</v>
      </c>
      <c r="FY5" s="0" t="n">
        <v>1</v>
      </c>
      <c r="FZ5" s="0" t="n">
        <v>0</v>
      </c>
      <c r="GA5" s="0" t="n">
        <v>0</v>
      </c>
      <c r="GB5" s="0" t="n">
        <v>1</v>
      </c>
      <c r="GC5" s="0" t="n">
        <v>0</v>
      </c>
      <c r="GD5" s="0" t="n">
        <v>1</v>
      </c>
      <c r="GF5" s="347" t="n">
        <f aca="false">(FD5/FR5) - 1</f>
        <v>6</v>
      </c>
      <c r="GG5" s="15" t="e">
        <f aca="false">(FE5/FS5) - 1</f>
        <v>#DIV/0!</v>
      </c>
      <c r="GH5" s="15" t="e">
        <f aca="false">(FF5/FT5) - 1</f>
        <v>#DIV/0!</v>
      </c>
      <c r="GI5" s="15" t="e">
        <f aca="false">(FG5/FU5) - 1</f>
        <v>#DIV/0!</v>
      </c>
      <c r="GJ5" s="15" t="n">
        <f aca="false">(FH5/FV5) - 1</f>
        <v>5</v>
      </c>
      <c r="GK5" s="15" t="e">
        <f aca="false">(FI5/FW5) - 1</f>
        <v>#DIV/0!</v>
      </c>
      <c r="GL5" s="15" t="n">
        <f aca="false">(FJ5/FX5) - 1</f>
        <v>7</v>
      </c>
      <c r="GM5" s="15" t="n">
        <f aca="false">(FK5/FY5) - 1</f>
        <v>-0.25</v>
      </c>
      <c r="GN5" s="15" t="e">
        <f aca="false">(FL5/FZ5) - 1</f>
        <v>#DIV/0!</v>
      </c>
      <c r="GO5" s="15" t="e">
        <f aca="false">(FM5/GA5) - 1</f>
        <v>#DIV/0!</v>
      </c>
      <c r="GP5" s="15" t="n">
        <f aca="false">(FN5/GB5) - 1</f>
        <v>7</v>
      </c>
      <c r="GQ5" s="15" t="e">
        <f aca="false">(FO5/GC5) - 1</f>
        <v>#DIV/0!</v>
      </c>
      <c r="GR5" s="348" t="n">
        <f aca="false">(FP5/GD5) - 1</f>
        <v>7</v>
      </c>
    </row>
    <row r="6" customFormat="false" ht="15" hidden="false" customHeight="false" outlineLevel="0" collapsed="false">
      <c r="A6" s="349" t="n">
        <v>0.302083333333333</v>
      </c>
      <c r="B6" s="376" t="n">
        <v>6</v>
      </c>
      <c r="C6" s="377"/>
      <c r="D6" s="376"/>
      <c r="E6" s="377"/>
      <c r="F6" s="376"/>
      <c r="G6" s="377"/>
      <c r="H6" s="376"/>
      <c r="I6" s="377"/>
      <c r="J6" s="376"/>
      <c r="K6" s="377"/>
      <c r="L6" s="376"/>
      <c r="M6" s="377"/>
      <c r="N6" s="376"/>
      <c r="O6" s="377"/>
      <c r="P6" s="376"/>
      <c r="Q6" s="377"/>
      <c r="S6" s="340" t="n">
        <f aca="false">B6+D6+F6+H6+J6+L6+N6+P6</f>
        <v>6</v>
      </c>
      <c r="T6" s="4" t="n">
        <f aca="false">C6+E6+G6+I6+K6+M6+O6+Q6</f>
        <v>0</v>
      </c>
      <c r="U6" s="341" t="n">
        <f aca="false">T6/(T6+S6)</f>
        <v>0</v>
      </c>
      <c r="V6" s="4" t="n">
        <f aca="false">B6+C6+J6+K6</f>
        <v>6</v>
      </c>
      <c r="W6" s="4" t="n">
        <f aca="false">D6+E6+L6+M6</f>
        <v>0</v>
      </c>
      <c r="X6" s="4" t="n">
        <f aca="false">F6+G6+N6+O6</f>
        <v>0</v>
      </c>
      <c r="Y6" s="4" t="n">
        <f aca="false">SUM(V6:X6)</f>
        <v>6</v>
      </c>
      <c r="Z6" s="15" t="n">
        <f aca="false">W6/Y6</f>
        <v>0</v>
      </c>
      <c r="AA6" s="15" t="n">
        <f aca="false">X6/Y6</f>
        <v>0</v>
      </c>
      <c r="AB6" s="4" t="n">
        <f aca="false">H6+I6+P6+Q6</f>
        <v>0</v>
      </c>
      <c r="AC6" s="4" t="n">
        <f aca="false">SUM(B6:I6)</f>
        <v>6</v>
      </c>
      <c r="AD6" s="342" t="n">
        <f aca="false">SUM(J6:Q6)</f>
        <v>0</v>
      </c>
      <c r="AE6" s="343" t="n">
        <f aca="false">SUM(B6:Q6)</f>
        <v>6</v>
      </c>
      <c r="AH6" s="15" t="n">
        <f aca="false">(S6/BN6) - 1</f>
        <v>-0.25</v>
      </c>
      <c r="AI6" s="15" t="e">
        <f aca="false">(T6/BO6) - 1</f>
        <v>#DIV/0!</v>
      </c>
      <c r="AJ6" s="15" t="e">
        <f aca="false">(U6/BP6) - 1</f>
        <v>#DIV/0!</v>
      </c>
      <c r="AK6" s="15" t="n">
        <f aca="false">(V6/BQ6) - 1</f>
        <v>-0.25</v>
      </c>
      <c r="AL6" s="15" t="e">
        <f aca="false">(W6/BR6) - 1</f>
        <v>#DIV/0!</v>
      </c>
      <c r="AM6" s="15" t="e">
        <f aca="false">(X6/BS6) - 1</f>
        <v>#DIV/0!</v>
      </c>
      <c r="AN6" s="15" t="n">
        <f aca="false">(Y6/BT6) - 1</f>
        <v>-0.25</v>
      </c>
      <c r="AO6" s="15" t="e">
        <f aca="false">(Z6/BU6) - 1</f>
        <v>#DIV/0!</v>
      </c>
      <c r="AP6" s="15" t="e">
        <f aca="false">(AA6/BV6) - 1</f>
        <v>#DIV/0!</v>
      </c>
      <c r="AQ6" s="15" t="e">
        <f aca="false">(AB6/BW6) - 1</f>
        <v>#DIV/0!</v>
      </c>
      <c r="AR6" s="15" t="n">
        <f aca="false">(AC6/BX6) - 1</f>
        <v>-0.25</v>
      </c>
      <c r="AS6" s="15" t="e">
        <f aca="false">(AD6/BY6) - 1</f>
        <v>#DIV/0!</v>
      </c>
      <c r="AT6" s="15" t="n">
        <f aca="false">(AE6/BZ6) - 1</f>
        <v>-0.25</v>
      </c>
      <c r="AV6" s="349" t="n">
        <v>0.302083333333333</v>
      </c>
      <c r="AW6" s="376" t="n">
        <v>8</v>
      </c>
      <c r="AX6" s="377"/>
      <c r="AY6" s="376"/>
      <c r="AZ6" s="377"/>
      <c r="BA6" s="376"/>
      <c r="BB6" s="377"/>
      <c r="BC6" s="376"/>
      <c r="BD6" s="377"/>
      <c r="BE6" s="376"/>
      <c r="BF6" s="377"/>
      <c r="BG6" s="376"/>
      <c r="BH6" s="377"/>
      <c r="BI6" s="376"/>
      <c r="BJ6" s="377"/>
      <c r="BK6" s="376"/>
      <c r="BL6" s="377"/>
      <c r="BN6" s="340" t="n">
        <f aca="false">AW6+AY6+BA6+BC6+BE6+BG6+BI6+BK6</f>
        <v>8</v>
      </c>
      <c r="BO6" s="4" t="n">
        <f aca="false">AX6+AZ6+BB6+BD6+BF6+BH6+BJ6+BL6</f>
        <v>0</v>
      </c>
      <c r="BP6" s="341" t="n">
        <f aca="false">BO6/(BO6+BN6)</f>
        <v>0</v>
      </c>
      <c r="BQ6" s="4" t="n">
        <f aca="false">AW6+AX6+BE6+BF6</f>
        <v>8</v>
      </c>
      <c r="BR6" s="4" t="n">
        <f aca="false">AY6+AZ6+BG6+BH6</f>
        <v>0</v>
      </c>
      <c r="BS6" s="4" t="n">
        <f aca="false">BA6+BB6+BI6+BJ6</f>
        <v>0</v>
      </c>
      <c r="BT6" s="4" t="n">
        <f aca="false">SUM(BQ6:BS6)</f>
        <v>8</v>
      </c>
      <c r="BU6" s="15" t="n">
        <f aca="false">BR6/BT6</f>
        <v>0</v>
      </c>
      <c r="BV6" s="15" t="n">
        <f aca="false">BS6/BT6</f>
        <v>0</v>
      </c>
      <c r="BW6" s="4" t="n">
        <f aca="false">BC6+BD6+BK6+BL6</f>
        <v>0</v>
      </c>
      <c r="BX6" s="4" t="n">
        <f aca="false">SUM(AW6:BD6)</f>
        <v>8</v>
      </c>
      <c r="BY6" s="342" t="n">
        <f aca="false">SUM(BE6:BL6)</f>
        <v>0</v>
      </c>
      <c r="BZ6" s="343" t="n">
        <f aca="false">SUM(AW6:BL6)</f>
        <v>8</v>
      </c>
      <c r="CC6" s="15" t="n">
        <f aca="false">(BN6/DI6) - 1</f>
        <v>1.66666666666667</v>
      </c>
      <c r="CD6" s="15" t="n">
        <f aca="false">(BO6/DJ6) - 1</f>
        <v>-1</v>
      </c>
      <c r="CE6" s="15" t="n">
        <f aca="false">(BP6/DK6) - 1</f>
        <v>-1</v>
      </c>
      <c r="CF6" s="15" t="n">
        <f aca="false">(BQ6/DL6) - 1</f>
        <v>3</v>
      </c>
      <c r="CG6" s="15" t="n">
        <f aca="false">(BR6/DM6) - 1</f>
        <v>-1</v>
      </c>
      <c r="CH6" s="15" t="e">
        <f aca="false">(BS6/DN6) - 1</f>
        <v>#DIV/0!</v>
      </c>
      <c r="CI6" s="15" t="n">
        <f aca="false">(BT6/DO6) - 1</f>
        <v>0.6</v>
      </c>
      <c r="CJ6" s="15" t="n">
        <f aca="false">(BU6/DP6) - 1</f>
        <v>-1</v>
      </c>
      <c r="CK6" s="15" t="e">
        <f aca="false">(BV6/DQ6) - 1</f>
        <v>#DIV/0!</v>
      </c>
      <c r="CL6" s="15" t="e">
        <f aca="false">(BW6/DR6) - 1</f>
        <v>#DIV/0!</v>
      </c>
      <c r="CM6" s="15" t="n">
        <f aca="false">(BX6/DS6) - 1</f>
        <v>0.6</v>
      </c>
      <c r="CN6" s="15" t="e">
        <f aca="false">(BY6/DT6) - 1</f>
        <v>#DIV/0!</v>
      </c>
      <c r="CO6" s="15" t="n">
        <f aca="false">(BZ6/DU6) - 1</f>
        <v>0.6</v>
      </c>
      <c r="CQ6" s="349" t="n">
        <v>0.302083333333333</v>
      </c>
      <c r="CR6" s="376" t="n">
        <v>1</v>
      </c>
      <c r="CS6" s="377" t="n">
        <v>1</v>
      </c>
      <c r="CT6" s="376" t="n">
        <v>2</v>
      </c>
      <c r="CU6" s="377" t="n">
        <v>1</v>
      </c>
      <c r="CV6" s="376"/>
      <c r="CW6" s="377"/>
      <c r="CX6" s="376"/>
      <c r="CY6" s="377"/>
      <c r="CZ6" s="376"/>
      <c r="DA6" s="377"/>
      <c r="DB6" s="376"/>
      <c r="DC6" s="377"/>
      <c r="DD6" s="376"/>
      <c r="DE6" s="377"/>
      <c r="DF6" s="376"/>
      <c r="DG6" s="377"/>
      <c r="DI6" s="340" t="n">
        <f aca="false">CR6+CT6+CV6+CX6+CZ6+DB6+DD6+DF6</f>
        <v>3</v>
      </c>
      <c r="DJ6" s="4" t="n">
        <f aca="false">CS6+CU6+CW6+CY6+DA6+DC6+DE6+DG6</f>
        <v>2</v>
      </c>
      <c r="DK6" s="341" t="n">
        <f aca="false">DJ6/(DJ6+DI6)</f>
        <v>0.4</v>
      </c>
      <c r="DL6" s="4" t="n">
        <f aca="false">CR6+CS6+CZ6+DA6</f>
        <v>2</v>
      </c>
      <c r="DM6" s="4" t="n">
        <f aca="false">CT6+CU6+DB6+DC6</f>
        <v>3</v>
      </c>
      <c r="DN6" s="4" t="n">
        <f aca="false">CV6+CW6+DD6+DE6</f>
        <v>0</v>
      </c>
      <c r="DO6" s="4" t="n">
        <f aca="false">SUM(DL6:DN6)</f>
        <v>5</v>
      </c>
      <c r="DP6" s="15" t="n">
        <f aca="false">DM6/DO6</f>
        <v>0.6</v>
      </c>
      <c r="DQ6" s="15" t="n">
        <f aca="false">DN6/DO6</f>
        <v>0</v>
      </c>
      <c r="DR6" s="4" t="n">
        <f aca="false">CX6+CY6+DF6+DG6</f>
        <v>0</v>
      </c>
      <c r="DS6" s="4" t="n">
        <f aca="false">SUM(CR6:CY6)</f>
        <v>5</v>
      </c>
      <c r="DT6" s="342" t="n">
        <f aca="false">SUM(CZ6:DG6)</f>
        <v>0</v>
      </c>
      <c r="DU6" s="343" t="n">
        <f aca="false">SUM(CR6:DG6)</f>
        <v>5</v>
      </c>
      <c r="DX6" s="15" t="n">
        <f aca="false">(DI6/FD6) - 1</f>
        <v>0</v>
      </c>
      <c r="DY6" s="15" t="n">
        <f aca="false">(DJ6/FE6) - 1</f>
        <v>1</v>
      </c>
      <c r="DZ6" s="15" t="n">
        <f aca="false">(DK6/FF6) - 1</f>
        <v>0.6</v>
      </c>
      <c r="EA6" s="15" t="n">
        <f aca="false">(DL6/FG6) - 1</f>
        <v>-0.333333333333333</v>
      </c>
      <c r="EB6" s="15" t="n">
        <f aca="false">(DM6/FH6) - 1</f>
        <v>2</v>
      </c>
      <c r="EC6" s="15" t="e">
        <f aca="false">(DN6/FI6) - 1</f>
        <v>#DIV/0!</v>
      </c>
      <c r="ED6" s="15" t="n">
        <f aca="false">(DO6/FJ6) - 1</f>
        <v>0.25</v>
      </c>
      <c r="EE6" s="15" t="n">
        <f aca="false">(DP6/FK6) - 1</f>
        <v>1.4</v>
      </c>
      <c r="EF6" s="15" t="e">
        <f aca="false">(DQ6/FL6) - 1</f>
        <v>#DIV/0!</v>
      </c>
      <c r="EG6" s="15" t="e">
        <f aca="false">(DR6/FM6) - 1</f>
        <v>#DIV/0!</v>
      </c>
      <c r="EH6" s="15" t="n">
        <f aca="false">(DS6/FN6) - 1</f>
        <v>0.25</v>
      </c>
      <c r="EI6" s="15" t="e">
        <f aca="false">(DT6/FO6) - 1</f>
        <v>#DIV/0!</v>
      </c>
      <c r="EJ6" s="15" t="n">
        <f aca="false">(DU6/FP6) - 1</f>
        <v>0.25</v>
      </c>
      <c r="EL6" s="350" t="n">
        <v>0.302083333333333</v>
      </c>
      <c r="EM6" s="345" t="n">
        <v>3</v>
      </c>
      <c r="EN6" s="371"/>
      <c r="EO6" s="412"/>
      <c r="EP6" s="413" t="n">
        <v>1</v>
      </c>
      <c r="EQ6" s="412"/>
      <c r="ER6" s="413"/>
      <c r="ES6" s="345"/>
      <c r="ET6" s="371"/>
      <c r="EU6" s="345"/>
      <c r="EV6" s="371"/>
      <c r="EW6" s="412"/>
      <c r="EX6" s="413"/>
      <c r="EY6" s="412"/>
      <c r="EZ6" s="413"/>
      <c r="FA6" s="345"/>
      <c r="FB6" s="371"/>
      <c r="FD6" s="340" t="n">
        <f aca="false">EM6+EO6+EQ6+ES6+EU6+EW6+EY6+FA6</f>
        <v>3</v>
      </c>
      <c r="FE6" s="4" t="n">
        <f aca="false">EN6+EP6+ER6+ET6+EV6+EX6+EZ6+FB6</f>
        <v>1</v>
      </c>
      <c r="FF6" s="341" t="n">
        <f aca="false">FE6/(FE6+FD6)</f>
        <v>0.25</v>
      </c>
      <c r="FG6" s="4" t="n">
        <f aca="false">EM6+EN6+EU6+EV6</f>
        <v>3</v>
      </c>
      <c r="FH6" s="4" t="n">
        <f aca="false">EO6+EP6+EW6+EX6</f>
        <v>1</v>
      </c>
      <c r="FI6" s="4" t="n">
        <f aca="false">EQ6+ER6+EY6+EZ6</f>
        <v>0</v>
      </c>
      <c r="FJ6" s="4" t="n">
        <f aca="false">SUM(FG6:FI6)</f>
        <v>4</v>
      </c>
      <c r="FK6" s="15" t="n">
        <f aca="false">FH6/FJ6</f>
        <v>0.25</v>
      </c>
      <c r="FL6" s="15" t="n">
        <f aca="false">FI6/FJ6</f>
        <v>0</v>
      </c>
      <c r="FM6" s="4" t="n">
        <f aca="false">ES6+ET6+FA6+FB6</f>
        <v>0</v>
      </c>
      <c r="FN6" s="4" t="n">
        <f aca="false">SUM(EM6:ET6)</f>
        <v>4</v>
      </c>
      <c r="FO6" s="342" t="n">
        <f aca="false">SUM(EU6:FB6)</f>
        <v>0</v>
      </c>
      <c r="FP6" s="343" t="n">
        <f aca="false">SUM(EM6:FB6)</f>
        <v>4</v>
      </c>
      <c r="FR6" s="0" t="n">
        <v>5</v>
      </c>
      <c r="FS6" s="0" t="n">
        <v>1</v>
      </c>
      <c r="FT6" s="0" t="n">
        <v>0.166666666666667</v>
      </c>
      <c r="FU6" s="0" t="n">
        <v>2</v>
      </c>
      <c r="FV6" s="0" t="n">
        <v>4</v>
      </c>
      <c r="FW6" s="0" t="n">
        <v>0</v>
      </c>
      <c r="FX6" s="0" t="n">
        <v>6</v>
      </c>
      <c r="FY6" s="0" t="n">
        <v>0.666666666666667</v>
      </c>
      <c r="FZ6" s="0" t="n">
        <v>0</v>
      </c>
      <c r="GA6" s="0" t="n">
        <v>0</v>
      </c>
      <c r="GB6" s="0" t="n">
        <v>6</v>
      </c>
      <c r="GC6" s="0" t="n">
        <v>0</v>
      </c>
      <c r="GD6" s="0" t="n">
        <v>6</v>
      </c>
      <c r="GF6" s="347" t="n">
        <f aca="false">(FD6/FR6) - 1</f>
        <v>-0.4</v>
      </c>
      <c r="GG6" s="15" t="n">
        <f aca="false">(FE6/FS6) - 1</f>
        <v>0</v>
      </c>
      <c r="GH6" s="15" t="n">
        <f aca="false">(FF6/FT6) - 1</f>
        <v>0.499999999999997</v>
      </c>
      <c r="GI6" s="15" t="n">
        <f aca="false">(FG6/FU6) - 1</f>
        <v>0.5</v>
      </c>
      <c r="GJ6" s="15" t="n">
        <f aca="false">(FH6/FV6) - 1</f>
        <v>-0.75</v>
      </c>
      <c r="GK6" s="15" t="e">
        <f aca="false">(FI6/FW6) - 1</f>
        <v>#DIV/0!</v>
      </c>
      <c r="GL6" s="15" t="n">
        <f aca="false">(FJ6/FX6) - 1</f>
        <v>-0.333333333333333</v>
      </c>
      <c r="GM6" s="15" t="n">
        <f aca="false">(FK6/FY6) - 1</f>
        <v>-0.625</v>
      </c>
      <c r="GN6" s="15" t="e">
        <f aca="false">(FL6/FZ6) - 1</f>
        <v>#DIV/0!</v>
      </c>
      <c r="GO6" s="15" t="e">
        <f aca="false">(FM6/GA6) - 1</f>
        <v>#DIV/0!</v>
      </c>
      <c r="GP6" s="15" t="n">
        <f aca="false">(FN6/GB6) - 1</f>
        <v>-0.333333333333333</v>
      </c>
      <c r="GQ6" s="15" t="e">
        <f aca="false">(FO6/GC6) - 1</f>
        <v>#DIV/0!</v>
      </c>
      <c r="GR6" s="348" t="n">
        <f aca="false">(FP6/GD6) - 1</f>
        <v>-0.333333333333333</v>
      </c>
    </row>
    <row r="7" customFormat="false" ht="15" hidden="false" customHeight="false" outlineLevel="0" collapsed="false">
      <c r="A7" s="349" t="n">
        <v>0.3125</v>
      </c>
      <c r="B7" s="376" t="n">
        <v>7</v>
      </c>
      <c r="C7" s="377"/>
      <c r="D7" s="376"/>
      <c r="E7" s="377"/>
      <c r="F7" s="376"/>
      <c r="G7" s="377"/>
      <c r="H7" s="376"/>
      <c r="I7" s="377"/>
      <c r="J7" s="376"/>
      <c r="K7" s="377"/>
      <c r="L7" s="376"/>
      <c r="M7" s="377"/>
      <c r="N7" s="376"/>
      <c r="O7" s="377"/>
      <c r="P7" s="376"/>
      <c r="Q7" s="377"/>
      <c r="S7" s="340" t="n">
        <f aca="false">B7+D7+F7+H7+J7+L7+N7+P7</f>
        <v>7</v>
      </c>
      <c r="T7" s="4" t="n">
        <f aca="false">C7+E7+G7+I7+K7+M7+O7+Q7</f>
        <v>0</v>
      </c>
      <c r="U7" s="341" t="n">
        <f aca="false">T7/(T7+S7)</f>
        <v>0</v>
      </c>
      <c r="V7" s="4" t="n">
        <f aca="false">B7+C7+J7+K7</f>
        <v>7</v>
      </c>
      <c r="W7" s="4" t="n">
        <f aca="false">D7+E7+L7+M7</f>
        <v>0</v>
      </c>
      <c r="X7" s="4" t="n">
        <f aca="false">F7+G7+N7+O7</f>
        <v>0</v>
      </c>
      <c r="Y7" s="4" t="n">
        <f aca="false">SUM(V7:X7)</f>
        <v>7</v>
      </c>
      <c r="Z7" s="15" t="n">
        <f aca="false">W7/Y7</f>
        <v>0</v>
      </c>
      <c r="AA7" s="15" t="n">
        <f aca="false">X7/Y7</f>
        <v>0</v>
      </c>
      <c r="AB7" s="4" t="n">
        <f aca="false">H7+I7+P7+Q7</f>
        <v>0</v>
      </c>
      <c r="AC7" s="4" t="n">
        <f aca="false">SUM(B7:I7)</f>
        <v>7</v>
      </c>
      <c r="AD7" s="342" t="n">
        <f aca="false">SUM(J7:Q7)</f>
        <v>0</v>
      </c>
      <c r="AE7" s="343" t="n">
        <f aca="false">SUM(B7:Q7)</f>
        <v>7</v>
      </c>
      <c r="AH7" s="15" t="n">
        <f aca="false">(S7/BN7) - 1</f>
        <v>-0.125</v>
      </c>
      <c r="AI7" s="15" t="e">
        <f aca="false">(T7/BO7) - 1</f>
        <v>#DIV/0!</v>
      </c>
      <c r="AJ7" s="15" t="e">
        <f aca="false">(U7/BP7) - 1</f>
        <v>#DIV/0!</v>
      </c>
      <c r="AK7" s="15" t="n">
        <f aca="false">(V7/BQ7) - 1</f>
        <v>-0.125</v>
      </c>
      <c r="AL7" s="15" t="e">
        <f aca="false">(W7/BR7) - 1</f>
        <v>#DIV/0!</v>
      </c>
      <c r="AM7" s="15" t="e">
        <f aca="false">(X7/BS7) - 1</f>
        <v>#DIV/0!</v>
      </c>
      <c r="AN7" s="15" t="n">
        <f aca="false">(Y7/BT7) - 1</f>
        <v>-0.125</v>
      </c>
      <c r="AO7" s="15" t="e">
        <f aca="false">(Z7/BU7) - 1</f>
        <v>#DIV/0!</v>
      </c>
      <c r="AP7" s="15" t="e">
        <f aca="false">(AA7/BV7) - 1</f>
        <v>#DIV/0!</v>
      </c>
      <c r="AQ7" s="15" t="e">
        <f aca="false">(AB7/BW7) - 1</f>
        <v>#DIV/0!</v>
      </c>
      <c r="AR7" s="15" t="n">
        <f aca="false">(AC7/BX7) - 1</f>
        <v>-0.125</v>
      </c>
      <c r="AS7" s="15" t="e">
        <f aca="false">(AD7/BY7) - 1</f>
        <v>#DIV/0!</v>
      </c>
      <c r="AT7" s="15" t="n">
        <f aca="false">(AE7/BZ7) - 1</f>
        <v>-0.125</v>
      </c>
      <c r="AV7" s="349" t="n">
        <v>0.3125</v>
      </c>
      <c r="AW7" s="376" t="n">
        <v>8</v>
      </c>
      <c r="AX7" s="377"/>
      <c r="AY7" s="376"/>
      <c r="AZ7" s="377"/>
      <c r="BA7" s="376"/>
      <c r="BB7" s="377"/>
      <c r="BC7" s="376"/>
      <c r="BD7" s="377"/>
      <c r="BE7" s="376"/>
      <c r="BF7" s="377"/>
      <c r="BG7" s="376"/>
      <c r="BH7" s="377"/>
      <c r="BI7" s="376"/>
      <c r="BJ7" s="377"/>
      <c r="BK7" s="376"/>
      <c r="BL7" s="377"/>
      <c r="BN7" s="340" t="n">
        <f aca="false">AW7+AY7+BA7+BC7+BE7+BG7+BI7+BK7</f>
        <v>8</v>
      </c>
      <c r="BO7" s="4" t="n">
        <f aca="false">AX7+AZ7+BB7+BD7+BF7+BH7+BJ7+BL7</f>
        <v>0</v>
      </c>
      <c r="BP7" s="341" t="n">
        <f aca="false">BO7/(BO7+BN7)</f>
        <v>0</v>
      </c>
      <c r="BQ7" s="4" t="n">
        <f aca="false">AW7+AX7+BE7+BF7</f>
        <v>8</v>
      </c>
      <c r="BR7" s="4" t="n">
        <f aca="false">AY7+AZ7+BG7+BH7</f>
        <v>0</v>
      </c>
      <c r="BS7" s="4" t="n">
        <f aca="false">BA7+BB7+BI7+BJ7</f>
        <v>0</v>
      </c>
      <c r="BT7" s="4" t="n">
        <f aca="false">SUM(BQ7:BS7)</f>
        <v>8</v>
      </c>
      <c r="BU7" s="15" t="n">
        <f aca="false">BR7/BT7</f>
        <v>0</v>
      </c>
      <c r="BV7" s="15" t="n">
        <f aca="false">BS7/BT7</f>
        <v>0</v>
      </c>
      <c r="BW7" s="4" t="n">
        <f aca="false">BC7+BD7+BK7+BL7</f>
        <v>0</v>
      </c>
      <c r="BX7" s="4" t="n">
        <f aca="false">SUM(AW7:BD7)</f>
        <v>8</v>
      </c>
      <c r="BY7" s="342" t="n">
        <f aca="false">SUM(BE7:BL7)</f>
        <v>0</v>
      </c>
      <c r="BZ7" s="343" t="n">
        <f aca="false">SUM(AW7:BL7)</f>
        <v>8</v>
      </c>
      <c r="CC7" s="15" t="n">
        <f aca="false">(BN7/DI7) - 1</f>
        <v>7</v>
      </c>
      <c r="CD7" s="15" t="n">
        <f aca="false">(BO7/DJ7) - 1</f>
        <v>-1</v>
      </c>
      <c r="CE7" s="15" t="n">
        <f aca="false">(BP7/DK7) - 1</f>
        <v>-1</v>
      </c>
      <c r="CF7" s="15" t="n">
        <f aca="false">(BQ7/DL7) - 1</f>
        <v>3</v>
      </c>
      <c r="CG7" s="15" t="e">
        <f aca="false">(BR7/DM7) - 1</f>
        <v>#DIV/0!</v>
      </c>
      <c r="CH7" s="15" t="e">
        <f aca="false">(BS7/DN7) - 1</f>
        <v>#DIV/0!</v>
      </c>
      <c r="CI7" s="15" t="n">
        <f aca="false">(BT7/DO7) - 1</f>
        <v>3</v>
      </c>
      <c r="CJ7" s="15" t="e">
        <f aca="false">(BU7/DP7) - 1</f>
        <v>#DIV/0!</v>
      </c>
      <c r="CK7" s="15" t="e">
        <f aca="false">(BV7/DQ7) - 1</f>
        <v>#DIV/0!</v>
      </c>
      <c r="CL7" s="15" t="e">
        <f aca="false">(BW7/DR7) - 1</f>
        <v>#DIV/0!</v>
      </c>
      <c r="CM7" s="15" t="n">
        <f aca="false">(BX7/DS7) - 1</f>
        <v>3</v>
      </c>
      <c r="CN7" s="15" t="e">
        <f aca="false">(BY7/DT7) - 1</f>
        <v>#DIV/0!</v>
      </c>
      <c r="CO7" s="15" t="n">
        <f aca="false">(BZ7/DU7) - 1</f>
        <v>3</v>
      </c>
      <c r="CQ7" s="349" t="n">
        <v>0.3125</v>
      </c>
      <c r="CR7" s="376" t="n">
        <v>1</v>
      </c>
      <c r="CS7" s="377" t="n">
        <v>1</v>
      </c>
      <c r="CT7" s="376"/>
      <c r="CU7" s="377"/>
      <c r="CV7" s="376"/>
      <c r="CW7" s="377"/>
      <c r="CX7" s="376"/>
      <c r="CY7" s="377"/>
      <c r="CZ7" s="376"/>
      <c r="DA7" s="377"/>
      <c r="DB7" s="376"/>
      <c r="DC7" s="377"/>
      <c r="DD7" s="376"/>
      <c r="DE7" s="377"/>
      <c r="DF7" s="376"/>
      <c r="DG7" s="377"/>
      <c r="DI7" s="340" t="n">
        <f aca="false">CR7+CT7+CV7+CX7+CZ7+DB7+DD7+DF7</f>
        <v>1</v>
      </c>
      <c r="DJ7" s="4" t="n">
        <f aca="false">CS7+CU7+CW7+CY7+DA7+DC7+DE7+DG7</f>
        <v>1</v>
      </c>
      <c r="DK7" s="341" t="n">
        <f aca="false">DJ7/(DJ7+DI7)</f>
        <v>0.5</v>
      </c>
      <c r="DL7" s="4" t="n">
        <f aca="false">CR7+CS7+CZ7+DA7</f>
        <v>2</v>
      </c>
      <c r="DM7" s="4" t="n">
        <f aca="false">CT7+CU7+DB7+DC7</f>
        <v>0</v>
      </c>
      <c r="DN7" s="4" t="n">
        <f aca="false">CV7+CW7+DD7+DE7</f>
        <v>0</v>
      </c>
      <c r="DO7" s="4" t="n">
        <f aca="false">SUM(DL7:DN7)</f>
        <v>2</v>
      </c>
      <c r="DP7" s="15" t="n">
        <f aca="false">DM7/DO7</f>
        <v>0</v>
      </c>
      <c r="DQ7" s="15" t="n">
        <f aca="false">DN7/DO7</f>
        <v>0</v>
      </c>
      <c r="DR7" s="4" t="n">
        <f aca="false">CX7+CY7+DF7+DG7</f>
        <v>0</v>
      </c>
      <c r="DS7" s="4" t="n">
        <f aca="false">SUM(CR7:CY7)</f>
        <v>2</v>
      </c>
      <c r="DT7" s="342" t="n">
        <f aca="false">SUM(CZ7:DG7)</f>
        <v>0</v>
      </c>
      <c r="DU7" s="343" t="n">
        <f aca="false">SUM(CR7:DG7)</f>
        <v>2</v>
      </c>
      <c r="DX7" s="15" t="n">
        <f aca="false">(DI7/FD7) - 1</f>
        <v>-0.5</v>
      </c>
      <c r="DY7" s="15" t="e">
        <f aca="false">(DJ7/FE7) - 1</f>
        <v>#DIV/0!</v>
      </c>
      <c r="DZ7" s="15" t="e">
        <f aca="false">(DK7/FF7) - 1</f>
        <v>#DIV/0!</v>
      </c>
      <c r="EA7" s="15" t="n">
        <f aca="false">(DL7/FG7) - 1</f>
        <v>0</v>
      </c>
      <c r="EB7" s="15" t="e">
        <f aca="false">(DM7/FH7) - 1</f>
        <v>#DIV/0!</v>
      </c>
      <c r="EC7" s="15" t="e">
        <f aca="false">(DN7/FI7) - 1</f>
        <v>#DIV/0!</v>
      </c>
      <c r="ED7" s="15" t="n">
        <f aca="false">(DO7/FJ7) - 1</f>
        <v>0</v>
      </c>
      <c r="EE7" s="15" t="e">
        <f aca="false">(DP7/FK7) - 1</f>
        <v>#DIV/0!</v>
      </c>
      <c r="EF7" s="15" t="e">
        <f aca="false">(DQ7/FL7) - 1</f>
        <v>#DIV/0!</v>
      </c>
      <c r="EG7" s="15" t="e">
        <f aca="false">(DR7/FM7) - 1</f>
        <v>#DIV/0!</v>
      </c>
      <c r="EH7" s="15" t="n">
        <f aca="false">(DS7/FN7) - 1</f>
        <v>0</v>
      </c>
      <c r="EI7" s="15" t="e">
        <f aca="false">(DT7/FO7) - 1</f>
        <v>#DIV/0!</v>
      </c>
      <c r="EJ7" s="15" t="n">
        <f aca="false">(DU7/FP7) - 1</f>
        <v>0</v>
      </c>
      <c r="EL7" s="350" t="n">
        <v>0.3125</v>
      </c>
      <c r="EM7" s="345" t="n">
        <v>2</v>
      </c>
      <c r="EN7" s="371"/>
      <c r="EO7" s="412"/>
      <c r="EP7" s="413"/>
      <c r="EQ7" s="412"/>
      <c r="ER7" s="413"/>
      <c r="ES7" s="345"/>
      <c r="ET7" s="371"/>
      <c r="EU7" s="345"/>
      <c r="EV7" s="371"/>
      <c r="EW7" s="412"/>
      <c r="EX7" s="413"/>
      <c r="EY7" s="412"/>
      <c r="EZ7" s="413"/>
      <c r="FA7" s="345"/>
      <c r="FB7" s="371"/>
      <c r="FD7" s="340" t="n">
        <f aca="false">EM7+EO7+EQ7+ES7+EU7+EW7+EY7+FA7</f>
        <v>2</v>
      </c>
      <c r="FE7" s="4" t="n">
        <f aca="false">EN7+EP7+ER7+ET7+EV7+EX7+EZ7+FB7</f>
        <v>0</v>
      </c>
      <c r="FF7" s="341" t="n">
        <f aca="false">FE7/(FE7+FD7)</f>
        <v>0</v>
      </c>
      <c r="FG7" s="4" t="n">
        <f aca="false">EM7+EN7+EU7+EV7</f>
        <v>2</v>
      </c>
      <c r="FH7" s="4" t="n">
        <f aca="false">EO7+EP7+EW7+EX7</f>
        <v>0</v>
      </c>
      <c r="FI7" s="4" t="n">
        <f aca="false">EQ7+ER7+EY7+EZ7</f>
        <v>0</v>
      </c>
      <c r="FJ7" s="4" t="n">
        <f aca="false">SUM(FG7:FI7)</f>
        <v>2</v>
      </c>
      <c r="FK7" s="15" t="n">
        <f aca="false">FH7/FJ7</f>
        <v>0</v>
      </c>
      <c r="FL7" s="15" t="n">
        <f aca="false">FI7/FJ7</f>
        <v>0</v>
      </c>
      <c r="FM7" s="4" t="n">
        <f aca="false">ES7+ET7+FA7+FB7</f>
        <v>0</v>
      </c>
      <c r="FN7" s="4" t="n">
        <f aca="false">SUM(EM7:ET7)</f>
        <v>2</v>
      </c>
      <c r="FO7" s="342" t="n">
        <f aca="false">SUM(EU7:FB7)</f>
        <v>0</v>
      </c>
      <c r="FP7" s="343" t="n">
        <f aca="false">SUM(EM7:FB7)</f>
        <v>2</v>
      </c>
      <c r="FR7" s="0" t="n">
        <v>1</v>
      </c>
      <c r="FS7" s="0" t="n">
        <v>0</v>
      </c>
      <c r="FT7" s="0" t="n">
        <v>0</v>
      </c>
      <c r="FU7" s="0" t="n">
        <v>1</v>
      </c>
      <c r="FV7" s="0" t="n">
        <v>0</v>
      </c>
      <c r="FW7" s="0" t="n">
        <v>0</v>
      </c>
      <c r="FX7" s="0" t="n">
        <v>1</v>
      </c>
      <c r="FY7" s="0" t="n">
        <v>0</v>
      </c>
      <c r="FZ7" s="0" t="n">
        <v>0</v>
      </c>
      <c r="GA7" s="0" t="n">
        <v>0</v>
      </c>
      <c r="GB7" s="0" t="n">
        <v>1</v>
      </c>
      <c r="GC7" s="0" t="n">
        <v>0</v>
      </c>
      <c r="GD7" s="0" t="n">
        <v>1</v>
      </c>
      <c r="GF7" s="347" t="n">
        <f aca="false">(FD7/FR7) - 1</f>
        <v>1</v>
      </c>
      <c r="GG7" s="15" t="e">
        <f aca="false">(FE7/FS7) - 1</f>
        <v>#DIV/0!</v>
      </c>
      <c r="GH7" s="15" t="e">
        <f aca="false">(FF7/FT7) - 1</f>
        <v>#DIV/0!</v>
      </c>
      <c r="GI7" s="15" t="n">
        <f aca="false">(FG7/FU7) - 1</f>
        <v>1</v>
      </c>
      <c r="GJ7" s="15" t="e">
        <f aca="false">(FH7/FV7) - 1</f>
        <v>#DIV/0!</v>
      </c>
      <c r="GK7" s="15" t="e">
        <f aca="false">(FI7/FW7) - 1</f>
        <v>#DIV/0!</v>
      </c>
      <c r="GL7" s="15" t="n">
        <f aca="false">(FJ7/FX7) - 1</f>
        <v>1</v>
      </c>
      <c r="GM7" s="15" t="e">
        <f aca="false">(FK7/FY7) - 1</f>
        <v>#DIV/0!</v>
      </c>
      <c r="GN7" s="15" t="e">
        <f aca="false">(FL7/FZ7) - 1</f>
        <v>#DIV/0!</v>
      </c>
      <c r="GO7" s="15" t="e">
        <f aca="false">(FM7/GA7) - 1</f>
        <v>#DIV/0!</v>
      </c>
      <c r="GP7" s="15" t="n">
        <f aca="false">(FN7/GB7) - 1</f>
        <v>1</v>
      </c>
      <c r="GQ7" s="15" t="e">
        <f aca="false">(FO7/GC7) - 1</f>
        <v>#DIV/0!</v>
      </c>
      <c r="GR7" s="348" t="n">
        <f aca="false">(FP7/GD7) - 1</f>
        <v>1</v>
      </c>
    </row>
    <row r="8" customFormat="false" ht="15" hidden="false" customHeight="false" outlineLevel="0" collapsed="false">
      <c r="A8" s="349" t="n">
        <v>0.322916666666667</v>
      </c>
      <c r="B8" s="376" t="n">
        <v>11</v>
      </c>
      <c r="C8" s="377"/>
      <c r="D8" s="376"/>
      <c r="E8" s="377"/>
      <c r="F8" s="376" t="n">
        <v>1</v>
      </c>
      <c r="G8" s="377"/>
      <c r="H8" s="376"/>
      <c r="I8" s="377"/>
      <c r="J8" s="376"/>
      <c r="K8" s="377"/>
      <c r="L8" s="376"/>
      <c r="M8" s="377"/>
      <c r="N8" s="376"/>
      <c r="O8" s="377"/>
      <c r="P8" s="376"/>
      <c r="Q8" s="377"/>
      <c r="S8" s="340" t="n">
        <f aca="false">B8+D8+F8+H8+J8+L8+N8+P8</f>
        <v>12</v>
      </c>
      <c r="T8" s="4" t="n">
        <f aca="false">C8+E8+G8+I8+K8+M8+O8+Q8</f>
        <v>0</v>
      </c>
      <c r="U8" s="341" t="n">
        <f aca="false">T8/(T8+S8)</f>
        <v>0</v>
      </c>
      <c r="V8" s="4" t="n">
        <f aca="false">B8+C8+J8+K8</f>
        <v>11</v>
      </c>
      <c r="W8" s="4" t="n">
        <f aca="false">D8+E8+L8+M8</f>
        <v>0</v>
      </c>
      <c r="X8" s="4" t="n">
        <f aca="false">F8+G8+N8+O8</f>
        <v>1</v>
      </c>
      <c r="Y8" s="4" t="n">
        <f aca="false">SUM(V8:X8)</f>
        <v>12</v>
      </c>
      <c r="Z8" s="15" t="n">
        <f aca="false">W8/Y8</f>
        <v>0</v>
      </c>
      <c r="AA8" s="15" t="n">
        <f aca="false">X8/Y8</f>
        <v>0.0833333333333333</v>
      </c>
      <c r="AB8" s="4" t="n">
        <f aca="false">H8+I8+P8+Q8</f>
        <v>0</v>
      </c>
      <c r="AC8" s="4" t="n">
        <f aca="false">SUM(B8:I8)</f>
        <v>12</v>
      </c>
      <c r="AD8" s="342" t="n">
        <f aca="false">SUM(J8:Q8)</f>
        <v>0</v>
      </c>
      <c r="AE8" s="343" t="n">
        <f aca="false">SUM(B8:Q8)</f>
        <v>12</v>
      </c>
      <c r="AH8" s="15" t="n">
        <f aca="false">(S8/BN8) - 1</f>
        <v>-0.0769230769230769</v>
      </c>
      <c r="AI8" s="15" t="e">
        <f aca="false">(T8/BO8) - 1</f>
        <v>#DIV/0!</v>
      </c>
      <c r="AJ8" s="15" t="e">
        <f aca="false">(U8/BP8) - 1</f>
        <v>#DIV/0!</v>
      </c>
      <c r="AK8" s="15" t="n">
        <f aca="false">(V8/BQ8) - 1</f>
        <v>0</v>
      </c>
      <c r="AL8" s="15" t="e">
        <f aca="false">(W8/BR8) - 1</f>
        <v>#DIV/0!</v>
      </c>
      <c r="AM8" s="15" t="n">
        <f aca="false">(X8/BS8) - 1</f>
        <v>-0.5</v>
      </c>
      <c r="AN8" s="15" t="n">
        <f aca="false">(Y8/BT8) - 1</f>
        <v>-0.0769230769230769</v>
      </c>
      <c r="AO8" s="15" t="e">
        <f aca="false">(Z8/BU8) - 1</f>
        <v>#DIV/0!</v>
      </c>
      <c r="AP8" s="15" t="n">
        <f aca="false">(AA8/BV8) - 1</f>
        <v>-0.458333333333333</v>
      </c>
      <c r="AQ8" s="15" t="e">
        <f aca="false">(AB8/BW8) - 1</f>
        <v>#DIV/0!</v>
      </c>
      <c r="AR8" s="15" t="n">
        <f aca="false">(AC8/BX8) - 1</f>
        <v>0</v>
      </c>
      <c r="AS8" s="15" t="n">
        <f aca="false">(AD8/BY8) - 1</f>
        <v>-1</v>
      </c>
      <c r="AT8" s="15" t="n">
        <f aca="false">(AE8/BZ8) - 1</f>
        <v>-0.0769230769230769</v>
      </c>
      <c r="AV8" s="349" t="n">
        <v>0.322916666666667</v>
      </c>
      <c r="AW8" s="376" t="n">
        <v>10</v>
      </c>
      <c r="AX8" s="377"/>
      <c r="AY8" s="376"/>
      <c r="AZ8" s="377"/>
      <c r="BA8" s="376" t="n">
        <v>2</v>
      </c>
      <c r="BB8" s="377"/>
      <c r="BC8" s="376"/>
      <c r="BD8" s="377"/>
      <c r="BE8" s="376" t="n">
        <v>1</v>
      </c>
      <c r="BF8" s="377"/>
      <c r="BG8" s="376"/>
      <c r="BH8" s="377"/>
      <c r="BI8" s="376"/>
      <c r="BJ8" s="377"/>
      <c r="BK8" s="376"/>
      <c r="BL8" s="377"/>
      <c r="BN8" s="340" t="n">
        <f aca="false">AW8+AY8+BA8+BC8+BE8+BG8+BI8+BK8</f>
        <v>13</v>
      </c>
      <c r="BO8" s="4" t="n">
        <f aca="false">AX8+AZ8+BB8+BD8+BF8+BH8+BJ8+BL8</f>
        <v>0</v>
      </c>
      <c r="BP8" s="341" t="n">
        <f aca="false">BO8/(BO8+BN8)</f>
        <v>0</v>
      </c>
      <c r="BQ8" s="4" t="n">
        <f aca="false">AW8+AX8+BE8+BF8</f>
        <v>11</v>
      </c>
      <c r="BR8" s="4" t="n">
        <f aca="false">AY8+AZ8+BG8+BH8</f>
        <v>0</v>
      </c>
      <c r="BS8" s="4" t="n">
        <f aca="false">BA8+BB8+BI8+BJ8</f>
        <v>2</v>
      </c>
      <c r="BT8" s="4" t="n">
        <f aca="false">SUM(BQ8:BS8)</f>
        <v>13</v>
      </c>
      <c r="BU8" s="15" t="n">
        <f aca="false">BR8/BT8</f>
        <v>0</v>
      </c>
      <c r="BV8" s="15" t="n">
        <f aca="false">BS8/BT8</f>
        <v>0.153846153846154</v>
      </c>
      <c r="BW8" s="4" t="n">
        <f aca="false">BC8+BD8+BK8+BL8</f>
        <v>0</v>
      </c>
      <c r="BX8" s="4" t="n">
        <f aca="false">SUM(AW8:BD8)</f>
        <v>12</v>
      </c>
      <c r="BY8" s="342" t="n">
        <f aca="false">SUM(BE8:BL8)</f>
        <v>1</v>
      </c>
      <c r="BZ8" s="343" t="n">
        <f aca="false">SUM(AW8:BL8)</f>
        <v>13</v>
      </c>
      <c r="CC8" s="15" t="n">
        <f aca="false">(BN8/DI8) - 1</f>
        <v>2.25</v>
      </c>
      <c r="CD8" s="15" t="e">
        <f aca="false">(BO8/DJ8) - 1</f>
        <v>#DIV/0!</v>
      </c>
      <c r="CE8" s="15" t="e">
        <f aca="false">(BP8/DK8) - 1</f>
        <v>#DIV/0!</v>
      </c>
      <c r="CF8" s="15" t="n">
        <f aca="false">(BQ8/DL8) - 1</f>
        <v>2.66666666666667</v>
      </c>
      <c r="CG8" s="15" t="n">
        <f aca="false">(BR8/DM8) - 1</f>
        <v>-1</v>
      </c>
      <c r="CH8" s="15" t="e">
        <f aca="false">(BS8/DN8) - 1</f>
        <v>#DIV/0!</v>
      </c>
      <c r="CI8" s="15" t="n">
        <f aca="false">(BT8/DO8) - 1</f>
        <v>2.25</v>
      </c>
      <c r="CJ8" s="15" t="n">
        <f aca="false">(BU8/DP8) - 1</f>
        <v>-1</v>
      </c>
      <c r="CK8" s="15" t="e">
        <f aca="false">(BV8/DQ8) - 1</f>
        <v>#DIV/0!</v>
      </c>
      <c r="CL8" s="15" t="e">
        <f aca="false">(BW8/DR8) - 1</f>
        <v>#DIV/0!</v>
      </c>
      <c r="CM8" s="15" t="n">
        <f aca="false">(BX8/DS8) - 1</f>
        <v>3</v>
      </c>
      <c r="CN8" s="15" t="n">
        <f aca="false">(BY8/DT8) - 1</f>
        <v>0</v>
      </c>
      <c r="CO8" s="15" t="n">
        <f aca="false">(BZ8/DU8) - 1</f>
        <v>2.25</v>
      </c>
      <c r="CQ8" s="349" t="n">
        <v>0.322916666666667</v>
      </c>
      <c r="CR8" s="376" t="n">
        <v>2</v>
      </c>
      <c r="CS8" s="377"/>
      <c r="CT8" s="376" t="n">
        <v>1</v>
      </c>
      <c r="CU8" s="377"/>
      <c r="CV8" s="376"/>
      <c r="CW8" s="377"/>
      <c r="CX8" s="376"/>
      <c r="CY8" s="377"/>
      <c r="CZ8" s="376" t="n">
        <v>1</v>
      </c>
      <c r="DA8" s="377"/>
      <c r="DB8" s="376"/>
      <c r="DC8" s="377"/>
      <c r="DD8" s="376"/>
      <c r="DE8" s="377"/>
      <c r="DF8" s="376"/>
      <c r="DG8" s="377"/>
      <c r="DI8" s="340" t="n">
        <f aca="false">CR8+CT8+CV8+CX8+CZ8+DB8+DD8+DF8</f>
        <v>4</v>
      </c>
      <c r="DJ8" s="4" t="n">
        <f aca="false">CS8+CU8+CW8+CY8+DA8+DC8+DE8+DG8</f>
        <v>0</v>
      </c>
      <c r="DK8" s="341" t="n">
        <f aca="false">DJ8/(DJ8+DI8)</f>
        <v>0</v>
      </c>
      <c r="DL8" s="4" t="n">
        <f aca="false">CR8+CS8+CZ8+DA8</f>
        <v>3</v>
      </c>
      <c r="DM8" s="4" t="n">
        <f aca="false">CT8+CU8+DB8+DC8</f>
        <v>1</v>
      </c>
      <c r="DN8" s="4" t="n">
        <f aca="false">CV8+CW8+DD8+DE8</f>
        <v>0</v>
      </c>
      <c r="DO8" s="4" t="n">
        <f aca="false">SUM(DL8:DN8)</f>
        <v>4</v>
      </c>
      <c r="DP8" s="15" t="n">
        <f aca="false">DM8/DO8</f>
        <v>0.25</v>
      </c>
      <c r="DQ8" s="15" t="n">
        <f aca="false">DN8/DO8</f>
        <v>0</v>
      </c>
      <c r="DR8" s="4" t="n">
        <f aca="false">CX8+CY8+DF8+DG8</f>
        <v>0</v>
      </c>
      <c r="DS8" s="4" t="n">
        <f aca="false">SUM(CR8:CY8)</f>
        <v>3</v>
      </c>
      <c r="DT8" s="342" t="n">
        <f aca="false">SUM(CZ8:DG8)</f>
        <v>1</v>
      </c>
      <c r="DU8" s="343" t="n">
        <f aca="false">SUM(CR8:DG8)</f>
        <v>4</v>
      </c>
      <c r="DX8" s="15" t="n">
        <f aca="false">(DI8/FD8) - 1</f>
        <v>1</v>
      </c>
      <c r="DY8" s="15" t="n">
        <f aca="false">(DJ8/FE8) - 1</f>
        <v>-1</v>
      </c>
      <c r="DZ8" s="15" t="n">
        <f aca="false">(DK8/FF8) - 1</f>
        <v>-1</v>
      </c>
      <c r="EA8" s="15" t="n">
        <f aca="false">(DL8/FG8) - 1</f>
        <v>0</v>
      </c>
      <c r="EB8" s="15" t="e">
        <f aca="false">(DM8/FH8) - 1</f>
        <v>#DIV/0!</v>
      </c>
      <c r="EC8" s="15" t="e">
        <f aca="false">(DN8/FI8) - 1</f>
        <v>#DIV/0!</v>
      </c>
      <c r="ED8" s="15" t="n">
        <f aca="false">(DO8/FJ8) - 1</f>
        <v>0.333333333333333</v>
      </c>
      <c r="EE8" s="15" t="e">
        <f aca="false">(DP8/FK8) - 1</f>
        <v>#DIV/0!</v>
      </c>
      <c r="EF8" s="15" t="e">
        <f aca="false">(DQ8/FL8) - 1</f>
        <v>#DIV/0!</v>
      </c>
      <c r="EG8" s="15" t="e">
        <f aca="false">(DR8/FM8) - 1</f>
        <v>#DIV/0!</v>
      </c>
      <c r="EH8" s="15" t="n">
        <f aca="false">(DS8/FN8) - 1</f>
        <v>0.5</v>
      </c>
      <c r="EI8" s="15" t="n">
        <f aca="false">(DT8/FO8) - 1</f>
        <v>0</v>
      </c>
      <c r="EJ8" s="15" t="n">
        <f aca="false">(DU8/FP8) - 1</f>
        <v>0.333333333333333</v>
      </c>
      <c r="EL8" s="350" t="n">
        <v>0.322916666666667</v>
      </c>
      <c r="EM8" s="345" t="n">
        <v>1</v>
      </c>
      <c r="EN8" s="371" t="n">
        <v>1</v>
      </c>
      <c r="EO8" s="412"/>
      <c r="EP8" s="413"/>
      <c r="EQ8" s="412"/>
      <c r="ER8" s="413"/>
      <c r="ES8" s="345"/>
      <c r="ET8" s="371"/>
      <c r="EU8" s="345" t="n">
        <v>1</v>
      </c>
      <c r="EV8" s="371"/>
      <c r="EW8" s="412"/>
      <c r="EX8" s="413"/>
      <c r="EY8" s="412"/>
      <c r="EZ8" s="413"/>
      <c r="FA8" s="345"/>
      <c r="FB8" s="371"/>
      <c r="FD8" s="340" t="n">
        <f aca="false">EM8+EO8+EQ8+ES8+EU8+EW8+EY8+FA8</f>
        <v>2</v>
      </c>
      <c r="FE8" s="4" t="n">
        <f aca="false">EN8+EP8+ER8+ET8+EV8+EX8+EZ8+FB8</f>
        <v>1</v>
      </c>
      <c r="FF8" s="341" t="n">
        <f aca="false">FE8/(FE8+FD8)</f>
        <v>0.333333333333333</v>
      </c>
      <c r="FG8" s="4" t="n">
        <f aca="false">EM8+EN8+EU8+EV8</f>
        <v>3</v>
      </c>
      <c r="FH8" s="4" t="n">
        <f aca="false">EO8+EP8+EW8+EX8</f>
        <v>0</v>
      </c>
      <c r="FI8" s="4" t="n">
        <f aca="false">EQ8+ER8+EY8+EZ8</f>
        <v>0</v>
      </c>
      <c r="FJ8" s="4" t="n">
        <f aca="false">SUM(FG8:FI8)</f>
        <v>3</v>
      </c>
      <c r="FK8" s="15" t="n">
        <f aca="false">FH8/FJ8</f>
        <v>0</v>
      </c>
      <c r="FL8" s="15" t="n">
        <f aca="false">FI8/FJ8</f>
        <v>0</v>
      </c>
      <c r="FM8" s="4" t="n">
        <f aca="false">ES8+ET8+FA8+FB8</f>
        <v>0</v>
      </c>
      <c r="FN8" s="4" t="n">
        <f aca="false">SUM(EM8:ET8)</f>
        <v>2</v>
      </c>
      <c r="FO8" s="342" t="n">
        <f aca="false">SUM(EU8:FB8)</f>
        <v>1</v>
      </c>
      <c r="FP8" s="343" t="n">
        <f aca="false">SUM(EM8:FB8)</f>
        <v>3</v>
      </c>
      <c r="FR8" s="0" t="n">
        <v>1</v>
      </c>
      <c r="FS8" s="0" t="n">
        <v>2</v>
      </c>
      <c r="FT8" s="0" t="n">
        <v>0.666666666666667</v>
      </c>
      <c r="FU8" s="0" t="n">
        <v>3</v>
      </c>
      <c r="FV8" s="0" t="n">
        <v>0</v>
      </c>
      <c r="FW8" s="0" t="n">
        <v>0</v>
      </c>
      <c r="FX8" s="0" t="n">
        <v>3</v>
      </c>
      <c r="FY8" s="0" t="n">
        <v>0</v>
      </c>
      <c r="FZ8" s="0" t="n">
        <v>0</v>
      </c>
      <c r="GA8" s="0" t="n">
        <v>0</v>
      </c>
      <c r="GB8" s="0" t="n">
        <v>3</v>
      </c>
      <c r="GC8" s="0" t="n">
        <v>0</v>
      </c>
      <c r="GD8" s="0" t="n">
        <v>3</v>
      </c>
      <c r="GF8" s="347" t="n">
        <f aca="false">(FD8/FR8) - 1</f>
        <v>1</v>
      </c>
      <c r="GG8" s="15" t="n">
        <f aca="false">(FE8/FS8) - 1</f>
        <v>-0.5</v>
      </c>
      <c r="GH8" s="15" t="n">
        <f aca="false">(FF8/FT8) - 1</f>
        <v>-0.5</v>
      </c>
      <c r="GI8" s="15" t="n">
        <f aca="false">(FG8/FU8) - 1</f>
        <v>0</v>
      </c>
      <c r="GJ8" s="15" t="e">
        <f aca="false">(FH8/FV8) - 1</f>
        <v>#DIV/0!</v>
      </c>
      <c r="GK8" s="15" t="e">
        <f aca="false">(FI8/FW8) - 1</f>
        <v>#DIV/0!</v>
      </c>
      <c r="GL8" s="15" t="n">
        <f aca="false">(FJ8/FX8) - 1</f>
        <v>0</v>
      </c>
      <c r="GM8" s="15" t="e">
        <f aca="false">(FK8/FY8) - 1</f>
        <v>#DIV/0!</v>
      </c>
      <c r="GN8" s="15" t="e">
        <f aca="false">(FL8/FZ8) - 1</f>
        <v>#DIV/0!</v>
      </c>
      <c r="GO8" s="15" t="e">
        <f aca="false">(FM8/GA8) - 1</f>
        <v>#DIV/0!</v>
      </c>
      <c r="GP8" s="15" t="n">
        <f aca="false">(FN8/GB8) - 1</f>
        <v>-0.333333333333333</v>
      </c>
      <c r="GQ8" s="15" t="e">
        <f aca="false">(FO8/GC8) - 1</f>
        <v>#DIV/0!</v>
      </c>
      <c r="GR8" s="348" t="n">
        <f aca="false">(FP8/GD8) - 1</f>
        <v>0</v>
      </c>
    </row>
    <row r="9" customFormat="false" ht="15" hidden="false" customHeight="false" outlineLevel="0" collapsed="false">
      <c r="A9" s="344" t="n">
        <v>0.333333333333333</v>
      </c>
      <c r="B9" s="376" t="n">
        <v>9</v>
      </c>
      <c r="C9" s="377"/>
      <c r="D9" s="376"/>
      <c r="E9" s="377"/>
      <c r="F9" s="376"/>
      <c r="G9" s="377"/>
      <c r="H9" s="376"/>
      <c r="I9" s="377"/>
      <c r="J9" s="376"/>
      <c r="K9" s="377"/>
      <c r="L9" s="376"/>
      <c r="M9" s="377"/>
      <c r="N9" s="376"/>
      <c r="O9" s="377"/>
      <c r="P9" s="376"/>
      <c r="Q9" s="377"/>
      <c r="S9" s="340" t="n">
        <f aca="false">B9+D9+F9+H9+J9+L9+N9+P9</f>
        <v>9</v>
      </c>
      <c r="T9" s="4" t="n">
        <f aca="false">C9+E9+G9+I9+K9+M9+O9+Q9</f>
        <v>0</v>
      </c>
      <c r="U9" s="341" t="n">
        <f aca="false">T9/(T9+S9)</f>
        <v>0</v>
      </c>
      <c r="V9" s="4" t="n">
        <f aca="false">B9+C9+J9+K9</f>
        <v>9</v>
      </c>
      <c r="W9" s="4" t="n">
        <f aca="false">D9+E9+L9+M9</f>
        <v>0</v>
      </c>
      <c r="X9" s="4" t="n">
        <f aca="false">F9+G9+N9+O9</f>
        <v>0</v>
      </c>
      <c r="Y9" s="4" t="n">
        <f aca="false">SUM(V9:X9)</f>
        <v>9</v>
      </c>
      <c r="Z9" s="15" t="n">
        <f aca="false">W9/Y9</f>
        <v>0</v>
      </c>
      <c r="AA9" s="15" t="n">
        <f aca="false">X9/Y9</f>
        <v>0</v>
      </c>
      <c r="AB9" s="4" t="n">
        <f aca="false">H9+I9+P9+Q9</f>
        <v>0</v>
      </c>
      <c r="AC9" s="4" t="n">
        <f aca="false">SUM(B9:I9)</f>
        <v>9</v>
      </c>
      <c r="AD9" s="342" t="n">
        <f aca="false">SUM(J9:Q9)</f>
        <v>0</v>
      </c>
      <c r="AE9" s="343" t="n">
        <f aca="false">SUM(B9:Q9)</f>
        <v>9</v>
      </c>
      <c r="AH9" s="15" t="n">
        <f aca="false">(S9/BN9) - 1</f>
        <v>-0.181818181818182</v>
      </c>
      <c r="AI9" s="15" t="e">
        <f aca="false">(T9/BO9) - 1</f>
        <v>#DIV/0!</v>
      </c>
      <c r="AJ9" s="15" t="e">
        <f aca="false">(U9/BP9) - 1</f>
        <v>#DIV/0!</v>
      </c>
      <c r="AK9" s="15" t="n">
        <f aca="false">(V9/BQ9) - 1</f>
        <v>-0.1</v>
      </c>
      <c r="AL9" s="15" t="e">
        <f aca="false">(W9/BR9) - 1</f>
        <v>#DIV/0!</v>
      </c>
      <c r="AM9" s="15" t="e">
        <f aca="false">(X9/BS9) - 1</f>
        <v>#DIV/0!</v>
      </c>
      <c r="AN9" s="15" t="n">
        <f aca="false">(Y9/BT9) - 1</f>
        <v>-0.1</v>
      </c>
      <c r="AO9" s="15" t="e">
        <f aca="false">(Z9/BU9) - 1</f>
        <v>#DIV/0!</v>
      </c>
      <c r="AP9" s="15" t="e">
        <f aca="false">(AA9/BV9) - 1</f>
        <v>#DIV/0!</v>
      </c>
      <c r="AQ9" s="15" t="n">
        <f aca="false">(AB9/BW9) - 1</f>
        <v>-1</v>
      </c>
      <c r="AR9" s="15" t="n">
        <f aca="false">(AC9/BX9) - 1</f>
        <v>0</v>
      </c>
      <c r="AS9" s="15" t="n">
        <f aca="false">(AD9/BY9) - 1</f>
        <v>-1</v>
      </c>
      <c r="AT9" s="15" t="n">
        <f aca="false">(AE9/BZ9) - 1</f>
        <v>-0.181818181818182</v>
      </c>
      <c r="AV9" s="344" t="n">
        <v>0.333333333333333</v>
      </c>
      <c r="AW9" s="376" t="n">
        <v>8</v>
      </c>
      <c r="AX9" s="377"/>
      <c r="AY9" s="376"/>
      <c r="AZ9" s="377"/>
      <c r="BA9" s="376"/>
      <c r="BB9" s="377"/>
      <c r="BC9" s="376" t="n">
        <v>1</v>
      </c>
      <c r="BD9" s="377"/>
      <c r="BE9" s="376" t="n">
        <v>2</v>
      </c>
      <c r="BF9" s="377"/>
      <c r="BG9" s="376"/>
      <c r="BH9" s="377"/>
      <c r="BI9" s="376"/>
      <c r="BJ9" s="377"/>
      <c r="BK9" s="376"/>
      <c r="BL9" s="377"/>
      <c r="BN9" s="340" t="n">
        <f aca="false">AW9+AY9+BA9+BC9+BE9+BG9+BI9+BK9</f>
        <v>11</v>
      </c>
      <c r="BO9" s="4" t="n">
        <f aca="false">AX9+AZ9+BB9+BD9+BF9+BH9+BJ9+BL9</f>
        <v>0</v>
      </c>
      <c r="BP9" s="341" t="n">
        <f aca="false">BO9/(BO9+BN9)</f>
        <v>0</v>
      </c>
      <c r="BQ9" s="4" t="n">
        <f aca="false">AW9+AX9+BE9+BF9</f>
        <v>10</v>
      </c>
      <c r="BR9" s="4" t="n">
        <f aca="false">AY9+AZ9+BG9+BH9</f>
        <v>0</v>
      </c>
      <c r="BS9" s="4" t="n">
        <f aca="false">BA9+BB9+BI9+BJ9</f>
        <v>0</v>
      </c>
      <c r="BT9" s="4" t="n">
        <f aca="false">SUM(BQ9:BS9)</f>
        <v>10</v>
      </c>
      <c r="BU9" s="15" t="n">
        <f aca="false">BR9/BT9</f>
        <v>0</v>
      </c>
      <c r="BV9" s="15" t="n">
        <f aca="false">BS9/BT9</f>
        <v>0</v>
      </c>
      <c r="BW9" s="4" t="n">
        <f aca="false">BC9+BD9+BK9+BL9</f>
        <v>1</v>
      </c>
      <c r="BX9" s="4" t="n">
        <f aca="false">SUM(AW9:BD9)</f>
        <v>9</v>
      </c>
      <c r="BY9" s="342" t="n">
        <f aca="false">SUM(BE9:BL9)</f>
        <v>2</v>
      </c>
      <c r="BZ9" s="343" t="n">
        <f aca="false">SUM(AW9:BL9)</f>
        <v>11</v>
      </c>
      <c r="CC9" s="15" t="n">
        <f aca="false">(BN9/DI9) - 1</f>
        <v>0</v>
      </c>
      <c r="CD9" s="15" t="n">
        <f aca="false">(BO9/DJ9) - 1</f>
        <v>-1</v>
      </c>
      <c r="CE9" s="15" t="n">
        <f aca="false">(BP9/DK9) - 1</f>
        <v>-1</v>
      </c>
      <c r="CF9" s="15" t="n">
        <f aca="false">(BQ9/DL9) - 1</f>
        <v>0.428571428571429</v>
      </c>
      <c r="CG9" s="15" t="n">
        <f aca="false">(BR9/DM9) - 1</f>
        <v>-1</v>
      </c>
      <c r="CH9" s="15" t="e">
        <f aca="false">(BS9/DN9) - 1</f>
        <v>#DIV/0!</v>
      </c>
      <c r="CI9" s="15" t="n">
        <f aca="false">(BT9/DO9) - 1</f>
        <v>-0.285714285714286</v>
      </c>
      <c r="CJ9" s="15" t="n">
        <f aca="false">(BU9/DP9) - 1</f>
        <v>-1</v>
      </c>
      <c r="CK9" s="15" t="e">
        <f aca="false">(BV9/DQ9) - 1</f>
        <v>#DIV/0!</v>
      </c>
      <c r="CL9" s="15" t="e">
        <f aca="false">(BW9/DR9) - 1</f>
        <v>#DIV/0!</v>
      </c>
      <c r="CM9" s="15" t="n">
        <f aca="false">(BX9/DS9) - 1</f>
        <v>-0.357142857142857</v>
      </c>
      <c r="CN9" s="15" t="e">
        <f aca="false">(BY9/DT9) - 1</f>
        <v>#DIV/0!</v>
      </c>
      <c r="CO9" s="15" t="n">
        <f aca="false">(BZ9/DU9) - 1</f>
        <v>-0.214285714285714</v>
      </c>
      <c r="CQ9" s="344" t="n">
        <v>0.333333333333333</v>
      </c>
      <c r="CR9" s="376" t="n">
        <v>5</v>
      </c>
      <c r="CS9" s="377" t="n">
        <v>2</v>
      </c>
      <c r="CT9" s="376" t="n">
        <v>6</v>
      </c>
      <c r="CU9" s="377" t="n">
        <v>1</v>
      </c>
      <c r="CV9" s="376"/>
      <c r="CW9" s="377"/>
      <c r="CX9" s="376"/>
      <c r="CY9" s="377"/>
      <c r="CZ9" s="376"/>
      <c r="DA9" s="377"/>
      <c r="DB9" s="376"/>
      <c r="DC9" s="377"/>
      <c r="DD9" s="376"/>
      <c r="DE9" s="377"/>
      <c r="DF9" s="376"/>
      <c r="DG9" s="377"/>
      <c r="DI9" s="340" t="n">
        <f aca="false">CR9+CT9+CV9+CX9+CZ9+DB9+DD9+DF9</f>
        <v>11</v>
      </c>
      <c r="DJ9" s="4" t="n">
        <f aca="false">CS9+CU9+CW9+CY9+DA9+DC9+DE9+DG9</f>
        <v>3</v>
      </c>
      <c r="DK9" s="341" t="n">
        <f aca="false">DJ9/(DJ9+DI9)</f>
        <v>0.214285714285714</v>
      </c>
      <c r="DL9" s="4" t="n">
        <f aca="false">CR9+CS9+CZ9+DA9</f>
        <v>7</v>
      </c>
      <c r="DM9" s="4" t="n">
        <f aca="false">CT9+CU9+DB9+DC9</f>
        <v>7</v>
      </c>
      <c r="DN9" s="4" t="n">
        <f aca="false">CV9+CW9+DD9+DE9</f>
        <v>0</v>
      </c>
      <c r="DO9" s="4" t="n">
        <f aca="false">SUM(DL9:DN9)</f>
        <v>14</v>
      </c>
      <c r="DP9" s="15" t="n">
        <f aca="false">DM9/DO9</f>
        <v>0.5</v>
      </c>
      <c r="DQ9" s="15" t="n">
        <f aca="false">DN9/DO9</f>
        <v>0</v>
      </c>
      <c r="DR9" s="4" t="n">
        <f aca="false">CX9+CY9+DF9+DG9</f>
        <v>0</v>
      </c>
      <c r="DS9" s="4" t="n">
        <f aca="false">SUM(CR9:CY9)</f>
        <v>14</v>
      </c>
      <c r="DT9" s="342" t="n">
        <f aca="false">SUM(CZ9:DG9)</f>
        <v>0</v>
      </c>
      <c r="DU9" s="343" t="n">
        <f aca="false">SUM(CR9:DG9)</f>
        <v>14</v>
      </c>
      <c r="DX9" s="15" t="n">
        <f aca="false">(DI9/FD9) - 1</f>
        <v>1.75</v>
      </c>
      <c r="DY9" s="15" t="n">
        <f aca="false">(DJ9/FE9) - 1</f>
        <v>2</v>
      </c>
      <c r="DZ9" s="15" t="n">
        <f aca="false">(DK9/FF9) - 1</f>
        <v>0.0714285714285714</v>
      </c>
      <c r="EA9" s="15" t="n">
        <f aca="false">(DL9/FG9) - 1</f>
        <v>0.75</v>
      </c>
      <c r="EB9" s="15" t="n">
        <f aca="false">(DM9/FH9) - 1</f>
        <v>6</v>
      </c>
      <c r="EC9" s="15" t="e">
        <f aca="false">(DN9/FI9) - 1</f>
        <v>#DIV/0!</v>
      </c>
      <c r="ED9" s="15" t="n">
        <f aca="false">(DO9/FJ9) - 1</f>
        <v>1.8</v>
      </c>
      <c r="EE9" s="15" t="n">
        <f aca="false">(DP9/FK9) - 1</f>
        <v>1.5</v>
      </c>
      <c r="EF9" s="15" t="e">
        <f aca="false">(DQ9/FL9) - 1</f>
        <v>#DIV/0!</v>
      </c>
      <c r="EG9" s="15" t="e">
        <f aca="false">(DR9/FM9) - 1</f>
        <v>#DIV/0!</v>
      </c>
      <c r="EH9" s="15" t="n">
        <f aca="false">(DS9/FN9) - 1</f>
        <v>1.8</v>
      </c>
      <c r="EI9" s="15" t="e">
        <f aca="false">(DT9/FO9) - 1</f>
        <v>#DIV/0!</v>
      </c>
      <c r="EJ9" s="15" t="n">
        <f aca="false">(DU9/FP9) - 1</f>
        <v>1.8</v>
      </c>
      <c r="EL9" s="346" t="n">
        <v>0.333333333333333</v>
      </c>
      <c r="EM9" s="345" t="n">
        <v>4</v>
      </c>
      <c r="EN9" s="371"/>
      <c r="EO9" s="412"/>
      <c r="EP9" s="413" t="n">
        <v>1</v>
      </c>
      <c r="EQ9" s="412"/>
      <c r="ER9" s="413"/>
      <c r="ES9" s="345"/>
      <c r="ET9" s="371"/>
      <c r="EU9" s="345"/>
      <c r="EV9" s="371"/>
      <c r="EW9" s="412"/>
      <c r="EX9" s="413"/>
      <c r="EY9" s="412"/>
      <c r="EZ9" s="413"/>
      <c r="FA9" s="345"/>
      <c r="FB9" s="371"/>
      <c r="FD9" s="340" t="n">
        <f aca="false">EM9+EO9+EQ9+ES9+EU9+EW9+EY9+FA9</f>
        <v>4</v>
      </c>
      <c r="FE9" s="4" t="n">
        <f aca="false">EN9+EP9+ER9+ET9+EV9+EX9+EZ9+FB9</f>
        <v>1</v>
      </c>
      <c r="FF9" s="341" t="n">
        <f aca="false">FE9/(FE9+FD9)</f>
        <v>0.2</v>
      </c>
      <c r="FG9" s="4" t="n">
        <f aca="false">EM9+EN9+EU9+EV9</f>
        <v>4</v>
      </c>
      <c r="FH9" s="4" t="n">
        <f aca="false">EO9+EP9+EW9+EX9</f>
        <v>1</v>
      </c>
      <c r="FI9" s="4" t="n">
        <f aca="false">EQ9+ER9+EY9+EZ9</f>
        <v>0</v>
      </c>
      <c r="FJ9" s="4" t="n">
        <f aca="false">SUM(FG9:FI9)</f>
        <v>5</v>
      </c>
      <c r="FK9" s="15" t="n">
        <f aca="false">FH9/FJ9</f>
        <v>0.2</v>
      </c>
      <c r="FL9" s="15" t="n">
        <f aca="false">FI9/FJ9</f>
        <v>0</v>
      </c>
      <c r="FM9" s="4" t="n">
        <f aca="false">ES9+ET9+FA9+FB9</f>
        <v>0</v>
      </c>
      <c r="FN9" s="4" t="n">
        <f aca="false">SUM(EM9:ET9)</f>
        <v>5</v>
      </c>
      <c r="FO9" s="342" t="n">
        <f aca="false">SUM(EU9:FB9)</f>
        <v>0</v>
      </c>
      <c r="FP9" s="343" t="n">
        <f aca="false">SUM(EM9:FB9)</f>
        <v>5</v>
      </c>
      <c r="FR9" s="0" t="n">
        <v>0</v>
      </c>
      <c r="FS9" s="0" t="n">
        <v>0</v>
      </c>
      <c r="FT9" s="0" t="e">
        <f aca="false">#DIV/0!</f>
        <v>#DIV/0!</v>
      </c>
      <c r="FU9" s="0" t="n">
        <v>0</v>
      </c>
      <c r="FV9" s="0" t="n">
        <v>0</v>
      </c>
      <c r="FW9" s="0" t="n">
        <v>0</v>
      </c>
      <c r="FX9" s="0" t="n">
        <v>0</v>
      </c>
      <c r="FY9" s="0" t="e">
        <f aca="false">#DIV/0!</f>
        <v>#DIV/0!</v>
      </c>
      <c r="FZ9" s="0" t="e">
        <f aca="false">#DIV/0!</f>
        <v>#DIV/0!</v>
      </c>
      <c r="GA9" s="0" t="n">
        <v>0</v>
      </c>
      <c r="GB9" s="0" t="n">
        <v>0</v>
      </c>
      <c r="GC9" s="0" t="n">
        <v>0</v>
      </c>
      <c r="GD9" s="0" t="n">
        <v>0</v>
      </c>
      <c r="GF9" s="347" t="e">
        <f aca="false">(FD9/FR9) - 1</f>
        <v>#DIV/0!</v>
      </c>
      <c r="GG9" s="15" t="e">
        <f aca="false">(FE9/FS9) - 1</f>
        <v>#DIV/0!</v>
      </c>
      <c r="GH9" s="15" t="e">
        <f aca="false">(FF9/FT9) - 1</f>
        <v>#DIV/0!</v>
      </c>
      <c r="GI9" s="15" t="e">
        <f aca="false">(FG9/FU9) - 1</f>
        <v>#DIV/0!</v>
      </c>
      <c r="GJ9" s="15" t="e">
        <f aca="false">(FH9/FV9) - 1</f>
        <v>#DIV/0!</v>
      </c>
      <c r="GK9" s="15" t="e">
        <f aca="false">(FI9/FW9) - 1</f>
        <v>#DIV/0!</v>
      </c>
      <c r="GL9" s="15" t="e">
        <f aca="false">(FJ9/FX9) - 1</f>
        <v>#DIV/0!</v>
      </c>
      <c r="GM9" s="15" t="e">
        <f aca="false">(FK9/FY9) - 1</f>
        <v>#DIV/0!</v>
      </c>
      <c r="GN9" s="15" t="e">
        <f aca="false">(FL9/FZ9) - 1</f>
        <v>#DIV/0!</v>
      </c>
      <c r="GO9" s="15" t="e">
        <f aca="false">(FM9/GA9) - 1</f>
        <v>#DIV/0!</v>
      </c>
      <c r="GP9" s="15" t="e">
        <f aca="false">(FN9/GB9) - 1</f>
        <v>#DIV/0!</v>
      </c>
      <c r="GQ9" s="15" t="e">
        <f aca="false">(FO9/GC9) - 1</f>
        <v>#DIV/0!</v>
      </c>
      <c r="GR9" s="348" t="e">
        <f aca="false">(FP9/GD9) - 1</f>
        <v>#DIV/0!</v>
      </c>
    </row>
    <row r="10" customFormat="false" ht="15" hidden="false" customHeight="false" outlineLevel="0" collapsed="false">
      <c r="A10" s="349" t="n">
        <v>0.34375</v>
      </c>
      <c r="B10" s="376" t="n">
        <v>2</v>
      </c>
      <c r="C10" s="377"/>
      <c r="D10" s="376"/>
      <c r="E10" s="377"/>
      <c r="F10" s="376"/>
      <c r="G10" s="377"/>
      <c r="H10" s="333"/>
      <c r="I10" s="377"/>
      <c r="J10" s="376" t="n">
        <v>1</v>
      </c>
      <c r="K10" s="377"/>
      <c r="L10" s="376"/>
      <c r="M10" s="377"/>
      <c r="N10" s="376"/>
      <c r="O10" s="377"/>
      <c r="P10" s="376"/>
      <c r="Q10" s="377"/>
      <c r="S10" s="340" t="n">
        <f aca="false">B10+D10+F10+H10+J10+L10+N10+P10</f>
        <v>3</v>
      </c>
      <c r="T10" s="4" t="n">
        <f aca="false">C10+E10+G10+I10+K10+M10+O10+Q10</f>
        <v>0</v>
      </c>
      <c r="U10" s="341" t="n">
        <f aca="false">T10/(T10+S10)</f>
        <v>0</v>
      </c>
      <c r="V10" s="4" t="n">
        <f aca="false">B10+C10+J10+K10</f>
        <v>3</v>
      </c>
      <c r="W10" s="4" t="n">
        <f aca="false">D10+E10+L10+M10</f>
        <v>0</v>
      </c>
      <c r="X10" s="4" t="n">
        <f aca="false">F10+G10+N10+O10</f>
        <v>0</v>
      </c>
      <c r="Y10" s="4" t="n">
        <f aca="false">SUM(V10:X10)</f>
        <v>3</v>
      </c>
      <c r="Z10" s="15" t="n">
        <f aca="false">W10/Y10</f>
        <v>0</v>
      </c>
      <c r="AA10" s="15" t="n">
        <f aca="false">X10/Y10</f>
        <v>0</v>
      </c>
      <c r="AB10" s="4" t="n">
        <f aca="false">H10+I10+P10+Q10</f>
        <v>0</v>
      </c>
      <c r="AC10" s="4" t="n">
        <f aca="false">SUM(B10:I10)</f>
        <v>2</v>
      </c>
      <c r="AD10" s="342" t="n">
        <f aca="false">SUM(J10:Q10)</f>
        <v>1</v>
      </c>
      <c r="AE10" s="343" t="n">
        <f aca="false">SUM(B10:Q10)</f>
        <v>3</v>
      </c>
      <c r="AH10" s="15" t="n">
        <f aca="false">(S10/BN10) - 1</f>
        <v>-0.4</v>
      </c>
      <c r="AI10" s="15" t="e">
        <f aca="false">(T10/BO10) - 1</f>
        <v>#DIV/0!</v>
      </c>
      <c r="AJ10" s="15" t="e">
        <f aca="false">(U10/BP10) - 1</f>
        <v>#DIV/0!</v>
      </c>
      <c r="AK10" s="15" t="n">
        <f aca="false">(V10/BQ10) - 1</f>
        <v>-0.4</v>
      </c>
      <c r="AL10" s="15" t="e">
        <f aca="false">(W10/BR10) - 1</f>
        <v>#DIV/0!</v>
      </c>
      <c r="AM10" s="15" t="e">
        <f aca="false">(X10/BS10) - 1</f>
        <v>#DIV/0!</v>
      </c>
      <c r="AN10" s="15" t="n">
        <f aca="false">(Y10/BT10) - 1</f>
        <v>-0.4</v>
      </c>
      <c r="AO10" s="15" t="e">
        <f aca="false">(Z10/BU10) - 1</f>
        <v>#DIV/0!</v>
      </c>
      <c r="AP10" s="15" t="e">
        <f aca="false">(AA10/BV10) - 1</f>
        <v>#DIV/0!</v>
      </c>
      <c r="AQ10" s="15" t="e">
        <f aca="false">(AB10/BW10) - 1</f>
        <v>#DIV/0!</v>
      </c>
      <c r="AR10" s="15" t="n">
        <f aca="false">(AC10/BX10) - 1</f>
        <v>-0.6</v>
      </c>
      <c r="AS10" s="15" t="e">
        <f aca="false">(AD10/BY10) - 1</f>
        <v>#DIV/0!</v>
      </c>
      <c r="AT10" s="15" t="n">
        <f aca="false">(AE10/BZ10) - 1</f>
        <v>-0.4</v>
      </c>
      <c r="AV10" s="349" t="n">
        <v>0.34375</v>
      </c>
      <c r="AW10" s="376" t="n">
        <v>5</v>
      </c>
      <c r="AX10" s="377"/>
      <c r="AY10" s="376"/>
      <c r="AZ10" s="377"/>
      <c r="BA10" s="376"/>
      <c r="BB10" s="377"/>
      <c r="BC10" s="333"/>
      <c r="BD10" s="377"/>
      <c r="BE10" s="376"/>
      <c r="BF10" s="377"/>
      <c r="BG10" s="376"/>
      <c r="BH10" s="377"/>
      <c r="BI10" s="376"/>
      <c r="BJ10" s="377"/>
      <c r="BK10" s="376"/>
      <c r="BL10" s="377"/>
      <c r="BN10" s="340" t="n">
        <f aca="false">AW10+AY10+BA10+BC10+BE10+BG10+BI10+BK10</f>
        <v>5</v>
      </c>
      <c r="BO10" s="4" t="n">
        <f aca="false">AX10+AZ10+BB10+BD10+BF10+BH10+BJ10+BL10</f>
        <v>0</v>
      </c>
      <c r="BP10" s="341" t="n">
        <f aca="false">BO10/(BO10+BN10)</f>
        <v>0</v>
      </c>
      <c r="BQ10" s="4" t="n">
        <f aca="false">AW10+AX10+BE10+BF10</f>
        <v>5</v>
      </c>
      <c r="BR10" s="4" t="n">
        <f aca="false">AY10+AZ10+BG10+BH10</f>
        <v>0</v>
      </c>
      <c r="BS10" s="4" t="n">
        <f aca="false">BA10+BB10+BI10+BJ10</f>
        <v>0</v>
      </c>
      <c r="BT10" s="4" t="n">
        <f aca="false">SUM(BQ10:BS10)</f>
        <v>5</v>
      </c>
      <c r="BU10" s="15" t="n">
        <f aca="false">BR10/BT10</f>
        <v>0</v>
      </c>
      <c r="BV10" s="15" t="n">
        <f aca="false">BS10/BT10</f>
        <v>0</v>
      </c>
      <c r="BW10" s="4" t="n">
        <f aca="false">BC10+BD10+BK10+BL10</f>
        <v>0</v>
      </c>
      <c r="BX10" s="4" t="n">
        <f aca="false">SUM(AW10:BD10)</f>
        <v>5</v>
      </c>
      <c r="BY10" s="342" t="n">
        <f aca="false">SUM(BE10:BL10)</f>
        <v>0</v>
      </c>
      <c r="BZ10" s="343" t="n">
        <f aca="false">SUM(AW10:BL10)</f>
        <v>5</v>
      </c>
      <c r="CC10" s="15" t="n">
        <f aca="false">(BN10/DI10) - 1</f>
        <v>0.666666666666667</v>
      </c>
      <c r="CD10" s="15" t="e">
        <f aca="false">(BO10/DJ10) - 1</f>
        <v>#DIV/0!</v>
      </c>
      <c r="CE10" s="15" t="e">
        <f aca="false">(BP10/DK10) - 1</f>
        <v>#DIV/0!</v>
      </c>
      <c r="CF10" s="15" t="n">
        <f aca="false">(BQ10/DL10) - 1</f>
        <v>1.5</v>
      </c>
      <c r="CG10" s="15" t="n">
        <f aca="false">(BR10/DM10) - 1</f>
        <v>-1</v>
      </c>
      <c r="CH10" s="15" t="e">
        <f aca="false">(BS10/DN10) - 1</f>
        <v>#DIV/0!</v>
      </c>
      <c r="CI10" s="15" t="n">
        <f aca="false">(BT10/DO10) - 1</f>
        <v>0.666666666666667</v>
      </c>
      <c r="CJ10" s="15" t="n">
        <f aca="false">(BU10/DP10) - 1</f>
        <v>-1</v>
      </c>
      <c r="CK10" s="15" t="e">
        <f aca="false">(BV10/DQ10) - 1</f>
        <v>#DIV/0!</v>
      </c>
      <c r="CL10" s="15" t="e">
        <f aca="false">(BW10/DR10) - 1</f>
        <v>#DIV/0!</v>
      </c>
      <c r="CM10" s="15" t="n">
        <f aca="false">(BX10/DS10) - 1</f>
        <v>0.666666666666667</v>
      </c>
      <c r="CN10" s="15" t="e">
        <f aca="false">(BY10/DT10) - 1</f>
        <v>#DIV/0!</v>
      </c>
      <c r="CO10" s="15" t="n">
        <f aca="false">(BZ10/DU10) - 1</f>
        <v>0.666666666666667</v>
      </c>
      <c r="CQ10" s="349" t="n">
        <v>0.34375</v>
      </c>
      <c r="CR10" s="376" t="n">
        <v>2</v>
      </c>
      <c r="CS10" s="377"/>
      <c r="CT10" s="376" t="n">
        <v>1</v>
      </c>
      <c r="CU10" s="377"/>
      <c r="CV10" s="376"/>
      <c r="CW10" s="377"/>
      <c r="CX10" s="333"/>
      <c r="CY10" s="377"/>
      <c r="CZ10" s="376"/>
      <c r="DA10" s="377"/>
      <c r="DB10" s="376"/>
      <c r="DC10" s="377"/>
      <c r="DD10" s="376"/>
      <c r="DE10" s="377"/>
      <c r="DF10" s="376"/>
      <c r="DG10" s="377"/>
      <c r="DI10" s="340" t="n">
        <f aca="false">CR10+CT10+CV10+CX10+CZ10+DB10+DD10+DF10</f>
        <v>3</v>
      </c>
      <c r="DJ10" s="4" t="n">
        <f aca="false">CS10+CU10+CW10+CY10+DA10+DC10+DE10+DG10</f>
        <v>0</v>
      </c>
      <c r="DK10" s="341" t="n">
        <f aca="false">DJ10/(DJ10+DI10)</f>
        <v>0</v>
      </c>
      <c r="DL10" s="4" t="n">
        <f aca="false">CR10+CS10+CZ10+DA10</f>
        <v>2</v>
      </c>
      <c r="DM10" s="4" t="n">
        <f aca="false">CT10+CU10+DB10+DC10</f>
        <v>1</v>
      </c>
      <c r="DN10" s="4" t="n">
        <f aca="false">CV10+CW10+DD10+DE10</f>
        <v>0</v>
      </c>
      <c r="DO10" s="4" t="n">
        <f aca="false">SUM(DL10:DN10)</f>
        <v>3</v>
      </c>
      <c r="DP10" s="15" t="n">
        <f aca="false">DM10/DO10</f>
        <v>0.333333333333333</v>
      </c>
      <c r="DQ10" s="15" t="n">
        <f aca="false">DN10/DO10</f>
        <v>0</v>
      </c>
      <c r="DR10" s="4" t="n">
        <f aca="false">CX10+CY10+DF10+DG10</f>
        <v>0</v>
      </c>
      <c r="DS10" s="4" t="n">
        <f aca="false">SUM(CR10:CY10)</f>
        <v>3</v>
      </c>
      <c r="DT10" s="342" t="n">
        <f aca="false">SUM(CZ10:DG10)</f>
        <v>0</v>
      </c>
      <c r="DU10" s="343" t="n">
        <f aca="false">SUM(CR10:DG10)</f>
        <v>3</v>
      </c>
      <c r="DX10" s="15" t="n">
        <f aca="false">(DI10/FD10) - 1</f>
        <v>-0.25</v>
      </c>
      <c r="DY10" s="15" t="e">
        <f aca="false">(DJ10/FE10) - 1</f>
        <v>#DIV/0!</v>
      </c>
      <c r="DZ10" s="15" t="e">
        <f aca="false">(DK10/FF10) - 1</f>
        <v>#DIV/0!</v>
      </c>
      <c r="EA10" s="15" t="n">
        <f aca="false">(DL10/FG10) - 1</f>
        <v>-0.333333333333333</v>
      </c>
      <c r="EB10" s="15" t="n">
        <f aca="false">(DM10/FH10) - 1</f>
        <v>0</v>
      </c>
      <c r="EC10" s="15" t="e">
        <f aca="false">(DN10/FI10) - 1</f>
        <v>#DIV/0!</v>
      </c>
      <c r="ED10" s="15" t="n">
        <f aca="false">(DO10/FJ10) - 1</f>
        <v>-0.25</v>
      </c>
      <c r="EE10" s="15" t="n">
        <f aca="false">(DP10/FK10) - 1</f>
        <v>0.333333333333333</v>
      </c>
      <c r="EF10" s="15" t="e">
        <f aca="false">(DQ10/FL10) - 1</f>
        <v>#DIV/0!</v>
      </c>
      <c r="EG10" s="15" t="e">
        <f aca="false">(DR10/FM10) - 1</f>
        <v>#DIV/0!</v>
      </c>
      <c r="EH10" s="15" t="n">
        <f aca="false">(DS10/FN10) - 1</f>
        <v>0</v>
      </c>
      <c r="EI10" s="15" t="n">
        <f aca="false">(DT10/FO10) - 1</f>
        <v>-1</v>
      </c>
      <c r="EJ10" s="15" t="n">
        <f aca="false">(DU10/FP10) - 1</f>
        <v>-0.25</v>
      </c>
      <c r="EL10" s="350" t="n">
        <v>0.34375</v>
      </c>
      <c r="EM10" s="345" t="n">
        <v>2</v>
      </c>
      <c r="EN10" s="371"/>
      <c r="EO10" s="412" t="n">
        <v>1</v>
      </c>
      <c r="EP10" s="413"/>
      <c r="EQ10" s="412"/>
      <c r="ER10" s="413"/>
      <c r="ES10" s="324"/>
      <c r="ET10" s="371"/>
      <c r="EU10" s="345" t="n">
        <v>1</v>
      </c>
      <c r="EV10" s="371"/>
      <c r="EW10" s="412"/>
      <c r="EX10" s="413"/>
      <c r="EY10" s="412"/>
      <c r="EZ10" s="413"/>
      <c r="FA10" s="345"/>
      <c r="FB10" s="371"/>
      <c r="FD10" s="340" t="n">
        <f aca="false">EM10+EO10+EQ10+ES10+EU10+EW10+EY10+FA10</f>
        <v>4</v>
      </c>
      <c r="FE10" s="4" t="n">
        <f aca="false">EN10+EP10+ER10+ET10+EV10+EX10+EZ10+FB10</f>
        <v>0</v>
      </c>
      <c r="FF10" s="341" t="n">
        <f aca="false">FE10/(FE10+FD10)</f>
        <v>0</v>
      </c>
      <c r="FG10" s="4" t="n">
        <f aca="false">EM10+EN10+EU10+EV10</f>
        <v>3</v>
      </c>
      <c r="FH10" s="4" t="n">
        <f aca="false">EO10+EP10+EW10+EX10</f>
        <v>1</v>
      </c>
      <c r="FI10" s="4" t="n">
        <f aca="false">EQ10+ER10+EY10+EZ10</f>
        <v>0</v>
      </c>
      <c r="FJ10" s="4" t="n">
        <f aca="false">SUM(FG10:FI10)</f>
        <v>4</v>
      </c>
      <c r="FK10" s="15" t="n">
        <f aca="false">FH10/FJ10</f>
        <v>0.25</v>
      </c>
      <c r="FL10" s="15" t="n">
        <f aca="false">FI10/FJ10</f>
        <v>0</v>
      </c>
      <c r="FM10" s="4" t="n">
        <f aca="false">ES10+ET10+FA10+FB10</f>
        <v>0</v>
      </c>
      <c r="FN10" s="4" t="n">
        <f aca="false">SUM(EM10:ET10)</f>
        <v>3</v>
      </c>
      <c r="FO10" s="342" t="n">
        <f aca="false">SUM(EU10:FB10)</f>
        <v>1</v>
      </c>
      <c r="FP10" s="343" t="n">
        <f aca="false">SUM(EM10:FB10)</f>
        <v>4</v>
      </c>
      <c r="FR10" s="0" t="n">
        <v>1</v>
      </c>
      <c r="FS10" s="0" t="n">
        <v>1</v>
      </c>
      <c r="FT10" s="0" t="n">
        <v>0.5</v>
      </c>
      <c r="FU10" s="0" t="n">
        <v>0</v>
      </c>
      <c r="FV10" s="0" t="n">
        <v>2</v>
      </c>
      <c r="FW10" s="0" t="n">
        <v>0</v>
      </c>
      <c r="FX10" s="0" t="n">
        <v>2</v>
      </c>
      <c r="FY10" s="0" t="n">
        <v>1</v>
      </c>
      <c r="FZ10" s="0" t="n">
        <v>0</v>
      </c>
      <c r="GA10" s="0" t="n">
        <v>0</v>
      </c>
      <c r="GB10" s="0" t="n">
        <v>2</v>
      </c>
      <c r="GC10" s="0" t="n">
        <v>0</v>
      </c>
      <c r="GD10" s="0" t="n">
        <v>2</v>
      </c>
      <c r="GF10" s="347" t="n">
        <f aca="false">(FD10/FR10) - 1</f>
        <v>3</v>
      </c>
      <c r="GG10" s="15" t="n">
        <f aca="false">(FE10/FS10) - 1</f>
        <v>-1</v>
      </c>
      <c r="GH10" s="15" t="n">
        <f aca="false">(FF10/FT10) - 1</f>
        <v>-1</v>
      </c>
      <c r="GI10" s="15" t="e">
        <f aca="false">(FG10/FU10) - 1</f>
        <v>#DIV/0!</v>
      </c>
      <c r="GJ10" s="15" t="n">
        <f aca="false">(FH10/FV10) - 1</f>
        <v>-0.5</v>
      </c>
      <c r="GK10" s="15" t="e">
        <f aca="false">(FI10/FW10) - 1</f>
        <v>#DIV/0!</v>
      </c>
      <c r="GL10" s="15" t="n">
        <f aca="false">(FJ10/FX10) - 1</f>
        <v>1</v>
      </c>
      <c r="GM10" s="15" t="n">
        <f aca="false">(FK10/FY10) - 1</f>
        <v>-0.75</v>
      </c>
      <c r="GN10" s="15" t="e">
        <f aca="false">(FL10/FZ10) - 1</f>
        <v>#DIV/0!</v>
      </c>
      <c r="GO10" s="15" t="e">
        <f aca="false">(FM10/GA10) - 1</f>
        <v>#DIV/0!</v>
      </c>
      <c r="GP10" s="15" t="n">
        <f aca="false">(FN10/GB10) - 1</f>
        <v>0.5</v>
      </c>
      <c r="GQ10" s="15" t="e">
        <f aca="false">(FO10/GC10) - 1</f>
        <v>#DIV/0!</v>
      </c>
      <c r="GR10" s="348" t="n">
        <f aca="false">(FP10/GD10) - 1</f>
        <v>1</v>
      </c>
    </row>
    <row r="11" customFormat="false" ht="15" hidden="false" customHeight="false" outlineLevel="0" collapsed="false">
      <c r="A11" s="349" t="n">
        <v>0.354166666666667</v>
      </c>
      <c r="B11" s="376" t="n">
        <v>5</v>
      </c>
      <c r="C11" s="377"/>
      <c r="D11" s="376"/>
      <c r="E11" s="377"/>
      <c r="F11" s="376"/>
      <c r="G11" s="377"/>
      <c r="H11" s="376" t="n">
        <v>1</v>
      </c>
      <c r="I11" s="377"/>
      <c r="J11" s="376" t="n">
        <v>2</v>
      </c>
      <c r="K11" s="377"/>
      <c r="L11" s="376"/>
      <c r="M11" s="377"/>
      <c r="N11" s="376"/>
      <c r="O11" s="377"/>
      <c r="P11" s="376"/>
      <c r="Q11" s="377"/>
      <c r="S11" s="340" t="n">
        <f aca="false">B11+D11+F11+H11+J11+L11+N11+P11</f>
        <v>8</v>
      </c>
      <c r="T11" s="4" t="n">
        <f aca="false">C11+E11+G11+I11+K11+M11+O11+Q11</f>
        <v>0</v>
      </c>
      <c r="U11" s="341" t="n">
        <f aca="false">T11/(T11+S11)</f>
        <v>0</v>
      </c>
      <c r="V11" s="4" t="n">
        <f aca="false">B11+C11+J11+K11</f>
        <v>7</v>
      </c>
      <c r="W11" s="4" t="n">
        <f aca="false">D11+E11+L11+M11</f>
        <v>0</v>
      </c>
      <c r="X11" s="4" t="n">
        <f aca="false">F11+G11+N11+O11</f>
        <v>0</v>
      </c>
      <c r="Y11" s="4" t="n">
        <f aca="false">SUM(V11:X11)</f>
        <v>7</v>
      </c>
      <c r="Z11" s="15" t="n">
        <f aca="false">W11/Y11</f>
        <v>0</v>
      </c>
      <c r="AA11" s="15" t="n">
        <f aca="false">X11/Y11</f>
        <v>0</v>
      </c>
      <c r="AB11" s="4" t="n">
        <f aca="false">H11+I11+P11+Q11</f>
        <v>1</v>
      </c>
      <c r="AC11" s="4" t="n">
        <f aca="false">SUM(B11:I11)</f>
        <v>6</v>
      </c>
      <c r="AD11" s="342" t="n">
        <f aca="false">SUM(J11:Q11)</f>
        <v>2</v>
      </c>
      <c r="AE11" s="343" t="n">
        <f aca="false">SUM(B11:Q11)</f>
        <v>8</v>
      </c>
      <c r="AH11" s="15" t="n">
        <f aca="false">(S11/BN11) - 1</f>
        <v>1</v>
      </c>
      <c r="AI11" s="15" t="e">
        <f aca="false">(T11/BO11) - 1</f>
        <v>#DIV/0!</v>
      </c>
      <c r="AJ11" s="15" t="e">
        <f aca="false">(U11/BP11) - 1</f>
        <v>#DIV/0!</v>
      </c>
      <c r="AK11" s="15" t="n">
        <f aca="false">(V11/BQ11) - 1</f>
        <v>0.75</v>
      </c>
      <c r="AL11" s="15" t="e">
        <f aca="false">(W11/BR11) - 1</f>
        <v>#DIV/0!</v>
      </c>
      <c r="AM11" s="15" t="e">
        <f aca="false">(X11/BS11) - 1</f>
        <v>#DIV/0!</v>
      </c>
      <c r="AN11" s="15" t="n">
        <f aca="false">(Y11/BT11) - 1</f>
        <v>0.75</v>
      </c>
      <c r="AO11" s="15" t="e">
        <f aca="false">(Z11/BU11) - 1</f>
        <v>#DIV/0!</v>
      </c>
      <c r="AP11" s="15" t="e">
        <f aca="false">(AA11/BV11) - 1</f>
        <v>#DIV/0!</v>
      </c>
      <c r="AQ11" s="15" t="e">
        <f aca="false">(AB11/BW11) - 1</f>
        <v>#DIV/0!</v>
      </c>
      <c r="AR11" s="15" t="n">
        <f aca="false">(AC11/BX11) - 1</f>
        <v>0.5</v>
      </c>
      <c r="AS11" s="15" t="e">
        <f aca="false">(AD11/BY11) - 1</f>
        <v>#DIV/0!</v>
      </c>
      <c r="AT11" s="15" t="n">
        <f aca="false">(AE11/BZ11) - 1</f>
        <v>1</v>
      </c>
      <c r="AV11" s="349" t="n">
        <v>0.354166666666667</v>
      </c>
      <c r="AW11" s="376" t="n">
        <v>4</v>
      </c>
      <c r="AX11" s="377"/>
      <c r="AY11" s="376"/>
      <c r="AZ11" s="377"/>
      <c r="BA11" s="376"/>
      <c r="BB11" s="377"/>
      <c r="BC11" s="376"/>
      <c r="BD11" s="377"/>
      <c r="BE11" s="376"/>
      <c r="BF11" s="377"/>
      <c r="BG11" s="376"/>
      <c r="BH11" s="377"/>
      <c r="BI11" s="376"/>
      <c r="BJ11" s="377"/>
      <c r="BK11" s="376"/>
      <c r="BL11" s="377"/>
      <c r="BN11" s="340" t="n">
        <f aca="false">AW11+AY11+BA11+BC11+BE11+BG11+BI11+BK11</f>
        <v>4</v>
      </c>
      <c r="BO11" s="4" t="n">
        <f aca="false">AX11+AZ11+BB11+BD11+BF11+BH11+BJ11+BL11</f>
        <v>0</v>
      </c>
      <c r="BP11" s="341" t="n">
        <f aca="false">BO11/(BO11+BN11)</f>
        <v>0</v>
      </c>
      <c r="BQ11" s="4" t="n">
        <f aca="false">AW11+AX11+BE11+BF11</f>
        <v>4</v>
      </c>
      <c r="BR11" s="4" t="n">
        <f aca="false">AY11+AZ11+BG11+BH11</f>
        <v>0</v>
      </c>
      <c r="BS11" s="4" t="n">
        <f aca="false">BA11+BB11+BI11+BJ11</f>
        <v>0</v>
      </c>
      <c r="BT11" s="4" t="n">
        <f aca="false">SUM(BQ11:BS11)</f>
        <v>4</v>
      </c>
      <c r="BU11" s="15" t="n">
        <f aca="false">BR11/BT11</f>
        <v>0</v>
      </c>
      <c r="BV11" s="15" t="n">
        <f aca="false">BS11/BT11</f>
        <v>0</v>
      </c>
      <c r="BW11" s="4" t="n">
        <f aca="false">BC11+BD11+BK11+BL11</f>
        <v>0</v>
      </c>
      <c r="BX11" s="4" t="n">
        <f aca="false">SUM(AW11:BD11)</f>
        <v>4</v>
      </c>
      <c r="BY11" s="342" t="n">
        <f aca="false">SUM(BE11:BL11)</f>
        <v>0</v>
      </c>
      <c r="BZ11" s="343" t="n">
        <f aca="false">SUM(AW11:BL11)</f>
        <v>4</v>
      </c>
      <c r="CC11" s="15" t="e">
        <f aca="false">(BN11/DI11) - 1</f>
        <v>#DIV/0!</v>
      </c>
      <c r="CD11" s="15" t="e">
        <f aca="false">(BO11/DJ11) - 1</f>
        <v>#DIV/0!</v>
      </c>
      <c r="CE11" s="15" t="e">
        <f aca="false">(BP11/DK11) - 1</f>
        <v>#DIV/0!</v>
      </c>
      <c r="CF11" s="15" t="e">
        <f aca="false">(BQ11/DL11) - 1</f>
        <v>#DIV/0!</v>
      </c>
      <c r="CG11" s="15" t="e">
        <f aca="false">(BR11/DM11) - 1</f>
        <v>#DIV/0!</v>
      </c>
      <c r="CH11" s="15" t="e">
        <f aca="false">(BS11/DN11) - 1</f>
        <v>#DIV/0!</v>
      </c>
      <c r="CI11" s="15" t="e">
        <f aca="false">(BT11/DO11) - 1</f>
        <v>#DIV/0!</v>
      </c>
      <c r="CJ11" s="15" t="e">
        <f aca="false">(BU11/DP11) - 1</f>
        <v>#DIV/0!</v>
      </c>
      <c r="CK11" s="15" t="e">
        <f aca="false">(BV11/DQ11) - 1</f>
        <v>#DIV/0!</v>
      </c>
      <c r="CL11" s="15" t="e">
        <f aca="false">(BW11/DR11) - 1</f>
        <v>#DIV/0!</v>
      </c>
      <c r="CM11" s="15" t="e">
        <f aca="false">(BX11/DS11) - 1</f>
        <v>#DIV/0!</v>
      </c>
      <c r="CN11" s="15" t="e">
        <f aca="false">(BY11/DT11) - 1</f>
        <v>#DIV/0!</v>
      </c>
      <c r="CO11" s="15" t="e">
        <f aca="false">(BZ11/DU11) - 1</f>
        <v>#DIV/0!</v>
      </c>
      <c r="CQ11" s="349" t="n">
        <v>0.354166666666667</v>
      </c>
      <c r="CR11" s="376"/>
      <c r="CS11" s="377"/>
      <c r="CT11" s="376"/>
      <c r="CU11" s="377"/>
      <c r="CV11" s="376"/>
      <c r="CW11" s="377"/>
      <c r="CX11" s="376"/>
      <c r="CY11" s="377"/>
      <c r="CZ11" s="376"/>
      <c r="DA11" s="377"/>
      <c r="DB11" s="376"/>
      <c r="DC11" s="377"/>
      <c r="DD11" s="376"/>
      <c r="DE11" s="377"/>
      <c r="DF11" s="376"/>
      <c r="DG11" s="377"/>
      <c r="DI11" s="340" t="n">
        <f aca="false">CR11+CT11+CV11+CX11+CZ11+DB11+DD11+DF11</f>
        <v>0</v>
      </c>
      <c r="DJ11" s="4" t="n">
        <f aca="false">CS11+CU11+CW11+CY11+DA11+DC11+DE11+DG11</f>
        <v>0</v>
      </c>
      <c r="DK11" s="341" t="e">
        <f aca="false">DJ11/(DJ11+DI11)</f>
        <v>#DIV/0!</v>
      </c>
      <c r="DL11" s="4" t="n">
        <f aca="false">CR11+CS11+CZ11+DA11</f>
        <v>0</v>
      </c>
      <c r="DM11" s="4" t="n">
        <f aca="false">CT11+CU11+DB11+DC11</f>
        <v>0</v>
      </c>
      <c r="DN11" s="4" t="n">
        <f aca="false">CV11+CW11+DD11+DE11</f>
        <v>0</v>
      </c>
      <c r="DO11" s="4" t="n">
        <f aca="false">SUM(DL11:DN11)</f>
        <v>0</v>
      </c>
      <c r="DP11" s="15" t="e">
        <f aca="false">DM11/DO11</f>
        <v>#DIV/0!</v>
      </c>
      <c r="DQ11" s="15" t="e">
        <f aca="false">DN11/DO11</f>
        <v>#DIV/0!</v>
      </c>
      <c r="DR11" s="4" t="n">
        <f aca="false">CX11+CY11+DF11+DG11</f>
        <v>0</v>
      </c>
      <c r="DS11" s="4" t="n">
        <f aca="false">SUM(CR11:CY11)</f>
        <v>0</v>
      </c>
      <c r="DT11" s="342" t="n">
        <f aca="false">SUM(CZ11:DG11)</f>
        <v>0</v>
      </c>
      <c r="DU11" s="343" t="n">
        <f aca="false">SUM(CR11:DG11)</f>
        <v>0</v>
      </c>
      <c r="DX11" s="15" t="e">
        <f aca="false">(DI11/FD11) - 1</f>
        <v>#REF!</v>
      </c>
      <c r="DY11" s="15" t="e">
        <f aca="false">(DJ11/FE11) - 1</f>
        <v>#DIV/0!</v>
      </c>
      <c r="DZ11" s="15" t="e">
        <f aca="false">(DK11/FF11) - 1</f>
        <v>#DIV/0!</v>
      </c>
      <c r="EA11" s="15" t="n">
        <f aca="false">(DL11/FG11) - 1</f>
        <v>-1</v>
      </c>
      <c r="EB11" s="15" t="e">
        <f aca="false">(DM11/FH11) - 1</f>
        <v>#DIV/0!</v>
      </c>
      <c r="EC11" s="15" t="e">
        <f aca="false">(DN11/FI11) - 1</f>
        <v>#DIV/0!</v>
      </c>
      <c r="ED11" s="15" t="n">
        <f aca="false">(DO11/FJ11) - 1</f>
        <v>-1</v>
      </c>
      <c r="EE11" s="15" t="e">
        <f aca="false">(DP11/FK11) - 1</f>
        <v>#DIV/0!</v>
      </c>
      <c r="EF11" s="15" t="e">
        <f aca="false">(DQ11/FL11) - 1</f>
        <v>#DIV/0!</v>
      </c>
      <c r="EG11" s="15" t="e">
        <f aca="false">(DR11/FM11) - 1</f>
        <v>#REF!</v>
      </c>
      <c r="EH11" s="15" t="n">
        <f aca="false">(DS11/FN11) - 1</f>
        <v>-1</v>
      </c>
      <c r="EI11" s="15" t="e">
        <f aca="false">(DT11/FO11) - 1</f>
        <v>#DIV/0!</v>
      </c>
      <c r="EJ11" s="15" t="n">
        <f aca="false">(DU11/FP11) - 1</f>
        <v>-1</v>
      </c>
      <c r="EL11" s="350" t="n">
        <v>0.354166666666667</v>
      </c>
      <c r="EM11" s="345" t="n">
        <v>2</v>
      </c>
      <c r="EN11" s="371"/>
      <c r="EO11" s="412"/>
      <c r="EP11" s="413"/>
      <c r="EQ11" s="412"/>
      <c r="ER11" s="413"/>
      <c r="ES11" s="345"/>
      <c r="ET11" s="371"/>
      <c r="EV11" s="371"/>
      <c r="EW11" s="412"/>
      <c r="EX11" s="413"/>
      <c r="EY11" s="412"/>
      <c r="EZ11" s="413"/>
      <c r="FA11" s="345"/>
      <c r="FB11" s="371"/>
      <c r="FD11" s="340" t="e">
        <f aca="false">EM11+EO11+EQ11+#REF!+ES11+EW11+EY11+FA11</f>
        <v>#REF!</v>
      </c>
      <c r="FE11" s="4" t="n">
        <f aca="false">EN11+EP11+ER11+ET11+EV11+EX11+EZ11+FB11</f>
        <v>0</v>
      </c>
      <c r="FF11" s="341" t="e">
        <f aca="false">FE11/(FE11+FD11)</f>
        <v>#REF!</v>
      </c>
      <c r="FG11" s="4" t="n">
        <f aca="false">EM11+EN11+ES11+EV11</f>
        <v>2</v>
      </c>
      <c r="FH11" s="4" t="n">
        <f aca="false">EO11+EP11+EW11+EX11</f>
        <v>0</v>
      </c>
      <c r="FI11" s="4" t="n">
        <f aca="false">EQ11+ER11+EY11+EZ11</f>
        <v>0</v>
      </c>
      <c r="FJ11" s="4" t="n">
        <f aca="false">SUM(FG11:FI11)</f>
        <v>2</v>
      </c>
      <c r="FK11" s="15" t="n">
        <f aca="false">FH11/FJ11</f>
        <v>0</v>
      </c>
      <c r="FL11" s="15" t="n">
        <f aca="false">FI11/FJ11</f>
        <v>0</v>
      </c>
      <c r="FM11" s="4" t="e">
        <f aca="false">#REF!+ET11+FA11+FB11</f>
        <v>#REF!</v>
      </c>
      <c r="FN11" s="4" t="n">
        <f aca="false">SUM(EM11:ET11)</f>
        <v>2</v>
      </c>
      <c r="FO11" s="342" t="n">
        <f aca="false">SUM(ES11:FB11)</f>
        <v>0</v>
      </c>
      <c r="FP11" s="343" t="n">
        <f aca="false">SUM(EM11:FB11)</f>
        <v>2</v>
      </c>
      <c r="FR11" s="0" t="e">
        <f aca="false">#REF!</f>
        <v>#REF!</v>
      </c>
      <c r="FS11" s="0" t="n">
        <v>0</v>
      </c>
      <c r="FT11" s="0" t="e">
        <f aca="false">#REF!</f>
        <v>#REF!</v>
      </c>
      <c r="FU11" s="0" t="n">
        <v>1</v>
      </c>
      <c r="FV11" s="0" t="n">
        <v>0</v>
      </c>
      <c r="FW11" s="0" t="n">
        <v>0</v>
      </c>
      <c r="FX11" s="0" t="n">
        <v>1</v>
      </c>
      <c r="FY11" s="0" t="n">
        <v>0</v>
      </c>
      <c r="FZ11" s="0" t="n">
        <v>0</v>
      </c>
      <c r="GA11" s="0" t="e">
        <f aca="false">#REF!</f>
        <v>#REF!</v>
      </c>
      <c r="GB11" s="0" t="n">
        <v>1</v>
      </c>
      <c r="GC11" s="0" t="n">
        <v>1</v>
      </c>
      <c r="GD11" s="0" t="n">
        <v>1</v>
      </c>
      <c r="GF11" s="347" t="e">
        <f aca="false">(FD11/FR11) - 1</f>
        <v>#REF!</v>
      </c>
      <c r="GG11" s="15" t="e">
        <f aca="false">(FE11/FS11) - 1</f>
        <v>#DIV/0!</v>
      </c>
      <c r="GH11" s="15" t="e">
        <f aca="false">(FF11/FT11) - 1</f>
        <v>#REF!</v>
      </c>
      <c r="GI11" s="15" t="n">
        <f aca="false">(FG11/FU11) - 1</f>
        <v>1</v>
      </c>
      <c r="GJ11" s="15" t="e">
        <f aca="false">(FH11/FV11) - 1</f>
        <v>#DIV/0!</v>
      </c>
      <c r="GK11" s="15" t="e">
        <f aca="false">(FI11/FW11) - 1</f>
        <v>#DIV/0!</v>
      </c>
      <c r="GL11" s="15" t="n">
        <f aca="false">(FJ11/FX11) - 1</f>
        <v>1</v>
      </c>
      <c r="GM11" s="15" t="e">
        <f aca="false">(FK11/FY11) - 1</f>
        <v>#DIV/0!</v>
      </c>
      <c r="GN11" s="15" t="e">
        <f aca="false">(FL11/FZ11) - 1</f>
        <v>#DIV/0!</v>
      </c>
      <c r="GO11" s="15" t="e">
        <f aca="false">(FM11/GA11) - 1</f>
        <v>#REF!</v>
      </c>
      <c r="GP11" s="15" t="n">
        <f aca="false">(FN11/GB11) - 1</f>
        <v>1</v>
      </c>
      <c r="GQ11" s="15" t="n">
        <f aca="false">(FO11/GC11) - 1</f>
        <v>-1</v>
      </c>
      <c r="GR11" s="348" t="n">
        <f aca="false">(FP11/GD11) - 1</f>
        <v>1</v>
      </c>
    </row>
    <row r="12" customFormat="false" ht="15" hidden="false" customHeight="false" outlineLevel="0" collapsed="false">
      <c r="A12" s="349" t="n">
        <v>0.364583333333333</v>
      </c>
      <c r="B12" s="376"/>
      <c r="C12" s="377"/>
      <c r="D12" s="376"/>
      <c r="E12" s="377"/>
      <c r="F12" s="376"/>
      <c r="G12" s="377"/>
      <c r="H12" s="376"/>
      <c r="I12" s="377"/>
      <c r="J12" s="376"/>
      <c r="K12" s="377"/>
      <c r="L12" s="376"/>
      <c r="M12" s="377"/>
      <c r="N12" s="376"/>
      <c r="O12" s="377"/>
      <c r="P12" s="376"/>
      <c r="Q12" s="377"/>
      <c r="S12" s="340" t="n">
        <f aca="false">B12+D12+F12+H12+J12+L12+N12+P12</f>
        <v>0</v>
      </c>
      <c r="T12" s="4" t="n">
        <f aca="false">C12+E12+G12+I12+K12+M12+O12+Q12</f>
        <v>0</v>
      </c>
      <c r="U12" s="341" t="e">
        <f aca="false">T12/(T12+S12)</f>
        <v>#DIV/0!</v>
      </c>
      <c r="V12" s="4" t="n">
        <f aca="false">B12+C12+J12+K12</f>
        <v>0</v>
      </c>
      <c r="W12" s="4" t="n">
        <f aca="false">D12+E12+L12+M12</f>
        <v>0</v>
      </c>
      <c r="X12" s="4" t="n">
        <f aca="false">F12+G12+N12+O12</f>
        <v>0</v>
      </c>
      <c r="Y12" s="4" t="n">
        <f aca="false">SUM(V12:X12)</f>
        <v>0</v>
      </c>
      <c r="Z12" s="15" t="e">
        <f aca="false">W12/Y12</f>
        <v>#DIV/0!</v>
      </c>
      <c r="AA12" s="15" t="e">
        <f aca="false">X12/Y12</f>
        <v>#DIV/0!</v>
      </c>
      <c r="AB12" s="4" t="n">
        <f aca="false">H12+I12+P12+Q12</f>
        <v>0</v>
      </c>
      <c r="AC12" s="4" t="n">
        <f aca="false">SUM(B12:I12)</f>
        <v>0</v>
      </c>
      <c r="AD12" s="342" t="n">
        <f aca="false">SUM(J12:Q12)</f>
        <v>0</v>
      </c>
      <c r="AE12" s="343" t="n">
        <f aca="false">SUM(B12:Q12)</f>
        <v>0</v>
      </c>
      <c r="AH12" s="15" t="e">
        <f aca="false">(S12/BN12) - 1</f>
        <v>#DIV/0!</v>
      </c>
      <c r="AI12" s="15" t="e">
        <f aca="false">(T12/BO12) - 1</f>
        <v>#DIV/0!</v>
      </c>
      <c r="AJ12" s="15" t="e">
        <f aca="false">(U12/BP12) - 1</f>
        <v>#DIV/0!</v>
      </c>
      <c r="AK12" s="15" t="e">
        <f aca="false">(V12/BQ12) - 1</f>
        <v>#DIV/0!</v>
      </c>
      <c r="AL12" s="15" t="e">
        <f aca="false">(W12/BR12) - 1</f>
        <v>#DIV/0!</v>
      </c>
      <c r="AM12" s="15" t="e">
        <f aca="false">(X12/BS12) - 1</f>
        <v>#DIV/0!</v>
      </c>
      <c r="AN12" s="15" t="e">
        <f aca="false">(Y12/BT12) - 1</f>
        <v>#DIV/0!</v>
      </c>
      <c r="AO12" s="15" t="e">
        <f aca="false">(Z12/BU12) - 1</f>
        <v>#DIV/0!</v>
      </c>
      <c r="AP12" s="15" t="e">
        <f aca="false">(AA12/BV12) - 1</f>
        <v>#DIV/0!</v>
      </c>
      <c r="AQ12" s="15" t="e">
        <f aca="false">(AB12/BW12) - 1</f>
        <v>#DIV/0!</v>
      </c>
      <c r="AR12" s="15" t="e">
        <f aca="false">(AC12/BX12) - 1</f>
        <v>#DIV/0!</v>
      </c>
      <c r="AS12" s="15" t="e">
        <f aca="false">(AD12/BY12) - 1</f>
        <v>#DIV/0!</v>
      </c>
      <c r="AT12" s="15" t="e">
        <f aca="false">(AE12/BZ12) - 1</f>
        <v>#DIV/0!</v>
      </c>
      <c r="AV12" s="349" t="n">
        <v>0.364583333333333</v>
      </c>
      <c r="AW12" s="376"/>
      <c r="AX12" s="377"/>
      <c r="AY12" s="376"/>
      <c r="AZ12" s="377"/>
      <c r="BA12" s="376"/>
      <c r="BB12" s="377"/>
      <c r="BC12" s="376"/>
      <c r="BD12" s="377"/>
      <c r="BE12" s="376"/>
      <c r="BF12" s="377"/>
      <c r="BG12" s="376"/>
      <c r="BH12" s="377"/>
      <c r="BI12" s="376"/>
      <c r="BJ12" s="377"/>
      <c r="BK12" s="376"/>
      <c r="BL12" s="377"/>
      <c r="BN12" s="340" t="n">
        <f aca="false">AW12+AY12+BA12+BC12+BE12+BG12+BI12+BK12</f>
        <v>0</v>
      </c>
      <c r="BO12" s="4" t="n">
        <f aca="false">AX12+AZ12+BB12+BD12+BF12+BH12+BJ12+BL12</f>
        <v>0</v>
      </c>
      <c r="BP12" s="341" t="e">
        <f aca="false">BO12/(BO12+BN12)</f>
        <v>#DIV/0!</v>
      </c>
      <c r="BQ12" s="4" t="n">
        <f aca="false">AW12+AX12+BE12+BF12</f>
        <v>0</v>
      </c>
      <c r="BR12" s="4" t="n">
        <f aca="false">AY12+AZ12+BG12+BH12</f>
        <v>0</v>
      </c>
      <c r="BS12" s="4" t="n">
        <f aca="false">BA12+BB12+BI12+BJ12</f>
        <v>0</v>
      </c>
      <c r="BT12" s="4" t="n">
        <f aca="false">SUM(BQ12:BS12)</f>
        <v>0</v>
      </c>
      <c r="BU12" s="15" t="e">
        <f aca="false">BR12/BT12</f>
        <v>#DIV/0!</v>
      </c>
      <c r="BV12" s="15" t="e">
        <f aca="false">BS12/BT12</f>
        <v>#DIV/0!</v>
      </c>
      <c r="BW12" s="4" t="n">
        <f aca="false">BC12+BD12+BK12+BL12</f>
        <v>0</v>
      </c>
      <c r="BX12" s="4" t="n">
        <f aca="false">SUM(AW12:BD12)</f>
        <v>0</v>
      </c>
      <c r="BY12" s="342" t="n">
        <f aca="false">SUM(BE12:BL12)</f>
        <v>0</v>
      </c>
      <c r="BZ12" s="343" t="n">
        <f aca="false">SUM(AW12:BL12)</f>
        <v>0</v>
      </c>
      <c r="CC12" s="15" t="e">
        <f aca="false">(BN12/DI12) - 1</f>
        <v>#DIV/0!</v>
      </c>
      <c r="CD12" s="15" t="e">
        <f aca="false">(BO12/DJ12) - 1</f>
        <v>#DIV/0!</v>
      </c>
      <c r="CE12" s="15" t="e">
        <f aca="false">(BP12/DK12) - 1</f>
        <v>#DIV/0!</v>
      </c>
      <c r="CF12" s="15" t="e">
        <f aca="false">(BQ12/DL12) - 1</f>
        <v>#DIV/0!</v>
      </c>
      <c r="CG12" s="15" t="e">
        <f aca="false">(BR12/DM12) - 1</f>
        <v>#DIV/0!</v>
      </c>
      <c r="CH12" s="15" t="e">
        <f aca="false">(BS12/DN12) - 1</f>
        <v>#DIV/0!</v>
      </c>
      <c r="CI12" s="15" t="e">
        <f aca="false">(BT12/DO12) - 1</f>
        <v>#DIV/0!</v>
      </c>
      <c r="CJ12" s="15" t="e">
        <f aca="false">(BU12/DP12) - 1</f>
        <v>#DIV/0!</v>
      </c>
      <c r="CK12" s="15" t="e">
        <f aca="false">(BV12/DQ12) - 1</f>
        <v>#DIV/0!</v>
      </c>
      <c r="CL12" s="15" t="e">
        <f aca="false">(BW12/DR12) - 1</f>
        <v>#DIV/0!</v>
      </c>
      <c r="CM12" s="15" t="e">
        <f aca="false">(BX12/DS12) - 1</f>
        <v>#DIV/0!</v>
      </c>
      <c r="CN12" s="15" t="e">
        <f aca="false">(BY12/DT12) - 1</f>
        <v>#DIV/0!</v>
      </c>
      <c r="CO12" s="15" t="e">
        <f aca="false">(BZ12/DU12) - 1</f>
        <v>#DIV/0!</v>
      </c>
      <c r="CQ12" s="349" t="n">
        <v>0.364583333333333</v>
      </c>
      <c r="CR12" s="376"/>
      <c r="CS12" s="377"/>
      <c r="CT12" s="376"/>
      <c r="CU12" s="377"/>
      <c r="CV12" s="376"/>
      <c r="CW12" s="377"/>
      <c r="CX12" s="376"/>
      <c r="CY12" s="377"/>
      <c r="CZ12" s="376"/>
      <c r="DA12" s="377"/>
      <c r="DB12" s="376"/>
      <c r="DC12" s="377"/>
      <c r="DD12" s="376"/>
      <c r="DE12" s="377"/>
      <c r="DF12" s="376"/>
      <c r="DG12" s="377"/>
      <c r="DI12" s="340" t="n">
        <f aca="false">CR12+CT12+CV12+CX12+CZ12+DB12+DD12+DF12</f>
        <v>0</v>
      </c>
      <c r="DJ12" s="4" t="n">
        <f aca="false">CS12+CU12+CW12+CY12+DA12+DC12+DE12+DG12</f>
        <v>0</v>
      </c>
      <c r="DK12" s="341" t="e">
        <f aca="false">DJ12/(DJ12+DI12)</f>
        <v>#DIV/0!</v>
      </c>
      <c r="DL12" s="4" t="n">
        <f aca="false">CR12+CS12+CZ12+DA12</f>
        <v>0</v>
      </c>
      <c r="DM12" s="4" t="n">
        <f aca="false">CT12+CU12+DB12+DC12</f>
        <v>0</v>
      </c>
      <c r="DN12" s="4" t="n">
        <f aca="false">CV12+CW12+DD12+DE12</f>
        <v>0</v>
      </c>
      <c r="DO12" s="4" t="n">
        <f aca="false">SUM(DL12:DN12)</f>
        <v>0</v>
      </c>
      <c r="DP12" s="15" t="e">
        <f aca="false">DM12/DO12</f>
        <v>#DIV/0!</v>
      </c>
      <c r="DQ12" s="15" t="e">
        <f aca="false">DN12/DO12</f>
        <v>#DIV/0!</v>
      </c>
      <c r="DR12" s="4" t="n">
        <f aca="false">CX12+CY12+DF12+DG12</f>
        <v>0</v>
      </c>
      <c r="DS12" s="4" t="n">
        <f aca="false">SUM(CR12:CY12)</f>
        <v>0</v>
      </c>
      <c r="DT12" s="342" t="n">
        <f aca="false">SUM(CZ12:DG12)</f>
        <v>0</v>
      </c>
      <c r="DU12" s="343" t="n">
        <f aca="false">SUM(CR12:DG12)</f>
        <v>0</v>
      </c>
      <c r="DX12" s="15" t="e">
        <f aca="false">(DI12/FD12) - 1</f>
        <v>#REF!</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#REF!</v>
      </c>
      <c r="EH12" s="15" t="e">
        <f aca="false">(DS12/FN12) - 1</f>
        <v>#DIV/0!</v>
      </c>
      <c r="EI12" s="15" t="e">
        <f aca="false">(DT12/FO12) - 1</f>
        <v>#DIV/0!</v>
      </c>
      <c r="EJ12" s="15" t="e">
        <f aca="false">(DU12/FP12) - 1</f>
        <v>#DIV/0!</v>
      </c>
      <c r="EL12" s="350" t="n">
        <v>0.364583333333333</v>
      </c>
      <c r="EM12" s="414"/>
      <c r="EN12" s="415"/>
      <c r="EO12" s="416"/>
      <c r="EP12" s="417"/>
      <c r="EQ12" s="416"/>
      <c r="ER12" s="417"/>
      <c r="ES12" s="414"/>
      <c r="ET12" s="415"/>
      <c r="EV12" s="415"/>
      <c r="EW12" s="416"/>
      <c r="EX12" s="417"/>
      <c r="EY12" s="416"/>
      <c r="EZ12" s="417"/>
      <c r="FA12" s="414"/>
      <c r="FB12" s="415"/>
      <c r="FD12" s="340" t="e">
        <f aca="false">EM12+EO12+EQ12+#REF!+ES12+EW12+EY12+FA12</f>
        <v>#REF!</v>
      </c>
      <c r="FE12" s="4" t="n">
        <f aca="false">EN12+EP12+ER12+ET12+EV12+EX12+EZ12+FB12</f>
        <v>0</v>
      </c>
      <c r="FF12" s="341" t="e">
        <f aca="false">FE12/(FE12+FD12)</f>
        <v>#REF!</v>
      </c>
      <c r="FG12" s="4" t="n">
        <f aca="false">EM12+EN12+ES12+EV12</f>
        <v>0</v>
      </c>
      <c r="FH12" s="4" t="n">
        <f aca="false">EO12+EP12+EW12+EX12</f>
        <v>0</v>
      </c>
      <c r="FI12" s="4" t="n">
        <f aca="false">EQ12+ER12+EY12+EZ12</f>
        <v>0</v>
      </c>
      <c r="FJ12" s="4" t="n">
        <f aca="false">SUM(FG12:FI12)</f>
        <v>0</v>
      </c>
      <c r="FK12" s="15" t="e">
        <f aca="false">FH12/FJ12</f>
        <v>#DIV/0!</v>
      </c>
      <c r="FL12" s="15" t="e">
        <f aca="false">FI12/FJ12</f>
        <v>#DIV/0!</v>
      </c>
      <c r="FM12" s="4" t="e">
        <f aca="false">#REF!+ET12+FA12+FB12</f>
        <v>#REF!</v>
      </c>
      <c r="FN12" s="4" t="n">
        <f aca="false">SUM(EM12:ET12)</f>
        <v>0</v>
      </c>
      <c r="FO12" s="342" t="n">
        <f aca="false">SUM(ES12:FB12)</f>
        <v>0</v>
      </c>
      <c r="FP12" s="343" t="n">
        <f aca="false">SUM(EM12:FB12)</f>
        <v>0</v>
      </c>
      <c r="FR12" s="0" t="e">
        <f aca="false">#REF!</f>
        <v>#REF!</v>
      </c>
      <c r="FS12" s="0" t="n">
        <v>0</v>
      </c>
      <c r="FT12" s="0" t="e">
        <f aca="false">#REF!</f>
        <v>#REF!</v>
      </c>
      <c r="FU12" s="0" t="n">
        <v>1</v>
      </c>
      <c r="FV12" s="0" t="n">
        <v>0</v>
      </c>
      <c r="FW12" s="0" t="n">
        <v>0</v>
      </c>
      <c r="FX12" s="0" t="n">
        <v>1</v>
      </c>
      <c r="FY12" s="0" t="n">
        <v>0</v>
      </c>
      <c r="FZ12" s="0" t="n">
        <v>0</v>
      </c>
      <c r="GA12" s="0" t="e">
        <f aca="false">#REF!</f>
        <v>#REF!</v>
      </c>
      <c r="GB12" s="0" t="n">
        <v>1</v>
      </c>
      <c r="GC12" s="0" t="n">
        <v>1</v>
      </c>
      <c r="GD12" s="0" t="n">
        <v>1</v>
      </c>
      <c r="GF12" s="347" t="e">
        <f aca="false">(FD12/FR12) - 1</f>
        <v>#REF!</v>
      </c>
      <c r="GG12" s="15" t="e">
        <f aca="false">(FE12/FS12) - 1</f>
        <v>#DIV/0!</v>
      </c>
      <c r="GH12" s="15" t="e">
        <f aca="false">(FF12/FT12) - 1</f>
        <v>#REF!</v>
      </c>
      <c r="GI12" s="15" t="n">
        <f aca="false">(FG12/FU12) - 1</f>
        <v>-1</v>
      </c>
      <c r="GJ12" s="15" t="e">
        <f aca="false">(FH12/FV12) - 1</f>
        <v>#DIV/0!</v>
      </c>
      <c r="GK12" s="15" t="e">
        <f aca="false">(FI12/FW12) - 1</f>
        <v>#DIV/0!</v>
      </c>
      <c r="GL12" s="15" t="n">
        <f aca="false">(FJ12/FX12) - 1</f>
        <v>-1</v>
      </c>
      <c r="GM12" s="15" t="e">
        <f aca="false">(FK12/FY12) - 1</f>
        <v>#DIV/0!</v>
      </c>
      <c r="GN12" s="15" t="e">
        <f aca="false">(FL12/FZ12) - 1</f>
        <v>#DIV/0!</v>
      </c>
      <c r="GO12" s="15" t="e">
        <f aca="false">(FM12/GA12) - 1</f>
        <v>#REF!</v>
      </c>
      <c r="GP12" s="15" t="n">
        <f aca="false">(FN12/GB12) - 1</f>
        <v>-1</v>
      </c>
      <c r="GQ12" s="15" t="n">
        <f aca="false">(FO12/GC12) - 1</f>
        <v>-1</v>
      </c>
      <c r="GR12" s="348" t="n">
        <f aca="false">(FP12/GD12) - 1</f>
        <v>-1</v>
      </c>
    </row>
    <row r="13" customFormat="false" ht="15" hidden="false" customHeight="false" outlineLevel="0" collapsed="false">
      <c r="A13" s="349" t="n">
        <v>0.375</v>
      </c>
      <c r="B13" s="379"/>
      <c r="C13" s="380"/>
      <c r="D13" s="379"/>
      <c r="E13" s="380"/>
      <c r="F13" s="379"/>
      <c r="G13" s="380"/>
      <c r="H13" s="379"/>
      <c r="I13" s="380"/>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418"/>
      <c r="EN13" s="419"/>
      <c r="EO13" s="420"/>
      <c r="EP13" s="420"/>
      <c r="EQ13" s="420"/>
      <c r="ER13" s="420"/>
      <c r="ES13" s="418"/>
      <c r="ET13" s="419"/>
      <c r="EV13" s="419"/>
      <c r="EW13" s="420"/>
      <c r="EX13" s="420"/>
      <c r="EY13" s="420"/>
      <c r="EZ13" s="420"/>
      <c r="FA13" s="418"/>
      <c r="FB13" s="419"/>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44</v>
      </c>
      <c r="C14" s="357" t="n">
        <f aca="false">SUM(C5:C12)</f>
        <v>0</v>
      </c>
      <c r="D14" s="357" t="n">
        <f aca="false">SUM(D5:D12)</f>
        <v>0</v>
      </c>
      <c r="E14" s="357" t="n">
        <f aca="false">SUM(E5:E12)</f>
        <v>0</v>
      </c>
      <c r="F14" s="357" t="n">
        <f aca="false">SUM(F5:F12)</f>
        <v>1</v>
      </c>
      <c r="G14" s="357" t="n">
        <f aca="false">SUM(G5:G12)</f>
        <v>0</v>
      </c>
      <c r="H14" s="357" t="n">
        <f aca="false">SUM(H5:H12)</f>
        <v>1</v>
      </c>
      <c r="I14" s="357" t="n">
        <f aca="false">SUM(I5:I12)</f>
        <v>0</v>
      </c>
      <c r="J14" s="357" t="n">
        <f aca="false">SUM(J5:J12)</f>
        <v>3</v>
      </c>
      <c r="K14" s="357" t="n">
        <f aca="false">SUM(K5:K12)</f>
        <v>0</v>
      </c>
      <c r="L14" s="357" t="n">
        <f aca="false">SUM(L5:L12)</f>
        <v>0</v>
      </c>
      <c r="M14" s="357" t="n">
        <f aca="false">SUM(M5:M12)</f>
        <v>0</v>
      </c>
      <c r="N14" s="357" t="n">
        <f aca="false">SUM(N5:N12)</f>
        <v>0</v>
      </c>
      <c r="O14" s="357" t="n">
        <f aca="false">SUM(O5:O12)</f>
        <v>0</v>
      </c>
      <c r="P14" s="357" t="n">
        <f aca="false">SUM(P5:P12)</f>
        <v>0</v>
      </c>
      <c r="Q14" s="357" t="n">
        <f aca="false">SUM(Q5:Q12)</f>
        <v>0</v>
      </c>
      <c r="S14" s="358" t="n">
        <f aca="false">B14+D14+F14+H14+J14+L14+N14+P14</f>
        <v>49</v>
      </c>
      <c r="T14" s="359" t="n">
        <f aca="false">C14+E14+G14+I14+K14+M14+O14+Q14</f>
        <v>0</v>
      </c>
      <c r="U14" s="360" t="n">
        <f aca="false">T14/(T14+S14)</f>
        <v>0</v>
      </c>
      <c r="V14" s="359" t="n">
        <f aca="false">B14+C14+J14+K14</f>
        <v>47</v>
      </c>
      <c r="W14" s="359" t="n">
        <f aca="false">D14+E14+L14+M14</f>
        <v>0</v>
      </c>
      <c r="X14" s="359" t="n">
        <f aca="false">F14+G14+N14+O14</f>
        <v>1</v>
      </c>
      <c r="Y14" s="359" t="n">
        <f aca="false">SUM(V14:X14)</f>
        <v>48</v>
      </c>
      <c r="Z14" s="15" t="n">
        <f aca="false">W14/Y14</f>
        <v>0</v>
      </c>
      <c r="AA14" s="15" t="n">
        <f aca="false">X14/Y14</f>
        <v>0.0208333333333333</v>
      </c>
      <c r="AB14" s="359" t="n">
        <f aca="false">H14+I14+P14+Q14</f>
        <v>1</v>
      </c>
      <c r="AC14" s="359" t="n">
        <f aca="false">SUM(B14:I14)</f>
        <v>46</v>
      </c>
      <c r="AD14" s="361" t="n">
        <f aca="false">SUM(J14:Q14)</f>
        <v>3</v>
      </c>
      <c r="AE14" s="362" t="n">
        <f aca="false">SUM(B14:Q14)</f>
        <v>49</v>
      </c>
      <c r="AH14" s="15" t="n">
        <f aca="false">(S14/BN14) - 1</f>
        <v>-0.169491525423729</v>
      </c>
      <c r="AI14" s="15" t="e">
        <f aca="false">(T14/BO14) - 1</f>
        <v>#DIV/0!</v>
      </c>
      <c r="AJ14" s="15" t="e">
        <f aca="false">(U14/BP14) - 1</f>
        <v>#DIV/0!</v>
      </c>
      <c r="AK14" s="15" t="n">
        <f aca="false">(V14/BQ14) - 1</f>
        <v>-0.160714285714286</v>
      </c>
      <c r="AL14" s="15" t="e">
        <f aca="false">(W14/BR14) - 1</f>
        <v>#DIV/0!</v>
      </c>
      <c r="AM14" s="15" t="n">
        <f aca="false">(X14/BS14) - 1</f>
        <v>-0.5</v>
      </c>
      <c r="AN14" s="15" t="n">
        <f aca="false">(Y14/BT14) - 1</f>
        <v>-0.172413793103448</v>
      </c>
      <c r="AO14" s="15" t="e">
        <f aca="false">(Z14/BU14) - 1</f>
        <v>#DIV/0!</v>
      </c>
      <c r="AP14" s="15" t="n">
        <f aca="false">(AA14/BV14) - 1</f>
        <v>-0.395833333333333</v>
      </c>
      <c r="AQ14" s="15" t="n">
        <f aca="false">(AB14/BW14) - 1</f>
        <v>0</v>
      </c>
      <c r="AR14" s="15" t="n">
        <f aca="false">(AC14/BX14) - 1</f>
        <v>-0.163636363636364</v>
      </c>
      <c r="AS14" s="15" t="n">
        <f aca="false">(AD14/BY14) - 1</f>
        <v>-0.25</v>
      </c>
      <c r="AT14" s="15" t="n">
        <f aca="false">(AE14/BZ14) - 1</f>
        <v>-0.169491525423729</v>
      </c>
      <c r="AV14" s="356" t="s">
        <v>17</v>
      </c>
      <c r="AW14" s="357" t="n">
        <f aca="false">SUM(AW5:AW12)</f>
        <v>52</v>
      </c>
      <c r="AX14" s="357" t="n">
        <f aca="false">SUM(AX5:AX12)</f>
        <v>0</v>
      </c>
      <c r="AY14" s="357" t="n">
        <f aca="false">SUM(AY5:AY12)</f>
        <v>0</v>
      </c>
      <c r="AZ14" s="357" t="n">
        <f aca="false">SUM(AZ5:AZ12)</f>
        <v>0</v>
      </c>
      <c r="BA14" s="357" t="n">
        <f aca="false">SUM(BA5:BA12)</f>
        <v>2</v>
      </c>
      <c r="BB14" s="357" t="n">
        <f aca="false">SUM(BB5:BB12)</f>
        <v>0</v>
      </c>
      <c r="BC14" s="357" t="n">
        <f aca="false">SUM(BC5:BC12)</f>
        <v>1</v>
      </c>
      <c r="BD14" s="357" t="n">
        <f aca="false">SUM(BD5:BD12)</f>
        <v>0</v>
      </c>
      <c r="BE14" s="357" t="n">
        <f aca="false">SUM(BE5:BE12)</f>
        <v>4</v>
      </c>
      <c r="BF14" s="357" t="n">
        <f aca="false">SUM(BF5:BF12)</f>
        <v>0</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59</v>
      </c>
      <c r="BO14" s="359" t="n">
        <f aca="false">AX14+AZ14+BB14+BD14+BF14+BH14+BJ14+BL14</f>
        <v>0</v>
      </c>
      <c r="BP14" s="360" t="n">
        <f aca="false">BO14/(BO14+BN14)</f>
        <v>0</v>
      </c>
      <c r="BQ14" s="359" t="n">
        <f aca="false">AW14+AX14+BE14+BF14</f>
        <v>56</v>
      </c>
      <c r="BR14" s="359" t="n">
        <f aca="false">AY14+AZ14+BG14+BH14</f>
        <v>0</v>
      </c>
      <c r="BS14" s="359" t="n">
        <f aca="false">BA14+BB14+BI14+BJ14</f>
        <v>2</v>
      </c>
      <c r="BT14" s="359" t="n">
        <f aca="false">SUM(BQ14:BS14)</f>
        <v>58</v>
      </c>
      <c r="BU14" s="15" t="n">
        <f aca="false">BR14/BT14</f>
        <v>0</v>
      </c>
      <c r="BV14" s="15" t="n">
        <f aca="false">BS14/BT14</f>
        <v>0.0344827586206897</v>
      </c>
      <c r="BW14" s="359" t="n">
        <f aca="false">BC14+BD14+BK14+BL14</f>
        <v>1</v>
      </c>
      <c r="BX14" s="359" t="n">
        <f aca="false">SUM(AW14:BD14)</f>
        <v>55</v>
      </c>
      <c r="BY14" s="361" t="n">
        <f aca="false">SUM(BE14:BL14)</f>
        <v>4</v>
      </c>
      <c r="BZ14" s="362" t="n">
        <f aca="false">SUM(AW14:BL14)</f>
        <v>59</v>
      </c>
      <c r="CC14" s="15" t="n">
        <f aca="false">(BN14/DI14) - 1</f>
        <v>1.45833333333333</v>
      </c>
      <c r="CD14" s="15" t="n">
        <f aca="false">(BO14/DJ14) - 1</f>
        <v>-1</v>
      </c>
      <c r="CE14" s="15" t="n">
        <f aca="false">(BP14/DK14) - 1</f>
        <v>-1</v>
      </c>
      <c r="CF14" s="15" t="n">
        <f aca="false">(BQ14/DL14) - 1</f>
        <v>1.94736842105263</v>
      </c>
      <c r="CG14" s="15" t="n">
        <f aca="false">(BR14/DM14) - 1</f>
        <v>-1</v>
      </c>
      <c r="CH14" s="15" t="e">
        <f aca="false">(BS14/DN14) - 1</f>
        <v>#DIV/0!</v>
      </c>
      <c r="CI14" s="15" t="n">
        <f aca="false">(BT14/DO14) - 1</f>
        <v>0.757575757575758</v>
      </c>
      <c r="CJ14" s="15" t="n">
        <f aca="false">(BU14/DP14) - 1</f>
        <v>-1</v>
      </c>
      <c r="CK14" s="15" t="e">
        <f aca="false">(BV14/DQ14) - 1</f>
        <v>#DIV/0!</v>
      </c>
      <c r="CL14" s="15" t="e">
        <f aca="false">(BW14/DR14) - 1</f>
        <v>#DIV/0!</v>
      </c>
      <c r="CM14" s="15" t="n">
        <f aca="false">(BX14/DS14) - 1</f>
        <v>0.71875</v>
      </c>
      <c r="CN14" s="15" t="n">
        <f aca="false">(BY14/DT14) - 1</f>
        <v>3</v>
      </c>
      <c r="CO14" s="15" t="n">
        <f aca="false">(BZ14/DU14) - 1</f>
        <v>0.787878787878788</v>
      </c>
      <c r="CQ14" s="356" t="s">
        <v>17</v>
      </c>
      <c r="CR14" s="357" t="n">
        <f aca="false">SUM(CR5:CR12)</f>
        <v>13</v>
      </c>
      <c r="CS14" s="357" t="n">
        <f aca="false">SUM(CS5:CS12)</f>
        <v>5</v>
      </c>
      <c r="CT14" s="357" t="n">
        <f aca="false">SUM(CT5:CT12)</f>
        <v>10</v>
      </c>
      <c r="CU14" s="357" t="n">
        <f aca="false">SUM(CU5:CU12)</f>
        <v>4</v>
      </c>
      <c r="CV14" s="357" t="n">
        <f aca="false">SUM(CV5:CV12)</f>
        <v>0</v>
      </c>
      <c r="CW14" s="357" t="n">
        <f aca="false">SUM(CW5:CW12)</f>
        <v>0</v>
      </c>
      <c r="CX14" s="357" t="n">
        <f aca="false">SUM(CX5:CX12)</f>
        <v>0</v>
      </c>
      <c r="CY14" s="357" t="n">
        <f aca="false">SUM(CY5:CY12)</f>
        <v>0</v>
      </c>
      <c r="CZ14" s="357" t="n">
        <f aca="false">SUM(CZ5:CZ12)</f>
        <v>1</v>
      </c>
      <c r="DA14" s="357" t="n">
        <f aca="false">SUM(DA5:DA12)</f>
        <v>0</v>
      </c>
      <c r="DB14" s="357" t="n">
        <f aca="false">SUM(DB5:DB12)</f>
        <v>0</v>
      </c>
      <c r="DC14" s="357" t="n">
        <f aca="false">SUM(DC5:DC12)</f>
        <v>0</v>
      </c>
      <c r="DD14" s="357" t="n">
        <f aca="false">SUM(DD5:DD12)</f>
        <v>0</v>
      </c>
      <c r="DE14" s="357" t="n">
        <f aca="false">SUM(DE5:DE12)</f>
        <v>0</v>
      </c>
      <c r="DF14" s="357" t="n">
        <f aca="false">SUM(DF5:DF12)</f>
        <v>0</v>
      </c>
      <c r="DG14" s="357" t="n">
        <f aca="false">SUM(DG5:DG12)</f>
        <v>0</v>
      </c>
      <c r="DI14" s="358" t="n">
        <f aca="false">CR14+CT14+CV14+CX14+CZ14+DB14+DD14+DF14</f>
        <v>24</v>
      </c>
      <c r="DJ14" s="359" t="n">
        <f aca="false">CS14+CU14+CW14+CY14+DA14+DC14+DE14+DG14</f>
        <v>9</v>
      </c>
      <c r="DK14" s="360" t="n">
        <f aca="false">DJ14/(DJ14+DI14)</f>
        <v>0.272727272727273</v>
      </c>
      <c r="DL14" s="359" t="n">
        <f aca="false">CR14+CS14+CZ14+DA14</f>
        <v>19</v>
      </c>
      <c r="DM14" s="359" t="n">
        <f aca="false">CT14+CU14+DB14+DC14</f>
        <v>14</v>
      </c>
      <c r="DN14" s="359" t="n">
        <f aca="false">CV14+CW14+DD14+DE14</f>
        <v>0</v>
      </c>
      <c r="DO14" s="359" t="n">
        <f aca="false">SUM(DL14:DN14)</f>
        <v>33</v>
      </c>
      <c r="DP14" s="15" t="n">
        <f aca="false">DM14/DO14</f>
        <v>0.424242424242424</v>
      </c>
      <c r="DQ14" s="15" t="n">
        <f aca="false">DN14/DO14</f>
        <v>0</v>
      </c>
      <c r="DR14" s="359" t="n">
        <f aca="false">CX14+CY14+DF14+DG14</f>
        <v>0</v>
      </c>
      <c r="DS14" s="359" t="n">
        <f aca="false">SUM(CR14:CY14)</f>
        <v>32</v>
      </c>
      <c r="DT14" s="361" t="n">
        <f aca="false">SUM(CZ14:DG14)</f>
        <v>1</v>
      </c>
      <c r="DU14" s="362" t="n">
        <f aca="false">SUM(CR14:DG14)</f>
        <v>33</v>
      </c>
      <c r="DX14" s="15" t="n">
        <f aca="false">(DI14/FD14) - 1</f>
        <v>0</v>
      </c>
      <c r="DY14" s="15" t="n">
        <f aca="false">(DJ14/FE14) - 1</f>
        <v>1.25</v>
      </c>
      <c r="DZ14" s="15" t="n">
        <f aca="false">(DK14/FF14) - 1</f>
        <v>0.909090909090909</v>
      </c>
      <c r="EA14" s="15" t="n">
        <f aca="false">(DL14/FG14) - 1</f>
        <v>0</v>
      </c>
      <c r="EB14" s="15" t="n">
        <f aca="false">(DM14/FH14) - 1</f>
        <v>0.555555555555556</v>
      </c>
      <c r="EC14" s="15" t="e">
        <f aca="false">(DN14/FI14) - 1</f>
        <v>#DIV/0!</v>
      </c>
      <c r="ED14" s="15" t="n">
        <f aca="false">(DO14/FJ14) - 1</f>
        <v>0.178571428571429</v>
      </c>
      <c r="EE14" s="15" t="n">
        <f aca="false">(DP14/FK14) - 1</f>
        <v>0.31986531986532</v>
      </c>
      <c r="EF14" s="15" t="e">
        <f aca="false">(DQ14/FL14) - 1</f>
        <v>#DIV/0!</v>
      </c>
      <c r="EG14" s="15" t="e">
        <f aca="false">(DR14/FM14) - 1</f>
        <v>#DIV/0!</v>
      </c>
      <c r="EH14" s="15" t="n">
        <f aca="false">(DS14/FN14) - 1</f>
        <v>0.230769230769231</v>
      </c>
      <c r="EI14" s="15" t="n">
        <f aca="false">(DT14/FO14) - 1</f>
        <v>-0.5</v>
      </c>
      <c r="EJ14" s="15" t="n">
        <f aca="false">(DU14/FP14) - 1</f>
        <v>0.178571428571429</v>
      </c>
      <c r="EL14" s="356" t="s">
        <v>17</v>
      </c>
      <c r="EM14" s="363" t="n">
        <f aca="false">SUM(EM5:EM12)</f>
        <v>16</v>
      </c>
      <c r="EN14" s="363" t="n">
        <f aca="false">SUM(EN5:EN12)</f>
        <v>1</v>
      </c>
      <c r="EO14" s="363" t="n">
        <f aca="false">SUM(EO5:EO12)</f>
        <v>6</v>
      </c>
      <c r="EP14" s="363" t="n">
        <f aca="false">SUM(EP5:EP12)</f>
        <v>3</v>
      </c>
      <c r="EQ14" s="363" t="n">
        <f aca="false">SUM(EQ5:EQ12)</f>
        <v>0</v>
      </c>
      <c r="ER14" s="363" t="n">
        <f aca="false">SUM(ER5:ER12)</f>
        <v>0</v>
      </c>
      <c r="ES14" s="363" t="n">
        <f aca="false">SUM(ES5:ES12)</f>
        <v>0</v>
      </c>
      <c r="ET14" s="363" t="n">
        <f aca="false">SUM(ET5:ET12)</f>
        <v>0</v>
      </c>
      <c r="EU14" s="363" t="n">
        <f aca="false">SUM(EU5:EU12)</f>
        <v>2</v>
      </c>
      <c r="EV14" s="363" t="n">
        <f aca="false">SUM(EV5:EV12)</f>
        <v>0</v>
      </c>
      <c r="EW14" s="363" t="n">
        <f aca="false">SUM(EW5:EW12)</f>
        <v>0</v>
      </c>
      <c r="EX14" s="363" t="n">
        <f aca="false">SUM(EX5:EX12)</f>
        <v>0</v>
      </c>
      <c r="EY14" s="363" t="n">
        <f aca="false">SUM(EY5:EY12)</f>
        <v>0</v>
      </c>
      <c r="EZ14" s="363" t="n">
        <f aca="false">SUM(EZ5:EZ12)</f>
        <v>0</v>
      </c>
      <c r="FA14" s="363" t="n">
        <f aca="false">SUM(FA5:FA12)</f>
        <v>0</v>
      </c>
      <c r="FB14" s="363" t="n">
        <f aca="false">SUM(FB5:FB12)</f>
        <v>0</v>
      </c>
      <c r="FD14" s="358" t="n">
        <f aca="false">EM14+EO14+EQ14+ES14+EU14+EW14+EY14+FA14</f>
        <v>24</v>
      </c>
      <c r="FE14" s="359" t="n">
        <f aca="false">EN14+EP14+ER14+ET14+EV14+EX14+EZ14+FB14</f>
        <v>4</v>
      </c>
      <c r="FF14" s="360" t="n">
        <f aca="false">FE14/(FE14+FD14)</f>
        <v>0.142857142857143</v>
      </c>
      <c r="FG14" s="359" t="n">
        <f aca="false">EM14+EN14+EU14+EV14</f>
        <v>19</v>
      </c>
      <c r="FH14" s="359" t="n">
        <f aca="false">EO14+EP14+EW14+EX14</f>
        <v>9</v>
      </c>
      <c r="FI14" s="359" t="n">
        <f aca="false">EQ14+ER14+EY14+EZ14</f>
        <v>0</v>
      </c>
      <c r="FJ14" s="359" t="n">
        <f aca="false">SUM(FG14:FI14)</f>
        <v>28</v>
      </c>
      <c r="FK14" s="15" t="n">
        <f aca="false">FH14/FJ14</f>
        <v>0.321428571428571</v>
      </c>
      <c r="FL14" s="15" t="n">
        <f aca="false">FI14/FJ14</f>
        <v>0</v>
      </c>
      <c r="FM14" s="359" t="n">
        <f aca="false">ES14+ET14+FA14+FB14</f>
        <v>0</v>
      </c>
      <c r="FN14" s="359" t="n">
        <f aca="false">SUM(EM14:ET14)</f>
        <v>26</v>
      </c>
      <c r="FO14" s="361" t="n">
        <f aca="false">SUM(EU14:FB14)</f>
        <v>2</v>
      </c>
      <c r="FP14" s="362" t="n">
        <f aca="false">SUM(EM14:FB14)</f>
        <v>28</v>
      </c>
      <c r="FR14" s="0" t="n">
        <v>11</v>
      </c>
      <c r="FS14" s="0" t="n">
        <v>4</v>
      </c>
      <c r="FT14" s="0" t="n">
        <v>0.266666666666667</v>
      </c>
      <c r="FU14" s="0" t="n">
        <v>6</v>
      </c>
      <c r="FV14" s="0" t="n">
        <v>7</v>
      </c>
      <c r="FW14" s="0" t="n">
        <v>0</v>
      </c>
      <c r="FX14" s="0" t="n">
        <v>13</v>
      </c>
      <c r="FY14" s="0" t="n">
        <v>0.538461538461538</v>
      </c>
      <c r="FZ14" s="0" t="n">
        <v>0</v>
      </c>
      <c r="GA14" s="0" t="n">
        <v>2</v>
      </c>
      <c r="GB14" s="0" t="n">
        <v>15</v>
      </c>
      <c r="GC14" s="0" t="n">
        <v>0</v>
      </c>
      <c r="GD14" s="0" t="n">
        <v>15</v>
      </c>
      <c r="GF14" s="347" t="n">
        <f aca="false">(FD14/FR14) - 1</f>
        <v>1.18181818181818</v>
      </c>
      <c r="GG14" s="15" t="n">
        <f aca="false">(FE14/FS14) - 1</f>
        <v>0</v>
      </c>
      <c r="GH14" s="15" t="n">
        <f aca="false">(FF14/FT14) - 1</f>
        <v>-0.464285714285715</v>
      </c>
      <c r="GI14" s="15" t="n">
        <f aca="false">(FG14/FU14) - 1</f>
        <v>2.16666666666667</v>
      </c>
      <c r="GJ14" s="15" t="n">
        <f aca="false">(FH14/FV14) - 1</f>
        <v>0.285714285714286</v>
      </c>
      <c r="GK14" s="15" t="e">
        <f aca="false">(FI14/FW14) - 1</f>
        <v>#DIV/0!</v>
      </c>
      <c r="GL14" s="15" t="n">
        <f aca="false">(FJ14/FX14) - 1</f>
        <v>1.15384615384615</v>
      </c>
      <c r="GM14" s="15" t="n">
        <f aca="false">(FK14/FY14) - 1</f>
        <v>-0.403061224489795</v>
      </c>
      <c r="GN14" s="15" t="e">
        <f aca="false">(FL14/FZ14) - 1</f>
        <v>#DIV/0!</v>
      </c>
      <c r="GO14" s="15" t="n">
        <f aca="false">(FM14/GA14) - 1</f>
        <v>-1</v>
      </c>
      <c r="GP14" s="15" t="n">
        <f aca="false">(FN14/GB14) - 1</f>
        <v>0.733333333333333</v>
      </c>
      <c r="GQ14" s="15" t="e">
        <f aca="false">(FO14/GC14) - 1</f>
        <v>#DIV/0!</v>
      </c>
      <c r="GR14" s="348" t="n">
        <f aca="false">(FP14/GD14) - 1</f>
        <v>0.866666666666667</v>
      </c>
    </row>
    <row r="15" customFormat="false" ht="14.25" hidden="false" customHeight="false" outlineLevel="0" collapsed="false">
      <c r="A15" s="356" t="s">
        <v>204</v>
      </c>
      <c r="B15" s="356" t="n">
        <f aca="false">SUM(B7:B10)</f>
        <v>29</v>
      </c>
      <c r="C15" s="356" t="n">
        <f aca="false">SUM(C7:C10)</f>
        <v>0</v>
      </c>
      <c r="D15" s="356" t="n">
        <f aca="false">SUM(D7:D10)</f>
        <v>0</v>
      </c>
      <c r="E15" s="356" t="n">
        <f aca="false">SUM(E7:E10)</f>
        <v>0</v>
      </c>
      <c r="F15" s="356" t="n">
        <f aca="false">SUM(F7:F10)</f>
        <v>1</v>
      </c>
      <c r="G15" s="356" t="n">
        <f aca="false">SUM(G7:G10)</f>
        <v>0</v>
      </c>
      <c r="H15" s="356" t="n">
        <f aca="false">SUM(H7:H10)</f>
        <v>0</v>
      </c>
      <c r="I15" s="356" t="n">
        <f aca="false">SUM(I7:I10)</f>
        <v>0</v>
      </c>
      <c r="J15" s="356" t="n">
        <f aca="false">SUM(J7:J10)</f>
        <v>1</v>
      </c>
      <c r="K15" s="356" t="n">
        <f aca="false">SUM(K7:K10)</f>
        <v>0</v>
      </c>
      <c r="L15" s="356" t="n">
        <f aca="false">SUM(L7:L10)</f>
        <v>0</v>
      </c>
      <c r="M15" s="356" t="n">
        <f aca="false">SUM(M7:M10)</f>
        <v>0</v>
      </c>
      <c r="N15" s="356" t="n">
        <f aca="false">SUM(N7:N10)</f>
        <v>0</v>
      </c>
      <c r="O15" s="356" t="n">
        <f aca="false">SUM(O7:O10)</f>
        <v>0</v>
      </c>
      <c r="P15" s="356" t="n">
        <f aca="false">SUM(P7:P10)</f>
        <v>0</v>
      </c>
      <c r="Q15" s="356" t="n">
        <f aca="false">SUM(Q7:Q10)</f>
        <v>0</v>
      </c>
      <c r="S15" s="364" t="n">
        <f aca="false">B15+D15+F15+H15+J15+L15+N15+P15</f>
        <v>31</v>
      </c>
      <c r="T15" s="363" t="n">
        <f aca="false">C15+E15+G15+I15+K15+M15+O15+Q15</f>
        <v>0</v>
      </c>
      <c r="U15" s="365" t="n">
        <f aca="false">T15/(T15+S15)</f>
        <v>0</v>
      </c>
      <c r="V15" s="363" t="n">
        <f aca="false">B15+C15+J15+K15</f>
        <v>30</v>
      </c>
      <c r="W15" s="363" t="n">
        <f aca="false">D15+E15+L15+M15</f>
        <v>0</v>
      </c>
      <c r="X15" s="363" t="n">
        <f aca="false">F15+G15+N15+O15</f>
        <v>1</v>
      </c>
      <c r="Y15" s="363" t="n">
        <f aca="false">SUM(V15:X15)</f>
        <v>31</v>
      </c>
      <c r="Z15" s="366" t="n">
        <f aca="false">W15/Y15</f>
        <v>0</v>
      </c>
      <c r="AA15" s="366" t="n">
        <f aca="false">X15/Y15</f>
        <v>0.032258064516129</v>
      </c>
      <c r="AB15" s="363" t="n">
        <f aca="false">H15+I15+P15+Q15</f>
        <v>0</v>
      </c>
      <c r="AC15" s="363" t="n">
        <f aca="false">SUM(B15:I15)</f>
        <v>30</v>
      </c>
      <c r="AD15" s="367" t="n">
        <f aca="false">SUM(J15:Q15)</f>
        <v>1</v>
      </c>
      <c r="AE15" s="35" t="n">
        <f aca="false">SUM(B15:Q15)</f>
        <v>31</v>
      </c>
      <c r="AH15" s="15" t="n">
        <f aca="false">(S15/BN15) - 1</f>
        <v>-0.162162162162162</v>
      </c>
      <c r="AI15" s="15" t="e">
        <f aca="false">(T15/BO15) - 1</f>
        <v>#DIV/0!</v>
      </c>
      <c r="AJ15" s="15" t="e">
        <f aca="false">(U15/BP15) - 1</f>
        <v>#DIV/0!</v>
      </c>
      <c r="AK15" s="15" t="n">
        <f aca="false">(V15/BQ15) - 1</f>
        <v>-0.117647058823529</v>
      </c>
      <c r="AL15" s="15" t="e">
        <f aca="false">(W15/BR15) - 1</f>
        <v>#DIV/0!</v>
      </c>
      <c r="AM15" s="15" t="n">
        <f aca="false">(X15/BS15) - 1</f>
        <v>-0.5</v>
      </c>
      <c r="AN15" s="15" t="n">
        <f aca="false">(Y15/BT15) - 1</f>
        <v>-0.138888888888889</v>
      </c>
      <c r="AO15" s="15" t="e">
        <f aca="false">(Z15/BU15) - 1</f>
        <v>#DIV/0!</v>
      </c>
      <c r="AP15" s="15" t="n">
        <f aca="false">(AA15/BV15) - 1</f>
        <v>-0.419354838709677</v>
      </c>
      <c r="AQ15" s="15" t="n">
        <f aca="false">(AB15/BW15) - 1</f>
        <v>-1</v>
      </c>
      <c r="AR15" s="15" t="n">
        <f aca="false">(AC15/BX15) - 1</f>
        <v>-0.117647058823529</v>
      </c>
      <c r="AS15" s="15" t="n">
        <f aca="false">(AD15/BY15) - 1</f>
        <v>-0.666666666666667</v>
      </c>
      <c r="AT15" s="15" t="n">
        <f aca="false">(AE15/BZ15) - 1</f>
        <v>-0.162162162162162</v>
      </c>
      <c r="AV15" s="356" t="s">
        <v>204</v>
      </c>
      <c r="AW15" s="356" t="n">
        <f aca="false">SUM(AW7:AW10)</f>
        <v>31</v>
      </c>
      <c r="AX15" s="356" t="n">
        <f aca="false">SUM(AX7:AX10)</f>
        <v>0</v>
      </c>
      <c r="AY15" s="356" t="n">
        <f aca="false">SUM(AY7:AY10)</f>
        <v>0</v>
      </c>
      <c r="AZ15" s="356" t="n">
        <f aca="false">SUM(AZ7:AZ10)</f>
        <v>0</v>
      </c>
      <c r="BA15" s="356" t="n">
        <f aca="false">SUM(BA7:BA10)</f>
        <v>2</v>
      </c>
      <c r="BB15" s="356" t="n">
        <f aca="false">SUM(BB7:BB10)</f>
        <v>0</v>
      </c>
      <c r="BC15" s="356" t="n">
        <f aca="false">SUM(BC7:BC10)</f>
        <v>1</v>
      </c>
      <c r="BD15" s="356" t="n">
        <f aca="false">SUM(BD7:BD10)</f>
        <v>0</v>
      </c>
      <c r="BE15" s="356" t="n">
        <f aca="false">SUM(BE7:BE10)</f>
        <v>3</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37</v>
      </c>
      <c r="BO15" s="363" t="n">
        <f aca="false">AX15+AZ15+BB15+BD15+BF15+BH15+BJ15+BL15</f>
        <v>0</v>
      </c>
      <c r="BP15" s="365" t="n">
        <f aca="false">BO15/(BO15+BN15)</f>
        <v>0</v>
      </c>
      <c r="BQ15" s="363" t="n">
        <f aca="false">AW15+AX15+BE15+BF15</f>
        <v>34</v>
      </c>
      <c r="BR15" s="363" t="n">
        <f aca="false">AY15+AZ15+BG15+BH15</f>
        <v>0</v>
      </c>
      <c r="BS15" s="363" t="n">
        <f aca="false">BA15+BB15+BI15+BJ15</f>
        <v>2</v>
      </c>
      <c r="BT15" s="363" t="n">
        <f aca="false">SUM(BQ15:BS15)</f>
        <v>36</v>
      </c>
      <c r="BU15" s="366" t="n">
        <f aca="false">BR15/BT15</f>
        <v>0</v>
      </c>
      <c r="BV15" s="366" t="n">
        <f aca="false">BS15/BT15</f>
        <v>0.0555555555555556</v>
      </c>
      <c r="BW15" s="363" t="n">
        <f aca="false">BC15+BD15+BK15+BL15</f>
        <v>1</v>
      </c>
      <c r="BX15" s="363" t="n">
        <f aca="false">SUM(AW15:BD15)</f>
        <v>34</v>
      </c>
      <c r="BY15" s="367" t="n">
        <f aca="false">SUM(BE15:BL15)</f>
        <v>3</v>
      </c>
      <c r="BZ15" s="35" t="n">
        <f aca="false">SUM(AW15:BL15)</f>
        <v>37</v>
      </c>
      <c r="CC15" s="15" t="n">
        <f aca="false">(BN15/DI15) - 1</f>
        <v>0.947368421052632</v>
      </c>
      <c r="CD15" s="15" t="n">
        <f aca="false">(BO15/DJ15) - 1</f>
        <v>-1</v>
      </c>
      <c r="CE15" s="15" t="n">
        <f aca="false">(BP15/DK15) - 1</f>
        <v>-1</v>
      </c>
      <c r="CF15" s="15" t="n">
        <f aca="false">(BQ15/DL15) - 1</f>
        <v>1.42857142857143</v>
      </c>
      <c r="CG15" s="15" t="n">
        <f aca="false">(BR15/DM15) - 1</f>
        <v>-1</v>
      </c>
      <c r="CH15" s="15" t="e">
        <f aca="false">(BS15/DN15) - 1</f>
        <v>#DIV/0!</v>
      </c>
      <c r="CI15" s="15" t="n">
        <f aca="false">(BT15/DO15) - 1</f>
        <v>0.565217391304348</v>
      </c>
      <c r="CJ15" s="15" t="n">
        <f aca="false">(BU15/DP15) - 1</f>
        <v>-1</v>
      </c>
      <c r="CK15" s="15" t="e">
        <f aca="false">(BV15/DQ15) - 1</f>
        <v>#DIV/0!</v>
      </c>
      <c r="CL15" s="15" t="e">
        <f aca="false">(BW15/DR15) - 1</f>
        <v>#DIV/0!</v>
      </c>
      <c r="CM15" s="15" t="n">
        <f aca="false">(BX15/DS15) - 1</f>
        <v>0.545454545454545</v>
      </c>
      <c r="CN15" s="15" t="n">
        <f aca="false">(BY15/DT15) - 1</f>
        <v>2</v>
      </c>
      <c r="CO15" s="15" t="n">
        <f aca="false">(BZ15/DU15) - 1</f>
        <v>0.608695652173913</v>
      </c>
      <c r="CQ15" s="356" t="s">
        <v>204</v>
      </c>
      <c r="CR15" s="356" t="n">
        <f aca="false">SUM(CR7:CR10)</f>
        <v>10</v>
      </c>
      <c r="CS15" s="356" t="n">
        <f aca="false">SUM(CS7:CS10)</f>
        <v>3</v>
      </c>
      <c r="CT15" s="356" t="n">
        <f aca="false">SUM(CT7:CT10)</f>
        <v>8</v>
      </c>
      <c r="CU15" s="356" t="n">
        <f aca="false">SUM(CU7:CU10)</f>
        <v>1</v>
      </c>
      <c r="CV15" s="356" t="n">
        <f aca="false">SUM(CV7:CV10)</f>
        <v>0</v>
      </c>
      <c r="CW15" s="356" t="n">
        <f aca="false">SUM(CW7:CW10)</f>
        <v>0</v>
      </c>
      <c r="CX15" s="356" t="n">
        <f aca="false">SUM(CX7:CX10)</f>
        <v>0</v>
      </c>
      <c r="CY15" s="356" t="n">
        <f aca="false">SUM(CY7:CY10)</f>
        <v>0</v>
      </c>
      <c r="CZ15" s="356" t="n">
        <f aca="false">SUM(CZ7:CZ10)</f>
        <v>1</v>
      </c>
      <c r="DA15" s="356" t="n">
        <f aca="false">SUM(DA7:DA10)</f>
        <v>0</v>
      </c>
      <c r="DB15" s="356" t="n">
        <f aca="false">SUM(DB7:DB10)</f>
        <v>0</v>
      </c>
      <c r="DC15" s="356" t="n">
        <f aca="false">SUM(DC7:DC10)</f>
        <v>0</v>
      </c>
      <c r="DD15" s="356" t="n">
        <f aca="false">SUM(DD7:DD10)</f>
        <v>0</v>
      </c>
      <c r="DE15" s="356" t="n">
        <f aca="false">SUM(DE7:DE10)</f>
        <v>0</v>
      </c>
      <c r="DF15" s="356" t="n">
        <f aca="false">SUM(DF7:DF10)</f>
        <v>0</v>
      </c>
      <c r="DG15" s="356" t="n">
        <f aca="false">SUM(DG7:DG10)</f>
        <v>0</v>
      </c>
      <c r="DI15" s="364" t="n">
        <f aca="false">CR15+CT15+CV15+CX15+CZ15+DB15+DD15+DF15</f>
        <v>19</v>
      </c>
      <c r="DJ15" s="363" t="n">
        <f aca="false">CS15+CU15+CW15+CY15+DA15+DC15+DE15+DG15</f>
        <v>4</v>
      </c>
      <c r="DK15" s="365" t="n">
        <f aca="false">DJ15/(DJ15+DI15)</f>
        <v>0.173913043478261</v>
      </c>
      <c r="DL15" s="363" t="n">
        <f aca="false">CR15+CS15+CZ15+DA15</f>
        <v>14</v>
      </c>
      <c r="DM15" s="363" t="n">
        <f aca="false">CT15+CU15+DB15+DC15</f>
        <v>9</v>
      </c>
      <c r="DN15" s="363" t="n">
        <f aca="false">CV15+CW15+DD15+DE15</f>
        <v>0</v>
      </c>
      <c r="DO15" s="363" t="n">
        <f aca="false">SUM(DL15:DN15)</f>
        <v>23</v>
      </c>
      <c r="DP15" s="366" t="n">
        <f aca="false">DM15/DO15</f>
        <v>0.391304347826087</v>
      </c>
      <c r="DQ15" s="366" t="n">
        <f aca="false">DN15/DO15</f>
        <v>0</v>
      </c>
      <c r="DR15" s="363" t="n">
        <f aca="false">CX15+CY15+DF15+DG15</f>
        <v>0</v>
      </c>
      <c r="DS15" s="363" t="n">
        <f aca="false">SUM(CR15:CY15)</f>
        <v>22</v>
      </c>
      <c r="DT15" s="367" t="n">
        <f aca="false">SUM(CZ15:DG15)</f>
        <v>1</v>
      </c>
      <c r="DU15" s="35" t="n">
        <f aca="false">SUM(CR15:DG15)</f>
        <v>23</v>
      </c>
      <c r="DX15" s="15" t="n">
        <f aca="false">(DI15/FD15) - 1</f>
        <v>0.583333333333333</v>
      </c>
      <c r="DY15" s="15" t="n">
        <f aca="false">(DJ15/FE15) - 1</f>
        <v>1</v>
      </c>
      <c r="DZ15" s="15" t="n">
        <f aca="false">(DK15/FF15) - 1</f>
        <v>0.217391304347826</v>
      </c>
      <c r="EA15" s="15" t="n">
        <f aca="false">(DL15/FG15) - 1</f>
        <v>0.166666666666667</v>
      </c>
      <c r="EB15" s="15" t="n">
        <f aca="false">(DM15/FH15) - 1</f>
        <v>3.5</v>
      </c>
      <c r="EC15" s="15" t="e">
        <f aca="false">(DN15/FI15) - 1</f>
        <v>#DIV/0!</v>
      </c>
      <c r="ED15" s="15" t="n">
        <f aca="false">(DO15/FJ15) - 1</f>
        <v>0.642857142857143</v>
      </c>
      <c r="EE15" s="15" t="n">
        <f aca="false">(DP15/FK15) - 1</f>
        <v>1.73913043478261</v>
      </c>
      <c r="EF15" s="15" t="e">
        <f aca="false">(DQ15/FL15) - 1</f>
        <v>#DIV/0!</v>
      </c>
      <c r="EG15" s="15" t="e">
        <f aca="false">(DR15/FM15) - 1</f>
        <v>#DIV/0!</v>
      </c>
      <c r="EH15" s="15" t="n">
        <f aca="false">(DS15/FN15) - 1</f>
        <v>0.833333333333333</v>
      </c>
      <c r="EI15" s="15" t="n">
        <f aca="false">(DT15/FO15) - 1</f>
        <v>-0.5</v>
      </c>
      <c r="EJ15" s="15" t="n">
        <f aca="false">(DU15/FP15) - 1</f>
        <v>0.642857142857143</v>
      </c>
      <c r="EL15" s="356" t="s">
        <v>204</v>
      </c>
      <c r="EM15" s="356" t="n">
        <f aca="false">SUM(EM7:EM10)</f>
        <v>9</v>
      </c>
      <c r="EN15" s="356" t="n">
        <f aca="false">SUM(EN7:EN10)</f>
        <v>1</v>
      </c>
      <c r="EO15" s="356" t="n">
        <f aca="false">SUM(EO7:EO10)</f>
        <v>1</v>
      </c>
      <c r="EP15" s="356" t="n">
        <f aca="false">SUM(EP7:EP10)</f>
        <v>1</v>
      </c>
      <c r="EQ15" s="356" t="n">
        <f aca="false">SUM(EQ7:EQ10)</f>
        <v>0</v>
      </c>
      <c r="ER15" s="356" t="n">
        <f aca="false">SUM(ER7:ER10)</f>
        <v>0</v>
      </c>
      <c r="ES15" s="356" t="n">
        <f aca="false">SUM(ES7:ES10)</f>
        <v>0</v>
      </c>
      <c r="ET15" s="356" t="n">
        <f aca="false">SUM(ET7:ET10)</f>
        <v>0</v>
      </c>
      <c r="EU15" s="356" t="n">
        <f aca="false">SUM(EU7:EU10)</f>
        <v>2</v>
      </c>
      <c r="EV15" s="356" t="n">
        <f aca="false">SUM(EV7:EV10)</f>
        <v>0</v>
      </c>
      <c r="EW15" s="356" t="n">
        <f aca="false">SUM(EW7:EW10)</f>
        <v>0</v>
      </c>
      <c r="EX15" s="356" t="n">
        <f aca="false">SUM(EX7:EX10)</f>
        <v>0</v>
      </c>
      <c r="EY15" s="356" t="n">
        <f aca="false">SUM(EY7:EY10)</f>
        <v>0</v>
      </c>
      <c r="EZ15" s="356" t="n">
        <f aca="false">SUM(EZ7:EZ10)</f>
        <v>0</v>
      </c>
      <c r="FA15" s="356" t="n">
        <f aca="false">SUM(FA7:FA10)</f>
        <v>0</v>
      </c>
      <c r="FB15" s="356" t="n">
        <f aca="false">SUM(FB7:FB10)</f>
        <v>0</v>
      </c>
      <c r="FD15" s="364" t="n">
        <f aca="false">EM15+EO15+EQ15+ES15+EU15+EW15+EY15+FA15</f>
        <v>12</v>
      </c>
      <c r="FE15" s="363" t="n">
        <f aca="false">EN15+EP15+ER15+ET15+EV15+EX15+EZ15+FB15</f>
        <v>2</v>
      </c>
      <c r="FF15" s="365" t="n">
        <f aca="false">FE15/(FE15+FD15)</f>
        <v>0.142857142857143</v>
      </c>
      <c r="FG15" s="363" t="n">
        <f aca="false">EM15+EN15+EU15+EV15</f>
        <v>12</v>
      </c>
      <c r="FH15" s="363" t="n">
        <f aca="false">EO15+EP15+EW15+EX15</f>
        <v>2</v>
      </c>
      <c r="FI15" s="363" t="n">
        <f aca="false">EQ15+ER15+EY15+EZ15</f>
        <v>0</v>
      </c>
      <c r="FJ15" s="363" t="n">
        <f aca="false">SUM(FG15:FI15)</f>
        <v>14</v>
      </c>
      <c r="FK15" s="366" t="n">
        <f aca="false">FH15/FJ15</f>
        <v>0.142857142857143</v>
      </c>
      <c r="FL15" s="366" t="n">
        <f aca="false">FI15/FJ15</f>
        <v>0</v>
      </c>
      <c r="FM15" s="363" t="n">
        <f aca="false">ES15+ET15+FA15+FB15</f>
        <v>0</v>
      </c>
      <c r="FN15" s="363" t="n">
        <f aca="false">SUM(EM15:ET15)</f>
        <v>12</v>
      </c>
      <c r="FO15" s="367" t="n">
        <f aca="false">SUM(EU15:FB15)</f>
        <v>2</v>
      </c>
      <c r="FP15" s="35" t="n">
        <f aca="false">SUM(EM15:FB15)</f>
        <v>14</v>
      </c>
      <c r="FR15" s="0" t="n">
        <v>3</v>
      </c>
      <c r="FS15" s="0" t="n">
        <v>3</v>
      </c>
      <c r="FT15" s="0" t="n">
        <v>0.5</v>
      </c>
      <c r="FU15" s="0" t="n">
        <v>4</v>
      </c>
      <c r="FV15" s="0" t="n">
        <v>2</v>
      </c>
      <c r="FW15" s="0" t="n">
        <v>0</v>
      </c>
      <c r="FX15" s="0" t="n">
        <v>6</v>
      </c>
      <c r="FY15" s="0" t="n">
        <v>0.333333333333333</v>
      </c>
      <c r="FZ15" s="0" t="n">
        <v>0</v>
      </c>
      <c r="GA15" s="0" t="n">
        <v>0</v>
      </c>
      <c r="GB15" s="0" t="n">
        <v>6</v>
      </c>
      <c r="GC15" s="0" t="n">
        <v>0</v>
      </c>
      <c r="GD15" s="0" t="n">
        <v>6</v>
      </c>
      <c r="GF15" s="368" t="n">
        <f aca="false">(FD15/FR15) - 1</f>
        <v>3</v>
      </c>
      <c r="GG15" s="369" t="n">
        <f aca="false">(FE15/FS15) - 1</f>
        <v>-0.333333333333333</v>
      </c>
      <c r="GH15" s="369" t="n">
        <f aca="false">(FF15/FT15) - 1</f>
        <v>-0.714285714285714</v>
      </c>
      <c r="GI15" s="369" t="n">
        <f aca="false">(FG15/FU15) - 1</f>
        <v>2</v>
      </c>
      <c r="GJ15" s="369" t="n">
        <f aca="false">(FH15/FV15) - 1</f>
        <v>0</v>
      </c>
      <c r="GK15" s="369" t="e">
        <f aca="false">(FI15/FW15) - 1</f>
        <v>#DIV/0!</v>
      </c>
      <c r="GL15" s="369" t="n">
        <f aca="false">(FJ15/FX15) - 1</f>
        <v>1.33333333333333</v>
      </c>
      <c r="GM15" s="369" t="n">
        <f aca="false">(FK15/FY15) - 1</f>
        <v>-0.571428571428571</v>
      </c>
      <c r="GN15" s="369" t="e">
        <f aca="false">(FL15/FZ15) - 1</f>
        <v>#DIV/0!</v>
      </c>
      <c r="GO15" s="369" t="e">
        <f aca="false">(FM15/GA15) - 1</f>
        <v>#DIV/0!</v>
      </c>
      <c r="GP15" s="369" t="n">
        <f aca="false">(FN15/GB15) - 1</f>
        <v>1</v>
      </c>
      <c r="GQ15" s="369" t="e">
        <f aca="false">(FO15/GC15) - 1</f>
        <v>#DIV/0!</v>
      </c>
      <c r="GR15" s="370" t="n">
        <f aca="false">(FP15/GD15) - 1</f>
        <v>1.33333333333333</v>
      </c>
    </row>
    <row r="17" customFormat="false" ht="14.25" hidden="false" customHeight="false" outlineLevel="0" collapsed="false">
      <c r="A17" s="0" t="s">
        <v>205</v>
      </c>
      <c r="B17" s="0" t="n">
        <f aca="false">SUM(B5:B8)</f>
        <v>28</v>
      </c>
      <c r="C17" s="0" t="n">
        <f aca="false">SUM(C5:C8)</f>
        <v>0</v>
      </c>
      <c r="D17" s="0" t="n">
        <f aca="false">SUM(D5:D8)</f>
        <v>0</v>
      </c>
      <c r="E17" s="0" t="n">
        <f aca="false">SUM(E5:E8)</f>
        <v>0</v>
      </c>
      <c r="F17" s="0" t="n">
        <f aca="false">SUM(F5:F8)</f>
        <v>1</v>
      </c>
      <c r="G17" s="0" t="n">
        <f aca="false">SUM(G5:G8)</f>
        <v>0</v>
      </c>
      <c r="H17" s="0" t="n">
        <f aca="false">SUM(H5:H8)</f>
        <v>0</v>
      </c>
      <c r="I17" s="0" t="n">
        <f aca="false">SUM(I5:I8)</f>
        <v>0</v>
      </c>
      <c r="J17" s="0" t="n">
        <f aca="false">SUM(J5:J8)</f>
        <v>0</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35</v>
      </c>
      <c r="AX17" s="0" t="n">
        <f aca="false">SUM(AX5:AX8)</f>
        <v>0</v>
      </c>
      <c r="AY17" s="0" t="n">
        <f aca="false">SUM(AY5:AY8)</f>
        <v>0</v>
      </c>
      <c r="AZ17" s="0" t="n">
        <f aca="false">SUM(AZ5:AZ8)</f>
        <v>0</v>
      </c>
      <c r="BA17" s="0" t="n">
        <f aca="false">SUM(BA5:BA8)</f>
        <v>2</v>
      </c>
      <c r="BB17" s="0" t="n">
        <f aca="false">SUM(BB5:BB8)</f>
        <v>0</v>
      </c>
      <c r="BC17" s="0" t="n">
        <f aca="false">SUM(BC5:BC8)</f>
        <v>0</v>
      </c>
      <c r="BD17" s="0" t="n">
        <f aca="false">SUM(BD5:BD8)</f>
        <v>0</v>
      </c>
      <c r="BE17" s="0" t="n">
        <f aca="false">SUM(BE5:BE8)</f>
        <v>2</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6</v>
      </c>
      <c r="CS17" s="0" t="n">
        <f aca="false">SUM(CS5:CS8)</f>
        <v>3</v>
      </c>
      <c r="CT17" s="0" t="n">
        <f aca="false">SUM(CT5:CT8)</f>
        <v>3</v>
      </c>
      <c r="CU17" s="0" t="n">
        <f aca="false">SUM(CU5:CU8)</f>
        <v>3</v>
      </c>
      <c r="CV17" s="0" t="n">
        <f aca="false">SUM(CV5:CV8)</f>
        <v>0</v>
      </c>
      <c r="CW17" s="0" t="n">
        <f aca="false">SUM(CW5:CW8)</f>
        <v>0</v>
      </c>
      <c r="CX17" s="0" t="n">
        <f aca="false">SUM(CX5:CX8)</f>
        <v>0</v>
      </c>
      <c r="CY17" s="0" t="n">
        <f aca="false">SUM(CY5:CY8)</f>
        <v>0</v>
      </c>
      <c r="CZ17" s="0" t="n">
        <f aca="false">SUM(CZ5:CZ8)</f>
        <v>1</v>
      </c>
      <c r="DA17" s="0" t="n">
        <f aca="false">SUM(DA5:DA8)</f>
        <v>0</v>
      </c>
      <c r="DB17" s="0" t="n">
        <f aca="false">SUM(DB5:DB8)</f>
        <v>0</v>
      </c>
      <c r="DC17" s="0" t="n">
        <f aca="false">SUM(DC5:DC8)</f>
        <v>0</v>
      </c>
      <c r="DD17" s="0" t="n">
        <f aca="false">SUM(DD5:DD8)</f>
        <v>0</v>
      </c>
      <c r="DE17" s="0" t="n">
        <f aca="false">SUM(DE5:DE8)</f>
        <v>0</v>
      </c>
      <c r="DF17" s="0" t="n">
        <f aca="false">SUM(DF5:DF8)</f>
        <v>0</v>
      </c>
      <c r="DG17" s="0" t="n">
        <f aca="false">SUM(DG5:DG8)</f>
        <v>0</v>
      </c>
      <c r="EL17" s="0" t="n">
        <v>7</v>
      </c>
      <c r="EM17" s="0" t="n">
        <f aca="false">SUM(EM5:EM8)</f>
        <v>8</v>
      </c>
      <c r="EN17" s="0" t="n">
        <f aca="false">SUM(EN5:EN8)</f>
        <v>1</v>
      </c>
      <c r="EO17" s="0" t="n">
        <f aca="false">SUM(EO5:EO8)</f>
        <v>5</v>
      </c>
      <c r="EP17" s="0" t="n">
        <f aca="false">SUM(EP5:EP8)</f>
        <v>2</v>
      </c>
      <c r="EQ17" s="0" t="n">
        <f aca="false">SUM(EQ5:EQ8)</f>
        <v>0</v>
      </c>
      <c r="ER17" s="0" t="n">
        <f aca="false">SUM(ER5:ER8)</f>
        <v>0</v>
      </c>
      <c r="ES17" s="0" t="n">
        <f aca="false">SUM(ES5:ES8)</f>
        <v>0</v>
      </c>
      <c r="ET17" s="0" t="n">
        <f aca="false">SUM(ET5:ET8)</f>
        <v>0</v>
      </c>
      <c r="EU17" s="0" t="n">
        <f aca="false">SUM(EU5:EU8)</f>
        <v>1</v>
      </c>
      <c r="EV17" s="0" t="n">
        <f aca="false">SUM(EV5:EV8)</f>
        <v>0</v>
      </c>
      <c r="EW17" s="0" t="n">
        <f aca="false">SUM(EW5:EW8)</f>
        <v>0</v>
      </c>
      <c r="EX17" s="0" t="n">
        <f aca="false">SUM(EX5:EX8)</f>
        <v>0</v>
      </c>
      <c r="EY17" s="0" t="n">
        <f aca="false">SUM(EY5:EY8)</f>
        <v>0</v>
      </c>
      <c r="EZ17" s="0" t="n">
        <f aca="false">SUM(EZ5:EZ8)</f>
        <v>0</v>
      </c>
      <c r="FA17" s="0" t="n">
        <f aca="false">SUM(FA5:FA8)</f>
        <v>0</v>
      </c>
      <c r="FB17" s="0" t="n">
        <f aca="false">SUM(FB5:FB8)</f>
        <v>0</v>
      </c>
    </row>
    <row r="18" customFormat="false" ht="14.25" hidden="false" customHeight="false" outlineLevel="0" collapsed="false">
      <c r="A18" s="0" t="s">
        <v>206</v>
      </c>
      <c r="B18" s="0" t="n">
        <f aca="false">SUM(B9:B12)</f>
        <v>16</v>
      </c>
      <c r="C18" s="0" t="n">
        <f aca="false">SUM(C9:C12)</f>
        <v>0</v>
      </c>
      <c r="D18" s="0" t="n">
        <f aca="false">SUM(D9:D12)</f>
        <v>0</v>
      </c>
      <c r="E18" s="0" t="n">
        <f aca="false">SUM(E9:E12)</f>
        <v>0</v>
      </c>
      <c r="F18" s="0" t="n">
        <f aca="false">SUM(F9:F12)</f>
        <v>0</v>
      </c>
      <c r="G18" s="0" t="n">
        <f aca="false">SUM(G9:G12)</f>
        <v>0</v>
      </c>
      <c r="H18" s="0" t="n">
        <f aca="false">SUM(H9:H12)</f>
        <v>1</v>
      </c>
      <c r="I18" s="0" t="n">
        <f aca="false">SUM(I9:I12)</f>
        <v>0</v>
      </c>
      <c r="J18" s="0" t="n">
        <f aca="false">SUM(J9:J12)</f>
        <v>3</v>
      </c>
      <c r="K18" s="0" t="n">
        <f aca="false">SUM(K9:K12)</f>
        <v>0</v>
      </c>
      <c r="L18" s="0" t="n">
        <f aca="false">SUM(L9:L12)</f>
        <v>0</v>
      </c>
      <c r="M18" s="0" t="n">
        <f aca="false">SUM(M9:M12)</f>
        <v>0</v>
      </c>
      <c r="N18" s="0" t="n">
        <f aca="false">SUM(N9:N12)</f>
        <v>0</v>
      </c>
      <c r="O18" s="0" t="n">
        <f aca="false">SUM(O9:O12)</f>
        <v>0</v>
      </c>
      <c r="P18" s="0" t="n">
        <f aca="false">SUM(P9:P12)</f>
        <v>0</v>
      </c>
      <c r="Q18" s="0" t="n">
        <f aca="false">SUM(Q9:Q12)</f>
        <v>0</v>
      </c>
      <c r="AV18" s="0" t="s">
        <v>206</v>
      </c>
      <c r="AW18" s="0" t="n">
        <f aca="false">SUM(AW9:AW12)</f>
        <v>17</v>
      </c>
      <c r="AX18" s="0" t="n">
        <f aca="false">SUM(AX9:AX12)</f>
        <v>0</v>
      </c>
      <c r="AY18" s="0" t="n">
        <f aca="false">SUM(AY9:AY12)</f>
        <v>0</v>
      </c>
      <c r="AZ18" s="0" t="n">
        <f aca="false">SUM(AZ9:AZ12)</f>
        <v>0</v>
      </c>
      <c r="BA18" s="0" t="n">
        <f aca="false">SUM(BA9:BA12)</f>
        <v>0</v>
      </c>
      <c r="BB18" s="0" t="n">
        <f aca="false">SUM(BB9:BB12)</f>
        <v>0</v>
      </c>
      <c r="BC18" s="0" t="n">
        <f aca="false">SUM(BC9:BC12)</f>
        <v>1</v>
      </c>
      <c r="BD18" s="0" t="n">
        <f aca="false">SUM(BD9:BD12)</f>
        <v>0</v>
      </c>
      <c r="BE18" s="0" t="n">
        <f aca="false">SUM(BE9:BE12)</f>
        <v>2</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c r="CQ18" s="0" t="s">
        <v>206</v>
      </c>
      <c r="CR18" s="0" t="n">
        <f aca="false">SUM(CR9:CR12)</f>
        <v>7</v>
      </c>
      <c r="CS18" s="0" t="n">
        <f aca="false">SUM(CS9:CS12)</f>
        <v>2</v>
      </c>
      <c r="CT18" s="0" t="n">
        <f aca="false">SUM(CT9:CT12)</f>
        <v>7</v>
      </c>
      <c r="CU18" s="0" t="n">
        <f aca="false">SUM(CU9:CU12)</f>
        <v>1</v>
      </c>
      <c r="CV18" s="0" t="n">
        <f aca="false">SUM(CV9:CV12)</f>
        <v>0</v>
      </c>
      <c r="CW18" s="0" t="n">
        <f aca="false">SUM(CW9:CW12)</f>
        <v>0</v>
      </c>
      <c r="CX18" s="0" t="n">
        <f aca="false">SUM(CX9:CX12)</f>
        <v>0</v>
      </c>
      <c r="CY18" s="0" t="n">
        <f aca="false">SUM(CY9:CY12)</f>
        <v>0</v>
      </c>
      <c r="CZ18" s="0" t="n">
        <f aca="false">SUM(CZ9:CZ12)</f>
        <v>0</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0</v>
      </c>
      <c r="EL18" s="0" t="n">
        <v>8</v>
      </c>
      <c r="EM18" s="0" t="n">
        <f aca="false">SUM(EM9:EM12)</f>
        <v>8</v>
      </c>
      <c r="EN18" s="0" t="n">
        <f aca="false">SUM(EN9:EN12)</f>
        <v>0</v>
      </c>
      <c r="EO18" s="0" t="n">
        <f aca="false">SUM(EO9:EO12)</f>
        <v>1</v>
      </c>
      <c r="EP18" s="0" t="n">
        <f aca="false">SUM(EP9:EP12)</f>
        <v>1</v>
      </c>
      <c r="EQ18" s="0" t="n">
        <f aca="false">SUM(EQ9:EQ12)</f>
        <v>0</v>
      </c>
      <c r="ER18" s="0" t="n">
        <f aca="false">SUM(ER9:ER12)</f>
        <v>0</v>
      </c>
      <c r="ES18" s="0" t="n">
        <f aca="false">SUM(ES9:ES12)</f>
        <v>0</v>
      </c>
      <c r="ET18" s="0" t="n">
        <f aca="false">SUM(ET9:ET12)</f>
        <v>0</v>
      </c>
      <c r="EU18" s="0" t="n">
        <f aca="false">SUM(EU9:EU12)</f>
        <v>1</v>
      </c>
      <c r="EV18" s="0" t="n">
        <f aca="false">SUM(EV9:EV12)</f>
        <v>0</v>
      </c>
      <c r="EW18" s="0" t="n">
        <f aca="false">SUM(EW9:EW12)</f>
        <v>0</v>
      </c>
      <c r="EX18" s="0" t="n">
        <f aca="false">SUM(EX9:EX12)</f>
        <v>0</v>
      </c>
      <c r="EY18" s="0" t="n">
        <f aca="false">SUM(EY9:EY12)</f>
        <v>0</v>
      </c>
      <c r="EZ18" s="0" t="n">
        <f aca="false">SUM(EZ9:EZ12)</f>
        <v>0</v>
      </c>
      <c r="FA18" s="0" t="n">
        <f aca="false">SUM(FA9:FA12)</f>
        <v>0</v>
      </c>
      <c r="FB18" s="0" t="n">
        <f aca="false">SUM(FB9:FB12)</f>
        <v>0</v>
      </c>
    </row>
    <row r="20" customFormat="false" ht="14.25" hidden="false" customHeight="false" outlineLevel="0" collapsed="false">
      <c r="CQ20" s="0" t="s">
        <v>210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48</v>
      </c>
      <c r="T24" s="152" t="n">
        <f aca="false">Y15</f>
        <v>31</v>
      </c>
      <c r="U24" s="153" t="n">
        <f aca="false">V24/S24</f>
        <v>0</v>
      </c>
      <c r="V24" s="154" t="n">
        <f aca="false">W14</f>
        <v>0</v>
      </c>
      <c r="W24" s="153" t="n">
        <f aca="false">X24/S24</f>
        <v>0</v>
      </c>
      <c r="X24" s="154" t="n">
        <f aca="false">C14+E14+G14+K14+M14+O14</f>
        <v>0</v>
      </c>
      <c r="Y24" s="153" t="e">
        <f aca="false">Z24/X24</f>
        <v>#DIV/0!</v>
      </c>
      <c r="Z24" s="154" t="n">
        <f aca="false">E14+M14</f>
        <v>0</v>
      </c>
      <c r="AA24" s="155" t="n">
        <f aca="false">X14</f>
        <v>1</v>
      </c>
      <c r="AB24" s="155" t="n">
        <f aca="false">X15</f>
        <v>1</v>
      </c>
      <c r="AC24" s="155" t="n">
        <f aca="false">AB14</f>
        <v>1</v>
      </c>
      <c r="AD24" s="155" t="n">
        <f aca="false">AB15</f>
        <v>0</v>
      </c>
      <c r="AE24" s="152" t="n">
        <f aca="false">AC14</f>
        <v>46</v>
      </c>
      <c r="AF24" s="152" t="n">
        <f aca="false">AC15</f>
        <v>30</v>
      </c>
      <c r="AG24" s="152" t="n">
        <f aca="false">AD14</f>
        <v>3</v>
      </c>
      <c r="AH24" s="152" t="n">
        <f aca="false">AD15</f>
        <v>1</v>
      </c>
      <c r="BN24" s="152" t="n">
        <f aca="false">BT14</f>
        <v>58</v>
      </c>
      <c r="BO24" s="152" t="n">
        <f aca="false">BT15</f>
        <v>36</v>
      </c>
      <c r="BP24" s="153" t="n">
        <f aca="false">BQ24/BN24</f>
        <v>0</v>
      </c>
      <c r="BQ24" s="154" t="n">
        <f aca="false">BR14</f>
        <v>0</v>
      </c>
      <c r="BR24" s="153" t="n">
        <f aca="false">BS24/BN24</f>
        <v>0</v>
      </c>
      <c r="BS24" s="154" t="n">
        <f aca="false">AX14+AZ14+BB14+BF14+BH14+BJ14</f>
        <v>0</v>
      </c>
      <c r="BT24" s="153" t="e">
        <f aca="false">BU24/BS24</f>
        <v>#DIV/0!</v>
      </c>
      <c r="BU24" s="154" t="n">
        <f aca="false">AZ14+BH14</f>
        <v>0</v>
      </c>
      <c r="BV24" s="155" t="n">
        <f aca="false">BS14</f>
        <v>2</v>
      </c>
      <c r="BW24" s="155" t="n">
        <f aca="false">BS15</f>
        <v>2</v>
      </c>
      <c r="BX24" s="155" t="n">
        <f aca="false">BW14</f>
        <v>1</v>
      </c>
      <c r="BY24" s="155" t="n">
        <f aca="false">BW15</f>
        <v>1</v>
      </c>
      <c r="BZ24" s="152" t="n">
        <f aca="false">BX14</f>
        <v>55</v>
      </c>
      <c r="CA24" s="152" t="n">
        <f aca="false">BX15</f>
        <v>34</v>
      </c>
      <c r="CB24" s="152" t="n">
        <f aca="false">BY14</f>
        <v>4</v>
      </c>
      <c r="CC24" s="152" t="n">
        <f aca="false">BY15</f>
        <v>3</v>
      </c>
    </row>
    <row r="28" customFormat="false" ht="13.8" hidden="false" customHeight="false" outlineLevel="0" collapsed="false">
      <c r="A28" s="421" t="s">
        <v>215</v>
      </c>
      <c r="C28" s="0" t="s">
        <v>221</v>
      </c>
    </row>
    <row r="29" customFormat="false" ht="13.8" hidden="false" customHeight="false" outlineLevel="0" collapsed="false"/>
    <row r="30" customFormat="false" ht="13.8" hidden="false" customHeight="false" outlineLevel="0" collapsed="false">
      <c r="A30" s="421" t="s">
        <v>222</v>
      </c>
    </row>
    <row r="31" customFormat="false" ht="13.8" hidden="false" customHeight="false" outlineLevel="0" collapsed="false">
      <c r="A31" s="0" t="s">
        <v>223</v>
      </c>
    </row>
    <row r="32" customFormat="false" ht="13.8" hidden="false" customHeight="false" outlineLevel="0" collapsed="false">
      <c r="A32" s="422" t="s">
        <v>224</v>
      </c>
    </row>
    <row r="33" customFormat="false" ht="13.8" hidden="false" customHeight="false" outlineLevel="0" collapsed="false">
      <c r="A33" s="422" t="s">
        <v>225</v>
      </c>
    </row>
    <row r="34" customFormat="false" ht="13.8" hidden="false" customHeight="false" outlineLevel="0" collapsed="false">
      <c r="A34" s="422" t="s">
        <v>226</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R38"/>
  <sheetViews>
    <sheetView showFormulas="false" showGridLines="true" showRowColHeaders="true" showZeros="true" rightToLeft="false" tabSelected="false" showOutlineSymbols="true" defaultGridColor="true" view="normal" topLeftCell="BO1" colorId="64" zoomScale="75" zoomScaleNormal="75" zoomScalePageLayoutView="100" workbookViewId="0">
      <selection pane="topLeft" activeCell="BQ5" activeCellId="1" sqref="E31:G31 BQ5"/>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58" min="143" style="0" width="6.34"/>
  </cols>
  <sheetData>
    <row r="1" customFormat="false" ht="25.5" hidden="false" customHeight="fals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227</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StGenis-&gt;CERN</v>
      </c>
      <c r="T2" s="325"/>
      <c r="U2" s="325"/>
      <c r="V2" s="325"/>
      <c r="W2" s="325"/>
      <c r="X2" s="325"/>
      <c r="Y2" s="325"/>
      <c r="Z2" s="325"/>
      <c r="AA2" s="325"/>
      <c r="AB2" s="325"/>
      <c r="AC2" s="325"/>
      <c r="AD2" s="325"/>
      <c r="AH2" s="326" t="str">
        <f aca="false">"Changement depuis 2022 " &amp; $AX1</f>
        <v>Changement depuis 2022 StGenis-&gt;CERN</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StGenis-&gt;CERN</v>
      </c>
      <c r="BO2" s="325"/>
      <c r="BP2" s="325"/>
      <c r="BQ2" s="325"/>
      <c r="BR2" s="325"/>
      <c r="BS2" s="325"/>
      <c r="BT2" s="325"/>
      <c r="BU2" s="325"/>
      <c r="BV2" s="325"/>
      <c r="BW2" s="325"/>
      <c r="BX2" s="325"/>
      <c r="BY2" s="325"/>
      <c r="CC2" s="326" t="str">
        <f aca="false">"Changement depuis 2022 " &amp; $AX1</f>
        <v>Changement depuis 2022 StGenis-&gt;CERN</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StGenis-&gt;CERN</v>
      </c>
      <c r="DJ2" s="325"/>
      <c r="DK2" s="325"/>
      <c r="DL2" s="325"/>
      <c r="DM2" s="325"/>
      <c r="DN2" s="325"/>
      <c r="DO2" s="325"/>
      <c r="DP2" s="325"/>
      <c r="DQ2" s="325"/>
      <c r="DR2" s="325"/>
      <c r="DS2" s="325"/>
      <c r="DT2" s="325"/>
      <c r="DX2" s="326" t="str">
        <f aca="false">"Changement depuis 2021 " &amp; $CS1</f>
        <v>Changement depuis 2021 StGenis-&gt;CERN</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STGenis - CERN</v>
      </c>
      <c r="FE2" s="325"/>
      <c r="FF2" s="325"/>
      <c r="FG2" s="325"/>
      <c r="FH2" s="325"/>
      <c r="FI2" s="325"/>
      <c r="FJ2" s="325"/>
      <c r="FK2" s="325"/>
      <c r="FL2" s="325"/>
      <c r="FM2" s="325"/>
      <c r="FN2" s="325"/>
      <c r="FO2" s="325"/>
      <c r="FR2" s="325" t="str">
        <f aca="false">"Totaux 2020 " &amp; $EN1</f>
        <v>Totaux 2020 STGenis - CERN</v>
      </c>
      <c r="FS2" s="325"/>
      <c r="FT2" s="325"/>
      <c r="FU2" s="325"/>
      <c r="FV2" s="325"/>
      <c r="FW2" s="325"/>
      <c r="FX2" s="325"/>
      <c r="FY2" s="325"/>
      <c r="FZ2" s="325"/>
      <c r="GA2" s="325"/>
      <c r="GB2" s="325"/>
      <c r="GC2" s="325"/>
      <c r="GF2" s="326" t="str">
        <f aca="false">"Changement depuis 2020 " &amp; $EN1</f>
        <v>Changement depuis 2020 STGenis - CERN</v>
      </c>
      <c r="GG2" s="326"/>
      <c r="GH2" s="326"/>
      <c r="GI2" s="326"/>
      <c r="GJ2" s="326"/>
      <c r="GK2" s="326"/>
      <c r="GL2" s="326"/>
      <c r="GM2" s="326"/>
      <c r="GN2" s="326"/>
      <c r="GO2" s="326"/>
      <c r="GP2" s="326"/>
      <c r="GQ2" s="326"/>
      <c r="GR2" s="327"/>
    </row>
    <row r="3" customFormat="false" ht="16.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43</v>
      </c>
      <c r="AD3" s="331" t="s">
        <v>44</v>
      </c>
      <c r="AE3" s="332" t="s">
        <v>45</v>
      </c>
      <c r="AF3" s="324"/>
      <c r="AG3" s="324"/>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A3" s="324"/>
      <c r="CB3" s="324"/>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P3" s="324"/>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V3" s="324"/>
      <c r="DW3" s="324"/>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220</v>
      </c>
      <c r="FK3" s="330" t="s">
        <v>41</v>
      </c>
      <c r="FL3" s="330" t="s">
        <v>42</v>
      </c>
      <c r="FM3" s="330" t="s">
        <v>20</v>
      </c>
      <c r="FN3" s="330" t="s">
        <v>44</v>
      </c>
      <c r="FO3" s="331" t="s">
        <v>43</v>
      </c>
      <c r="FP3" s="332" t="s">
        <v>45</v>
      </c>
      <c r="FR3" s="0" t="s">
        <v>25</v>
      </c>
      <c r="FS3" s="0" t="s">
        <v>26</v>
      </c>
      <c r="FT3" s="0" t="s">
        <v>38</v>
      </c>
      <c r="FU3" s="0" t="s">
        <v>39</v>
      </c>
      <c r="FV3" s="0" t="s">
        <v>31</v>
      </c>
      <c r="FW3" s="0" t="s">
        <v>32</v>
      </c>
      <c r="FX3" s="0" t="s">
        <v>220</v>
      </c>
      <c r="FY3" s="0" t="s">
        <v>41</v>
      </c>
      <c r="FZ3" s="0" t="s">
        <v>42</v>
      </c>
      <c r="GA3" s="0" t="s">
        <v>20</v>
      </c>
      <c r="GB3" s="0" t="s">
        <v>44</v>
      </c>
      <c r="GC3" s="0" t="s">
        <v>43</v>
      </c>
      <c r="GD3" s="0"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15" hidden="false" customHeight="false" outlineLevel="0" collapsed="false">
      <c r="A5" s="344" t="n">
        <v>0.291666666666667</v>
      </c>
      <c r="B5" s="345" t="n">
        <v>7</v>
      </c>
      <c r="C5" s="371" t="n">
        <v>1</v>
      </c>
      <c r="D5" s="345" t="n">
        <v>1</v>
      </c>
      <c r="E5" s="371" t="n">
        <v>1</v>
      </c>
      <c r="F5" s="345"/>
      <c r="G5" s="371"/>
      <c r="H5" s="345"/>
      <c r="I5" s="371"/>
      <c r="J5" s="345"/>
      <c r="K5" s="371"/>
      <c r="L5" s="345"/>
      <c r="M5" s="371"/>
      <c r="N5" s="345"/>
      <c r="O5" s="371"/>
      <c r="P5" s="345"/>
      <c r="Q5" s="371"/>
      <c r="S5" s="340" t="n">
        <f aca="false">B5+D5+F5+H5+J5+L5+N5+P5</f>
        <v>8</v>
      </c>
      <c r="T5" s="4" t="n">
        <f aca="false">C5+E5+G5+I5+K5+M5+O5+Q5</f>
        <v>2</v>
      </c>
      <c r="U5" s="341" t="n">
        <f aca="false">T5/(T5+S5)</f>
        <v>0.2</v>
      </c>
      <c r="V5" s="4" t="n">
        <f aca="false">B5+C5+J5+K5</f>
        <v>8</v>
      </c>
      <c r="W5" s="4" t="n">
        <f aca="false">D5+E5+L5+M5</f>
        <v>2</v>
      </c>
      <c r="X5" s="4" t="n">
        <f aca="false">F5+G5+N5+O5</f>
        <v>0</v>
      </c>
      <c r="Y5" s="4" t="n">
        <f aca="false">SUM(V5:X5)</f>
        <v>10</v>
      </c>
      <c r="Z5" s="15" t="n">
        <f aca="false">W5/Y5</f>
        <v>0.2</v>
      </c>
      <c r="AA5" s="15" t="n">
        <f aca="false">X5/Y5</f>
        <v>0</v>
      </c>
      <c r="AB5" s="4" t="n">
        <f aca="false">H5+I5+P5+Q5</f>
        <v>0</v>
      </c>
      <c r="AC5" s="4" t="n">
        <f aca="false">SUM(B5:I5)</f>
        <v>10</v>
      </c>
      <c r="AD5" s="342" t="n">
        <f aca="false">SUM(J5:Q5)</f>
        <v>0</v>
      </c>
      <c r="AE5" s="343" t="n">
        <f aca="false">SUM(B5:Q5)</f>
        <v>10</v>
      </c>
      <c r="AH5" s="15" t="n">
        <f aca="false">(S5/BN5) - 1</f>
        <v>0.333333333333333</v>
      </c>
      <c r="AI5" s="15" t="e">
        <f aca="false">(T5/BO5) - 1</f>
        <v>#DIV/0!</v>
      </c>
      <c r="AJ5" s="15" t="e">
        <f aca="false">(U5/BP5) - 1</f>
        <v>#DIV/0!</v>
      </c>
      <c r="AK5" s="15" t="n">
        <f aca="false">(V5/BQ5) - 1</f>
        <v>1.66666666666667</v>
      </c>
      <c r="AL5" s="15" t="e">
        <f aca="false">(W5/BR5) - 1</f>
        <v>#DIV/0!</v>
      </c>
      <c r="AM5" s="15" t="n">
        <f aca="false">(X5/BS5) - 1</f>
        <v>-1</v>
      </c>
      <c r="AN5" s="15" t="n">
        <f aca="false">(Y5/BT5) - 1</f>
        <v>1.5</v>
      </c>
      <c r="AO5" s="15" t="e">
        <f aca="false">(Z5/BU5) - 1</f>
        <v>#DIV/0!</v>
      </c>
      <c r="AP5" s="15" t="n">
        <f aca="false">(AA5/BV5) - 1</f>
        <v>-1</v>
      </c>
      <c r="AQ5" s="15" t="n">
        <f aca="false">(AB5/BW5) - 1</f>
        <v>-1</v>
      </c>
      <c r="AR5" s="15" t="n">
        <f aca="false">(AC5/BX5) - 1</f>
        <v>0.666666666666667</v>
      </c>
      <c r="AS5" s="15" t="e">
        <f aca="false">(AD5/BY5) - 1</f>
        <v>#DIV/0!</v>
      </c>
      <c r="AT5" s="15" t="n">
        <f aca="false">(AE5/BZ5) - 1</f>
        <v>0.666666666666667</v>
      </c>
      <c r="AV5" s="344" t="n">
        <v>0.291666666666667</v>
      </c>
      <c r="AW5" s="345" t="n">
        <v>3</v>
      </c>
      <c r="AX5" s="371"/>
      <c r="AY5" s="345"/>
      <c r="AZ5" s="371"/>
      <c r="BA5" s="345" t="n">
        <v>1</v>
      </c>
      <c r="BB5" s="371"/>
      <c r="BC5" s="345" t="n">
        <v>2</v>
      </c>
      <c r="BD5" s="371"/>
      <c r="BE5" s="345"/>
      <c r="BF5" s="371"/>
      <c r="BG5" s="345"/>
      <c r="BH5" s="371"/>
      <c r="BI5" s="345"/>
      <c r="BJ5" s="371"/>
      <c r="BK5" s="345"/>
      <c r="BL5" s="371"/>
      <c r="BN5" s="340" t="n">
        <f aca="false">AW5+AY5+BA5+BC5+BE5+BG5+BI5+BK5</f>
        <v>6</v>
      </c>
      <c r="BO5" s="4" t="n">
        <f aca="false">AX5+AZ5+BB5+BD5+BF5+BH5+BJ5+BL5</f>
        <v>0</v>
      </c>
      <c r="BP5" s="341" t="n">
        <f aca="false">BO5/(BO5+BN5)</f>
        <v>0</v>
      </c>
      <c r="BQ5" s="4" t="n">
        <f aca="false">AW5+AX5+BE5+BF5</f>
        <v>3</v>
      </c>
      <c r="BR5" s="4" t="n">
        <f aca="false">AY5+AZ5+BG5+BH5</f>
        <v>0</v>
      </c>
      <c r="BS5" s="4" t="n">
        <f aca="false">BA5+BB5+BI5+BJ5</f>
        <v>1</v>
      </c>
      <c r="BT5" s="4" t="n">
        <f aca="false">SUM(BQ5:BS5)</f>
        <v>4</v>
      </c>
      <c r="BU5" s="15" t="n">
        <f aca="false">BR5/BT5</f>
        <v>0</v>
      </c>
      <c r="BV5" s="15" t="n">
        <f aca="false">BS5/BT5</f>
        <v>0.25</v>
      </c>
      <c r="BW5" s="4" t="n">
        <f aca="false">BC5+BD5+BK5+BL5</f>
        <v>2</v>
      </c>
      <c r="BX5" s="4" t="n">
        <f aca="false">SUM(AW5:BD5)</f>
        <v>6</v>
      </c>
      <c r="BY5" s="342" t="n">
        <f aca="false">SUM(BE5:BL5)</f>
        <v>0</v>
      </c>
      <c r="BZ5" s="343" t="n">
        <f aca="false">SUM(AW5:BL5)</f>
        <v>6</v>
      </c>
      <c r="CC5" s="15" t="n">
        <f aca="false">(BN5/DI5) - 1</f>
        <v>0.5</v>
      </c>
      <c r="CD5" s="15" t="n">
        <f aca="false">(BO5/DJ5) - 1</f>
        <v>-1</v>
      </c>
      <c r="CE5" s="15" t="n">
        <f aca="false">(BP5/DK5) - 1</f>
        <v>-1</v>
      </c>
      <c r="CF5" s="15" t="n">
        <f aca="false">(BQ5/DL5) - 1</f>
        <v>0</v>
      </c>
      <c r="CG5" s="15" t="e">
        <f aca="false">(BR5/DM5) - 1</f>
        <v>#DIV/0!</v>
      </c>
      <c r="CH5" s="15" t="e">
        <f aca="false">(BS5/DN5) - 1</f>
        <v>#DIV/0!</v>
      </c>
      <c r="CI5" s="15" t="n">
        <f aca="false">(BT5/DO5) - 1</f>
        <v>0.333333333333333</v>
      </c>
      <c r="CJ5" s="15" t="e">
        <f aca="false">(BU5/DP5) - 1</f>
        <v>#DIV/0!</v>
      </c>
      <c r="CK5" s="15" t="e">
        <f aca="false">(BV5/DQ5) - 1</f>
        <v>#DIV/0!</v>
      </c>
      <c r="CL5" s="15" t="n">
        <f aca="false">(BW5/DR5) - 1</f>
        <v>-0.333333333333333</v>
      </c>
      <c r="CM5" s="15" t="n">
        <f aca="false">(BX5/DS5) - 1</f>
        <v>0</v>
      </c>
      <c r="CN5" s="15" t="e">
        <f aca="false">(BY5/DT5) - 1</f>
        <v>#DIV/0!</v>
      </c>
      <c r="CO5" s="15" t="n">
        <f aca="false">(BZ5/DU5) - 1</f>
        <v>0</v>
      </c>
      <c r="CQ5" s="344" t="n">
        <v>0.291666666666667</v>
      </c>
      <c r="CR5" s="345" t="n">
        <v>2</v>
      </c>
      <c r="CS5" s="371" t="n">
        <v>1</v>
      </c>
      <c r="CT5" s="345"/>
      <c r="CU5" s="371"/>
      <c r="CV5" s="345"/>
      <c r="CW5" s="371"/>
      <c r="CX5" s="345" t="n">
        <v>2</v>
      </c>
      <c r="CY5" s="371" t="n">
        <v>1</v>
      </c>
      <c r="CZ5" s="345"/>
      <c r="DA5" s="371"/>
      <c r="DB5" s="345"/>
      <c r="DC5" s="371"/>
      <c r="DD5" s="345"/>
      <c r="DE5" s="371"/>
      <c r="DF5" s="345"/>
      <c r="DG5" s="371"/>
      <c r="DI5" s="340" t="n">
        <f aca="false">CR5+CT5+CV5+CX5+CZ5+DB5+DD5+DF5</f>
        <v>4</v>
      </c>
      <c r="DJ5" s="4" t="n">
        <f aca="false">CS5+CU5+CW5+CY5+DA5+DC5+DE5+DG5</f>
        <v>2</v>
      </c>
      <c r="DK5" s="341" t="n">
        <f aca="false">DJ5/(DJ5+DI5)</f>
        <v>0.333333333333333</v>
      </c>
      <c r="DL5" s="4" t="n">
        <f aca="false">CR5+CS5+CZ5+DA5</f>
        <v>3</v>
      </c>
      <c r="DM5" s="4" t="n">
        <f aca="false">CT5+CU5+DB5+DC5</f>
        <v>0</v>
      </c>
      <c r="DN5" s="4" t="n">
        <f aca="false">CV5+CW5+DD5+DE5</f>
        <v>0</v>
      </c>
      <c r="DO5" s="4" t="n">
        <f aca="false">SUM(DL5:DN5)</f>
        <v>3</v>
      </c>
      <c r="DP5" s="15" t="n">
        <f aca="false">DM5/DO5</f>
        <v>0</v>
      </c>
      <c r="DQ5" s="15" t="n">
        <f aca="false">DN5/DO5</f>
        <v>0</v>
      </c>
      <c r="DR5" s="4" t="n">
        <f aca="false">CX5+CY5+DF5+DG5</f>
        <v>3</v>
      </c>
      <c r="DS5" s="4" t="n">
        <f aca="false">SUM(CR5:CY5)</f>
        <v>6</v>
      </c>
      <c r="DT5" s="342" t="n">
        <f aca="false">SUM(CZ5:DG5)</f>
        <v>0</v>
      </c>
      <c r="DU5" s="343" t="n">
        <f aca="false">SUM(CR5:DG5)</f>
        <v>6</v>
      </c>
      <c r="DX5" s="15" t="n">
        <f aca="false">(DI5/FD5) - 1</f>
        <v>-0.428571428571429</v>
      </c>
      <c r="DY5" s="15" t="n">
        <f aca="false">(DJ5/FE5) - 1</f>
        <v>1</v>
      </c>
      <c r="DZ5" s="15" t="n">
        <f aca="false">(DK5/FF5) - 1</f>
        <v>1.66666666666667</v>
      </c>
      <c r="EA5" s="15" t="n">
        <f aca="false">(DL5/FG5) - 1</f>
        <v>-0.5</v>
      </c>
      <c r="EB5" s="15" t="n">
        <f aca="false">(DM5/FH5) - 1</f>
        <v>-1</v>
      </c>
      <c r="EC5" s="15" t="e">
        <f aca="false">(DN5/FI5) - 1</f>
        <v>#DIV/0!</v>
      </c>
      <c r="ED5" s="15" t="n">
        <f aca="false">(DO5/FJ5) - 1</f>
        <v>-0.625</v>
      </c>
      <c r="EE5" s="15" t="n">
        <f aca="false">(DP5/FK5) - 1</f>
        <v>-1</v>
      </c>
      <c r="EF5" s="15" t="e">
        <f aca="false">(DQ5/FL5) - 1</f>
        <v>#DIV/0!</v>
      </c>
      <c r="EG5" s="15" t="e">
        <f aca="false">(DR5/FM5) - 1</f>
        <v>#DIV/0!</v>
      </c>
      <c r="EH5" s="15" t="n">
        <f aca="false">(DS5/FN5) - 1</f>
        <v>-0.25</v>
      </c>
      <c r="EI5" s="15" t="e">
        <f aca="false">(DT5/FO5) - 1</f>
        <v>#DIV/0!</v>
      </c>
      <c r="EJ5" s="15" t="n">
        <f aca="false">(DU5/FP5) - 1</f>
        <v>-0.25</v>
      </c>
      <c r="EL5" s="346" t="n">
        <v>0.291666666666667</v>
      </c>
      <c r="EM5" s="345" t="n">
        <v>6</v>
      </c>
      <c r="EN5" s="371"/>
      <c r="EO5" s="412" t="n">
        <v>1</v>
      </c>
      <c r="EP5" s="413" t="n">
        <v>1</v>
      </c>
      <c r="EQ5" s="412"/>
      <c r="ER5" s="413"/>
      <c r="ES5" s="345" t="n">
        <v>0</v>
      </c>
      <c r="ET5" s="371"/>
      <c r="EU5" s="345"/>
      <c r="EV5" s="371"/>
      <c r="EW5" s="412"/>
      <c r="EX5" s="413"/>
      <c r="EY5" s="412"/>
      <c r="EZ5" s="413"/>
      <c r="FA5" s="345"/>
      <c r="FB5" s="371"/>
      <c r="FD5" s="340" t="n">
        <f aca="false">EM5+EO5+EQ5+ES5+EU5+EW5+EY5+FA5</f>
        <v>7</v>
      </c>
      <c r="FE5" s="4" t="n">
        <f aca="false">EN5+EP5+ER5+ET5+EV5+EX5+EZ5+FB5</f>
        <v>1</v>
      </c>
      <c r="FF5" s="341" t="n">
        <f aca="false">FE5/(FE5+FD5)</f>
        <v>0.125</v>
      </c>
      <c r="FG5" s="4" t="n">
        <f aca="false">EM5+EN5+EU5+EV5</f>
        <v>6</v>
      </c>
      <c r="FH5" s="4" t="n">
        <f aca="false">EO5+EP5+EW5+EX5</f>
        <v>2</v>
      </c>
      <c r="FI5" s="4" t="n">
        <f aca="false">EQ5+ER5+EY5+EZ5</f>
        <v>0</v>
      </c>
      <c r="FJ5" s="4" t="n">
        <f aca="false">SUM(FG5:FI5)</f>
        <v>8</v>
      </c>
      <c r="FK5" s="15" t="n">
        <f aca="false">FH5/FJ5</f>
        <v>0.25</v>
      </c>
      <c r="FL5" s="15" t="n">
        <f aca="false">FI5/FJ5</f>
        <v>0</v>
      </c>
      <c r="FM5" s="4" t="n">
        <f aca="false">ES5+ET5+FA5+FB5</f>
        <v>0</v>
      </c>
      <c r="FN5" s="4" t="n">
        <f aca="false">SUM(EM5:ET5)</f>
        <v>8</v>
      </c>
      <c r="FO5" s="342" t="n">
        <f aca="false">SUM(EU5:FB5)</f>
        <v>0</v>
      </c>
      <c r="FP5" s="343" t="n">
        <f aca="false">SUM(EM5:FB5)</f>
        <v>8</v>
      </c>
      <c r="FR5" s="0" t="n">
        <v>4</v>
      </c>
      <c r="FS5" s="0" t="n">
        <v>0</v>
      </c>
      <c r="FT5" s="0" t="n">
        <v>0</v>
      </c>
      <c r="FU5" s="0" t="n">
        <v>3</v>
      </c>
      <c r="FV5" s="0" t="n">
        <v>0</v>
      </c>
      <c r="FW5" s="0" t="n">
        <v>0</v>
      </c>
      <c r="FX5" s="0" t="n">
        <v>3</v>
      </c>
      <c r="FY5" s="0" t="n">
        <v>0</v>
      </c>
      <c r="FZ5" s="0" t="n">
        <v>0</v>
      </c>
      <c r="GA5" s="0" t="n">
        <v>1</v>
      </c>
      <c r="GB5" s="0" t="n">
        <v>4</v>
      </c>
      <c r="GC5" s="0" t="n">
        <v>0</v>
      </c>
      <c r="GD5" s="0" t="n">
        <v>4</v>
      </c>
      <c r="GF5" s="347" t="n">
        <f aca="false">(FD5/FR5) - 1</f>
        <v>0.75</v>
      </c>
      <c r="GG5" s="15" t="e">
        <f aca="false">(FE5/FS5) - 1</f>
        <v>#DIV/0!</v>
      </c>
      <c r="GH5" s="15" t="e">
        <f aca="false">(FF5/FT5) - 1</f>
        <v>#DIV/0!</v>
      </c>
      <c r="GI5" s="15" t="n">
        <f aca="false">(FG5/FU5) - 1</f>
        <v>1</v>
      </c>
      <c r="GJ5" s="15" t="e">
        <f aca="false">(FH5/FV5) - 1</f>
        <v>#DIV/0!</v>
      </c>
      <c r="GK5" s="15" t="e">
        <f aca="false">(FI5/FW5) - 1</f>
        <v>#DIV/0!</v>
      </c>
      <c r="GL5" s="15" t="n">
        <f aca="false">(FJ5/FX5) - 1</f>
        <v>1.66666666666667</v>
      </c>
      <c r="GM5" s="15" t="e">
        <f aca="false">(FK5/FY5) - 1</f>
        <v>#DIV/0!</v>
      </c>
      <c r="GN5" s="15" t="e">
        <f aca="false">(FL5/FZ5) - 1</f>
        <v>#DIV/0!</v>
      </c>
      <c r="GO5" s="15" t="n">
        <f aca="false">(FM5/GA5) - 1</f>
        <v>-1</v>
      </c>
      <c r="GP5" s="15" t="n">
        <f aca="false">(FN5/GB5) - 1</f>
        <v>1</v>
      </c>
      <c r="GQ5" s="15" t="e">
        <f aca="false">(FO5/GC5) - 1</f>
        <v>#DIV/0!</v>
      </c>
      <c r="GR5" s="348" t="n">
        <f aca="false">(FP5/GD5) - 1</f>
        <v>1</v>
      </c>
    </row>
    <row r="6" customFormat="false" ht="15" hidden="false" customHeight="false" outlineLevel="0" collapsed="false">
      <c r="A6" s="349" t="n">
        <v>0.302083333333333</v>
      </c>
      <c r="B6" s="376" t="n">
        <v>5</v>
      </c>
      <c r="C6" s="377" t="n">
        <v>2</v>
      </c>
      <c r="D6" s="376"/>
      <c r="E6" s="377"/>
      <c r="F6" s="376"/>
      <c r="G6" s="377"/>
      <c r="H6" s="376" t="n">
        <v>4</v>
      </c>
      <c r="I6" s="377"/>
      <c r="J6" s="376"/>
      <c r="K6" s="377"/>
      <c r="L6" s="376"/>
      <c r="M6" s="377"/>
      <c r="N6" s="376"/>
      <c r="O6" s="377"/>
      <c r="P6" s="376"/>
      <c r="Q6" s="377"/>
      <c r="S6" s="340" t="n">
        <f aca="false">B6+D6+F6+H6+J6+L6+N6+P6</f>
        <v>9</v>
      </c>
      <c r="T6" s="4" t="n">
        <f aca="false">C6+E6+G6+I6+K6+M6+O6+Q6</f>
        <v>2</v>
      </c>
      <c r="U6" s="341" t="n">
        <f aca="false">T6/(T6+S6)</f>
        <v>0.181818181818182</v>
      </c>
      <c r="V6" s="4" t="n">
        <f aca="false">B6+C6+J6+K6</f>
        <v>7</v>
      </c>
      <c r="W6" s="4" t="n">
        <f aca="false">D6+E6+L6+M6</f>
        <v>0</v>
      </c>
      <c r="X6" s="4" t="n">
        <f aca="false">F6+G6+N6+O6</f>
        <v>0</v>
      </c>
      <c r="Y6" s="4" t="n">
        <f aca="false">SUM(V6:X6)</f>
        <v>7</v>
      </c>
      <c r="Z6" s="15" t="n">
        <f aca="false">W6/Y6</f>
        <v>0</v>
      </c>
      <c r="AA6" s="15" t="n">
        <f aca="false">X6/Y6</f>
        <v>0</v>
      </c>
      <c r="AB6" s="4" t="n">
        <f aca="false">H6+I6+P6+Q6</f>
        <v>4</v>
      </c>
      <c r="AC6" s="4" t="n">
        <f aca="false">SUM(B6:I6)</f>
        <v>11</v>
      </c>
      <c r="AD6" s="342" t="n">
        <f aca="false">SUM(J6:Q6)</f>
        <v>0</v>
      </c>
      <c r="AE6" s="343" t="n">
        <f aca="false">SUM(B6:Q6)</f>
        <v>11</v>
      </c>
      <c r="AH6" s="15" t="n">
        <f aca="false">(S6/BN6) - 1</f>
        <v>-0.181818181818182</v>
      </c>
      <c r="AI6" s="15" t="e">
        <f aca="false">(T6/BO6) - 1</f>
        <v>#DIV/0!</v>
      </c>
      <c r="AJ6" s="15" t="e">
        <f aca="false">(U6/BP6) - 1</f>
        <v>#DIV/0!</v>
      </c>
      <c r="AK6" s="15" t="n">
        <f aca="false">(V6/BQ6) - 1</f>
        <v>-0.222222222222222</v>
      </c>
      <c r="AL6" s="15" t="e">
        <f aca="false">(W6/BR6) - 1</f>
        <v>#DIV/0!</v>
      </c>
      <c r="AM6" s="15" t="e">
        <f aca="false">(X6/BS6) - 1</f>
        <v>#DIV/0!</v>
      </c>
      <c r="AN6" s="15" t="n">
        <f aca="false">(Y6/BT6) - 1</f>
        <v>-0.222222222222222</v>
      </c>
      <c r="AO6" s="15" t="e">
        <f aca="false">(Z6/BU6) - 1</f>
        <v>#DIV/0!</v>
      </c>
      <c r="AP6" s="15" t="e">
        <f aca="false">(AA6/BV6) - 1</f>
        <v>#DIV/0!</v>
      </c>
      <c r="AQ6" s="15" t="n">
        <f aca="false">(AB6/BW6) - 1</f>
        <v>1</v>
      </c>
      <c r="AR6" s="15" t="n">
        <f aca="false">(AC6/BX6) - 1</f>
        <v>0</v>
      </c>
      <c r="AS6" s="15" t="e">
        <f aca="false">(AD6/BY6) - 1</f>
        <v>#DIV/0!</v>
      </c>
      <c r="AT6" s="15" t="n">
        <f aca="false">(AE6/BZ6) - 1</f>
        <v>0</v>
      </c>
      <c r="AV6" s="349" t="n">
        <v>0.302083333333333</v>
      </c>
      <c r="AW6" s="376" t="n">
        <v>9</v>
      </c>
      <c r="AX6" s="377"/>
      <c r="AY6" s="376"/>
      <c r="AZ6" s="377"/>
      <c r="BA6" s="376"/>
      <c r="BB6" s="377"/>
      <c r="BC6" s="376" t="n">
        <v>2</v>
      </c>
      <c r="BD6" s="377"/>
      <c r="BE6" s="376"/>
      <c r="BF6" s="377"/>
      <c r="BG6" s="376"/>
      <c r="BH6" s="377"/>
      <c r="BI6" s="376"/>
      <c r="BJ6" s="377"/>
      <c r="BK6" s="376"/>
      <c r="BL6" s="377"/>
      <c r="BN6" s="340" t="n">
        <f aca="false">AW6+AY6+BA6+BC6+BE6+BG6+BI6+BK6</f>
        <v>11</v>
      </c>
      <c r="BO6" s="4" t="n">
        <f aca="false">AX6+AZ6+BB6+BD6+BF6+BH6+BJ6+BL6</f>
        <v>0</v>
      </c>
      <c r="BP6" s="341" t="n">
        <f aca="false">BO6/(BO6+BN6)</f>
        <v>0</v>
      </c>
      <c r="BQ6" s="4" t="n">
        <f aca="false">AW6+AX6+BE6+BF6</f>
        <v>9</v>
      </c>
      <c r="BR6" s="4" t="n">
        <f aca="false">AY6+AZ6+BG6+BH6</f>
        <v>0</v>
      </c>
      <c r="BS6" s="4" t="n">
        <f aca="false">BA6+BB6+BI6+BJ6</f>
        <v>0</v>
      </c>
      <c r="BT6" s="4" t="n">
        <f aca="false">SUM(BQ6:BS6)</f>
        <v>9</v>
      </c>
      <c r="BU6" s="15" t="n">
        <f aca="false">BR6/BT6</f>
        <v>0</v>
      </c>
      <c r="BV6" s="15" t="n">
        <f aca="false">BS6/BT6</f>
        <v>0</v>
      </c>
      <c r="BW6" s="4" t="n">
        <f aca="false">BC6+BD6+BK6+BL6</f>
        <v>2</v>
      </c>
      <c r="BX6" s="4" t="n">
        <f aca="false">SUM(AW6:BD6)</f>
        <v>11</v>
      </c>
      <c r="BY6" s="342" t="n">
        <f aca="false">SUM(BE6:BL6)</f>
        <v>0</v>
      </c>
      <c r="BZ6" s="343" t="n">
        <f aca="false">SUM(AW6:BL6)</f>
        <v>11</v>
      </c>
      <c r="CC6" s="15" t="n">
        <f aca="false">(BN6/DI6) - 1</f>
        <v>0.222222222222222</v>
      </c>
      <c r="CD6" s="15" t="n">
        <f aca="false">(BO6/DJ6) - 1</f>
        <v>-1</v>
      </c>
      <c r="CE6" s="15" t="n">
        <f aca="false">(BP6/DK6) - 1</f>
        <v>-1</v>
      </c>
      <c r="CF6" s="15" t="n">
        <f aca="false">(BQ6/DL6) - 1</f>
        <v>0.285714285714286</v>
      </c>
      <c r="CG6" s="15" t="n">
        <f aca="false">(BR6/DM6) - 1</f>
        <v>-1</v>
      </c>
      <c r="CH6" s="15" t="e">
        <f aca="false">(BS6/DN6) - 1</f>
        <v>#DIV/0!</v>
      </c>
      <c r="CI6" s="15" t="n">
        <f aca="false">(BT6/DO6) - 1</f>
        <v>0</v>
      </c>
      <c r="CJ6" s="15" t="n">
        <f aca="false">(BU6/DP6) - 1</f>
        <v>-1</v>
      </c>
      <c r="CK6" s="15" t="e">
        <f aca="false">(BV6/DQ6) - 1</f>
        <v>#DIV/0!</v>
      </c>
      <c r="CL6" s="15" t="n">
        <f aca="false">(BW6/DR6) - 1</f>
        <v>0</v>
      </c>
      <c r="CM6" s="15" t="n">
        <f aca="false">(BX6/DS6) - 1</f>
        <v>0</v>
      </c>
      <c r="CN6" s="15" t="e">
        <f aca="false">(BY6/DT6) - 1</f>
        <v>#DIV/0!</v>
      </c>
      <c r="CO6" s="15" t="n">
        <f aca="false">(BZ6/DU6) - 1</f>
        <v>0</v>
      </c>
      <c r="CQ6" s="349" t="n">
        <v>0.302083333333333</v>
      </c>
      <c r="CR6" s="376" t="n">
        <v>5</v>
      </c>
      <c r="CS6" s="377" t="n">
        <v>2</v>
      </c>
      <c r="CT6" s="376" t="n">
        <v>2</v>
      </c>
      <c r="CU6" s="377"/>
      <c r="CV6" s="376"/>
      <c r="CW6" s="377"/>
      <c r="CX6" s="376" t="n">
        <v>2</v>
      </c>
      <c r="CY6" s="377"/>
      <c r="CZ6" s="376"/>
      <c r="DA6" s="377"/>
      <c r="DB6" s="376"/>
      <c r="DC6" s="377"/>
      <c r="DD6" s="376"/>
      <c r="DE6" s="377"/>
      <c r="DF6" s="376"/>
      <c r="DG6" s="377"/>
      <c r="DI6" s="340" t="n">
        <f aca="false">CR6+CT6+CV6+CX6+CZ6+DB6+DD6+DF6</f>
        <v>9</v>
      </c>
      <c r="DJ6" s="4" t="n">
        <f aca="false">CS6+CU6+CW6+CY6+DA6+DC6+DE6+DG6</f>
        <v>2</v>
      </c>
      <c r="DK6" s="341" t="n">
        <f aca="false">DJ6/(DJ6+DI6)</f>
        <v>0.181818181818182</v>
      </c>
      <c r="DL6" s="4" t="n">
        <f aca="false">CR6+CS6+CZ6+DA6</f>
        <v>7</v>
      </c>
      <c r="DM6" s="4" t="n">
        <f aca="false">CT6+CU6+DB6+DC6</f>
        <v>2</v>
      </c>
      <c r="DN6" s="4" t="n">
        <f aca="false">CV6+CW6+DD6+DE6</f>
        <v>0</v>
      </c>
      <c r="DO6" s="4" t="n">
        <f aca="false">SUM(DL6:DN6)</f>
        <v>9</v>
      </c>
      <c r="DP6" s="15" t="n">
        <f aca="false">DM6/DO6</f>
        <v>0.222222222222222</v>
      </c>
      <c r="DQ6" s="15" t="n">
        <f aca="false">DN6/DO6</f>
        <v>0</v>
      </c>
      <c r="DR6" s="4" t="n">
        <f aca="false">CX6+CY6+DF6+DG6</f>
        <v>2</v>
      </c>
      <c r="DS6" s="4" t="n">
        <f aca="false">SUM(CR6:CY6)</f>
        <v>11</v>
      </c>
      <c r="DT6" s="342" t="n">
        <f aca="false">SUM(CZ6:DG6)</f>
        <v>0</v>
      </c>
      <c r="DU6" s="343" t="n">
        <f aca="false">SUM(CR6:DG6)</f>
        <v>11</v>
      </c>
      <c r="DX6" s="15" t="n">
        <f aca="false">(DI6/FD6) - 1</f>
        <v>1.25</v>
      </c>
      <c r="DY6" s="15" t="e">
        <f aca="false">(DJ6/FE6) - 1</f>
        <v>#DIV/0!</v>
      </c>
      <c r="DZ6" s="15" t="e">
        <f aca="false">(DK6/FF6) - 1</f>
        <v>#DIV/0!</v>
      </c>
      <c r="EA6" s="15" t="n">
        <f aca="false">(DL6/FG6) - 1</f>
        <v>1.33333333333333</v>
      </c>
      <c r="EB6" s="15" t="n">
        <f aca="false">(DM6/FH6) - 1</f>
        <v>1</v>
      </c>
      <c r="EC6" s="15" t="e">
        <f aca="false">(DN6/FI6) - 1</f>
        <v>#DIV/0!</v>
      </c>
      <c r="ED6" s="15" t="n">
        <f aca="false">(DO6/FJ6) - 1</f>
        <v>1.25</v>
      </c>
      <c r="EE6" s="15" t="n">
        <f aca="false">(DP6/FK6) - 1</f>
        <v>-0.111111111111111</v>
      </c>
      <c r="EF6" s="15" t="e">
        <f aca="false">(DQ6/FL6) - 1</f>
        <v>#DIV/0!</v>
      </c>
      <c r="EG6" s="15" t="e">
        <f aca="false">(DR6/FM6) - 1</f>
        <v>#DIV/0!</v>
      </c>
      <c r="EH6" s="15" t="n">
        <f aca="false">(DS6/FN6) - 1</f>
        <v>1.75</v>
      </c>
      <c r="EI6" s="15" t="e">
        <f aca="false">(DT6/FO6) - 1</f>
        <v>#DIV/0!</v>
      </c>
      <c r="EJ6" s="15" t="n">
        <f aca="false">(DU6/FP6) - 1</f>
        <v>1.75</v>
      </c>
      <c r="EL6" s="350" t="n">
        <v>0.302083333333333</v>
      </c>
      <c r="EM6" s="345" t="n">
        <v>3</v>
      </c>
      <c r="EN6" s="371"/>
      <c r="EO6" s="412" t="n">
        <v>1</v>
      </c>
      <c r="EP6" s="413" t="n">
        <v>0</v>
      </c>
      <c r="EQ6" s="412"/>
      <c r="ER6" s="413"/>
      <c r="ES6" s="345" t="n">
        <v>0</v>
      </c>
      <c r="ET6" s="371"/>
      <c r="EU6" s="345"/>
      <c r="EV6" s="371"/>
      <c r="EW6" s="412"/>
      <c r="EX6" s="413"/>
      <c r="EY6" s="412"/>
      <c r="EZ6" s="413"/>
      <c r="FA6" s="345"/>
      <c r="FB6" s="371"/>
      <c r="FD6" s="340" t="n">
        <f aca="false">EM6+EO6+EQ6+ES6+EU6+EW6+EY6+FA6</f>
        <v>4</v>
      </c>
      <c r="FE6" s="4" t="n">
        <f aca="false">EN6+EP6+ER6+ET6+EV6+EX6+EZ6+FB6</f>
        <v>0</v>
      </c>
      <c r="FF6" s="341" t="n">
        <f aca="false">FE6/(FE6+FD6)</f>
        <v>0</v>
      </c>
      <c r="FG6" s="4" t="n">
        <f aca="false">EM6+EN6+EU6+EV6</f>
        <v>3</v>
      </c>
      <c r="FH6" s="4" t="n">
        <f aca="false">EO6+EP6+EW6+EX6</f>
        <v>1</v>
      </c>
      <c r="FI6" s="4" t="n">
        <f aca="false">EQ6+ER6+EY6+EZ6</f>
        <v>0</v>
      </c>
      <c r="FJ6" s="4" t="n">
        <f aca="false">SUM(FG6:FI6)</f>
        <v>4</v>
      </c>
      <c r="FK6" s="15" t="n">
        <f aca="false">FH6/FJ6</f>
        <v>0.25</v>
      </c>
      <c r="FL6" s="15" t="n">
        <f aca="false">FI6/FJ6</f>
        <v>0</v>
      </c>
      <c r="FM6" s="4" t="n">
        <f aca="false">ES6+ET6+FA6+FB6</f>
        <v>0</v>
      </c>
      <c r="FN6" s="4" t="n">
        <f aca="false">SUM(EM6:ET6)</f>
        <v>4</v>
      </c>
      <c r="FO6" s="342" t="n">
        <f aca="false">SUM(EU6:FB6)</f>
        <v>0</v>
      </c>
      <c r="FP6" s="343" t="n">
        <f aca="false">SUM(EM6:FB6)</f>
        <v>4</v>
      </c>
      <c r="FR6" s="0" t="n">
        <v>11</v>
      </c>
      <c r="FS6" s="0" t="n">
        <v>0</v>
      </c>
      <c r="FT6" s="0" t="n">
        <v>0</v>
      </c>
      <c r="FU6" s="0" t="n">
        <v>8</v>
      </c>
      <c r="FV6" s="0" t="n">
        <v>0</v>
      </c>
      <c r="FW6" s="0" t="n">
        <v>0</v>
      </c>
      <c r="FX6" s="0" t="n">
        <v>8</v>
      </c>
      <c r="FY6" s="0" t="n">
        <v>0</v>
      </c>
      <c r="FZ6" s="0" t="n">
        <v>0</v>
      </c>
      <c r="GA6" s="0" t="n">
        <v>3</v>
      </c>
      <c r="GB6" s="0" t="n">
        <v>11</v>
      </c>
      <c r="GC6" s="0" t="n">
        <v>0</v>
      </c>
      <c r="GD6" s="0" t="n">
        <v>11</v>
      </c>
      <c r="GF6" s="347" t="n">
        <f aca="false">(FD6/FR6) - 1</f>
        <v>-0.636363636363636</v>
      </c>
      <c r="GG6" s="15" t="e">
        <f aca="false">(FE6/FS6) - 1</f>
        <v>#DIV/0!</v>
      </c>
      <c r="GH6" s="15" t="e">
        <f aca="false">(FF6/FT6) - 1</f>
        <v>#DIV/0!</v>
      </c>
      <c r="GI6" s="15" t="n">
        <f aca="false">(FG6/FU6) - 1</f>
        <v>-0.625</v>
      </c>
      <c r="GJ6" s="15" t="e">
        <f aca="false">(FH6/FV6) - 1</f>
        <v>#DIV/0!</v>
      </c>
      <c r="GK6" s="15" t="e">
        <f aca="false">(FI6/FW6) - 1</f>
        <v>#DIV/0!</v>
      </c>
      <c r="GL6" s="15" t="n">
        <f aca="false">(FJ6/FX6) - 1</f>
        <v>-0.5</v>
      </c>
      <c r="GM6" s="15" t="e">
        <f aca="false">(FK6/FY6) - 1</f>
        <v>#DIV/0!</v>
      </c>
      <c r="GN6" s="15" t="e">
        <f aca="false">(FL6/FZ6) - 1</f>
        <v>#DIV/0!</v>
      </c>
      <c r="GO6" s="15" t="n">
        <f aca="false">(FM6/GA6) - 1</f>
        <v>-1</v>
      </c>
      <c r="GP6" s="15" t="n">
        <f aca="false">(FN6/GB6) - 1</f>
        <v>-0.636363636363636</v>
      </c>
      <c r="GQ6" s="15" t="e">
        <f aca="false">(FO6/GC6) - 1</f>
        <v>#DIV/0!</v>
      </c>
      <c r="GR6" s="348" t="n">
        <f aca="false">(FP6/GD6) - 1</f>
        <v>-0.636363636363636</v>
      </c>
    </row>
    <row r="7" customFormat="false" ht="15" hidden="false" customHeight="false" outlineLevel="0" collapsed="false">
      <c r="A7" s="349" t="n">
        <v>0.3125</v>
      </c>
      <c r="B7" s="376" t="n">
        <v>9</v>
      </c>
      <c r="C7" s="377" t="n">
        <v>1</v>
      </c>
      <c r="D7" s="376" t="n">
        <v>1</v>
      </c>
      <c r="E7" s="377" t="n">
        <v>1</v>
      </c>
      <c r="F7" s="376" t="n">
        <v>1</v>
      </c>
      <c r="G7" s="377"/>
      <c r="H7" s="376" t="n">
        <v>2</v>
      </c>
      <c r="I7" s="377"/>
      <c r="J7" s="376"/>
      <c r="K7" s="377"/>
      <c r="L7" s="376"/>
      <c r="M7" s="377"/>
      <c r="N7" s="376"/>
      <c r="O7" s="377"/>
      <c r="P7" s="376"/>
      <c r="Q7" s="377"/>
      <c r="S7" s="340" t="n">
        <f aca="false">B7+D7+F7+H7+J7+L7+N7+P7</f>
        <v>13</v>
      </c>
      <c r="T7" s="4" t="n">
        <f aca="false">C7+E7+G7+I7+K7+M7+O7+Q7</f>
        <v>2</v>
      </c>
      <c r="U7" s="341" t="n">
        <f aca="false">T7/(T7+S7)</f>
        <v>0.133333333333333</v>
      </c>
      <c r="V7" s="4" t="n">
        <f aca="false">B7+C7+J7+K7</f>
        <v>10</v>
      </c>
      <c r="W7" s="4" t="n">
        <f aca="false">D7+E7+L7+M7</f>
        <v>2</v>
      </c>
      <c r="X7" s="4" t="n">
        <f aca="false">F7+G7+N7+O7</f>
        <v>1</v>
      </c>
      <c r="Y7" s="4" t="n">
        <f aca="false">SUM(V7:X7)</f>
        <v>13</v>
      </c>
      <c r="Z7" s="15" t="n">
        <f aca="false">W7/Y7</f>
        <v>0.153846153846154</v>
      </c>
      <c r="AA7" s="15" t="n">
        <f aca="false">X7/Y7</f>
        <v>0.0769230769230769</v>
      </c>
      <c r="AB7" s="4" t="n">
        <f aca="false">H7+I7+P7+Q7</f>
        <v>2</v>
      </c>
      <c r="AC7" s="4" t="n">
        <f aca="false">SUM(B7:I7)</f>
        <v>15</v>
      </c>
      <c r="AD7" s="342" t="n">
        <f aca="false">SUM(J7:Q7)</f>
        <v>0</v>
      </c>
      <c r="AE7" s="343" t="n">
        <f aca="false">SUM(B7:Q7)</f>
        <v>15</v>
      </c>
      <c r="AH7" s="15" t="n">
        <f aca="false">(S7/BN7) - 1</f>
        <v>0.857142857142857</v>
      </c>
      <c r="AI7" s="15" t="n">
        <f aca="false">(T7/BO7) - 1</f>
        <v>1</v>
      </c>
      <c r="AJ7" s="15" t="n">
        <f aca="false">(U7/BP7) - 1</f>
        <v>0.0666666666666667</v>
      </c>
      <c r="AK7" s="15" t="n">
        <f aca="false">(V7/BQ7) - 1</f>
        <v>0.666666666666667</v>
      </c>
      <c r="AL7" s="15" t="e">
        <f aca="false">(W7/BR7) - 1</f>
        <v>#DIV/0!</v>
      </c>
      <c r="AM7" s="15" t="e">
        <f aca="false">(X7/BS7) - 1</f>
        <v>#DIV/0!</v>
      </c>
      <c r="AN7" s="15" t="n">
        <f aca="false">(Y7/BT7) - 1</f>
        <v>1.16666666666667</v>
      </c>
      <c r="AO7" s="15" t="e">
        <f aca="false">(Z7/BU7) - 1</f>
        <v>#DIV/0!</v>
      </c>
      <c r="AP7" s="15" t="e">
        <f aca="false">(AA7/BV7) - 1</f>
        <v>#DIV/0!</v>
      </c>
      <c r="AQ7" s="15" t="n">
        <f aca="false">(AB7/BW7) - 1</f>
        <v>0</v>
      </c>
      <c r="AR7" s="15" t="n">
        <f aca="false">(AC7/BX7) - 1</f>
        <v>1.14285714285714</v>
      </c>
      <c r="AS7" s="15" t="n">
        <f aca="false">(AD7/BY7) - 1</f>
        <v>-1</v>
      </c>
      <c r="AT7" s="15" t="n">
        <f aca="false">(AE7/BZ7) - 1</f>
        <v>0.875</v>
      </c>
      <c r="AV7" s="349" t="n">
        <v>0.3125</v>
      </c>
      <c r="AW7" s="376" t="n">
        <v>5</v>
      </c>
      <c r="AX7" s="377" t="n">
        <v>1</v>
      </c>
      <c r="AY7" s="376"/>
      <c r="AZ7" s="377"/>
      <c r="BA7" s="376"/>
      <c r="BB7" s="377"/>
      <c r="BC7" s="376" t="n">
        <v>1</v>
      </c>
      <c r="BD7" s="377"/>
      <c r="BE7" s="376"/>
      <c r="BF7" s="377"/>
      <c r="BG7" s="376"/>
      <c r="BH7" s="377"/>
      <c r="BI7" s="376"/>
      <c r="BJ7" s="377"/>
      <c r="BK7" s="376" t="n">
        <v>1</v>
      </c>
      <c r="BL7" s="377"/>
      <c r="BN7" s="340" t="n">
        <f aca="false">AW7+AY7+BA7+BC7+BE7+BG7+BI7+BK7</f>
        <v>7</v>
      </c>
      <c r="BO7" s="4" t="n">
        <f aca="false">AX7+AZ7+BB7+BD7+BF7+BH7+BJ7+BL7</f>
        <v>1</v>
      </c>
      <c r="BP7" s="341" t="n">
        <f aca="false">BO7/(BO7+BN7)</f>
        <v>0.125</v>
      </c>
      <c r="BQ7" s="4" t="n">
        <f aca="false">AW7+AX7+BE7+BF7</f>
        <v>6</v>
      </c>
      <c r="BR7" s="4" t="n">
        <f aca="false">AY7+AZ7+BG7+BH7</f>
        <v>0</v>
      </c>
      <c r="BS7" s="4" t="n">
        <f aca="false">BA7+BB7+BI7+BJ7</f>
        <v>0</v>
      </c>
      <c r="BT7" s="4" t="n">
        <f aca="false">SUM(BQ7:BS7)</f>
        <v>6</v>
      </c>
      <c r="BU7" s="15" t="n">
        <f aca="false">BR7/BT7</f>
        <v>0</v>
      </c>
      <c r="BV7" s="15" t="n">
        <f aca="false">BS7/BT7</f>
        <v>0</v>
      </c>
      <c r="BW7" s="4" t="n">
        <f aca="false">BC7+BD7+BK7+BL7</f>
        <v>2</v>
      </c>
      <c r="BX7" s="4" t="n">
        <f aca="false">SUM(AW7:BD7)</f>
        <v>7</v>
      </c>
      <c r="BY7" s="342" t="n">
        <f aca="false">SUM(BE7:BL7)</f>
        <v>1</v>
      </c>
      <c r="BZ7" s="343" t="n">
        <f aca="false">SUM(AW7:BL7)</f>
        <v>8</v>
      </c>
      <c r="CC7" s="15" t="n">
        <f aca="false">(BN7/DI7) - 1</f>
        <v>-0.416666666666667</v>
      </c>
      <c r="CD7" s="15" t="n">
        <f aca="false">(BO7/DJ7) - 1</f>
        <v>-0.5</v>
      </c>
      <c r="CE7" s="15" t="n">
        <f aca="false">(BP7/DK7) - 1</f>
        <v>-0.125</v>
      </c>
      <c r="CF7" s="15" t="n">
        <f aca="false">(BQ7/DL7) - 1</f>
        <v>-0.25</v>
      </c>
      <c r="CG7" s="15" t="e">
        <f aca="false">(BR7/DM7) - 1</f>
        <v>#DIV/0!</v>
      </c>
      <c r="CH7" s="15" t="n">
        <f aca="false">(BS7/DN7) - 1</f>
        <v>-1</v>
      </c>
      <c r="CI7" s="15" t="n">
        <f aca="false">(BT7/DO7) - 1</f>
        <v>-0.333333333333333</v>
      </c>
      <c r="CJ7" s="15" t="e">
        <f aca="false">(BU7/DP7) - 1</f>
        <v>#DIV/0!</v>
      </c>
      <c r="CK7" s="15" t="n">
        <f aca="false">(BV7/DQ7) - 1</f>
        <v>-1</v>
      </c>
      <c r="CL7" s="15" t="n">
        <f aca="false">(BW7/DR7) - 1</f>
        <v>-0.6</v>
      </c>
      <c r="CM7" s="15" t="n">
        <f aca="false">(BX7/DS7) - 1</f>
        <v>-0.5</v>
      </c>
      <c r="CN7" s="15" t="e">
        <f aca="false">(BY7/DT7) - 1</f>
        <v>#DIV/0!</v>
      </c>
      <c r="CO7" s="15" t="n">
        <f aca="false">(BZ7/DU7) - 1</f>
        <v>-0.428571428571429</v>
      </c>
      <c r="CQ7" s="349" t="n">
        <v>0.3125</v>
      </c>
      <c r="CR7" s="376" t="n">
        <v>7</v>
      </c>
      <c r="CS7" s="377" t="n">
        <v>1</v>
      </c>
      <c r="CT7" s="376"/>
      <c r="CU7" s="377"/>
      <c r="CV7" s="376" t="n">
        <v>1</v>
      </c>
      <c r="CW7" s="377"/>
      <c r="CX7" s="376" t="n">
        <v>4</v>
      </c>
      <c r="CY7" s="377" t="n">
        <v>1</v>
      </c>
      <c r="CZ7" s="376"/>
      <c r="DA7" s="377"/>
      <c r="DB7" s="376"/>
      <c r="DC7" s="377"/>
      <c r="DD7" s="376"/>
      <c r="DE7" s="377"/>
      <c r="DF7" s="376"/>
      <c r="DG7" s="377"/>
      <c r="DI7" s="340" t="n">
        <f aca="false">CR7+CT7+CV7+CX7+CZ7+DB7+DD7+DF7</f>
        <v>12</v>
      </c>
      <c r="DJ7" s="4" t="n">
        <f aca="false">CS7+CU7+CW7+CY7+DA7+DC7+DE7+DG7</f>
        <v>2</v>
      </c>
      <c r="DK7" s="341" t="n">
        <f aca="false">DJ7/(DJ7+DI7)</f>
        <v>0.142857142857143</v>
      </c>
      <c r="DL7" s="4" t="n">
        <f aca="false">CR7+CS7+CZ7+DA7</f>
        <v>8</v>
      </c>
      <c r="DM7" s="4" t="n">
        <f aca="false">CT7+CU7+DB7+DC7</f>
        <v>0</v>
      </c>
      <c r="DN7" s="4" t="n">
        <f aca="false">CV7+CW7+DD7+DE7</f>
        <v>1</v>
      </c>
      <c r="DO7" s="4" t="n">
        <f aca="false">SUM(DL7:DN7)</f>
        <v>9</v>
      </c>
      <c r="DP7" s="15" t="n">
        <f aca="false">DM7/DO7</f>
        <v>0</v>
      </c>
      <c r="DQ7" s="15" t="n">
        <f aca="false">DN7/DO7</f>
        <v>0.111111111111111</v>
      </c>
      <c r="DR7" s="4" t="n">
        <f aca="false">CX7+CY7+DF7+DG7</f>
        <v>5</v>
      </c>
      <c r="DS7" s="4" t="n">
        <f aca="false">SUM(CR7:CY7)</f>
        <v>14</v>
      </c>
      <c r="DT7" s="342" t="n">
        <f aca="false">SUM(CZ7:DG7)</f>
        <v>0</v>
      </c>
      <c r="DU7" s="343" t="n">
        <f aca="false">SUM(CR7:DG7)</f>
        <v>14</v>
      </c>
      <c r="DX7" s="15" t="n">
        <f aca="false">(DI7/FD7) - 1</f>
        <v>0.5</v>
      </c>
      <c r="DY7" s="15" t="e">
        <f aca="false">(DJ7/FE7) - 1</f>
        <v>#DIV/0!</v>
      </c>
      <c r="DZ7" s="15" t="e">
        <f aca="false">(DK7/FF7) - 1</f>
        <v>#DIV/0!</v>
      </c>
      <c r="EA7" s="15" t="n">
        <f aca="false">(DL7/FG7) - 1</f>
        <v>0.6</v>
      </c>
      <c r="EB7" s="15" t="e">
        <f aca="false">(DM7/FH7) - 1</f>
        <v>#DIV/0!</v>
      </c>
      <c r="EC7" s="15" t="e">
        <f aca="false">(DN7/FI7) - 1</f>
        <v>#DIV/0!</v>
      </c>
      <c r="ED7" s="15" t="n">
        <f aca="false">(DO7/FJ7) - 1</f>
        <v>0.8</v>
      </c>
      <c r="EE7" s="15" t="e">
        <f aca="false">(DP7/FK7) - 1</f>
        <v>#DIV/0!</v>
      </c>
      <c r="EF7" s="15" t="e">
        <f aca="false">(DQ7/FL7) - 1</f>
        <v>#DIV/0!</v>
      </c>
      <c r="EG7" s="15" t="n">
        <f aca="false">(DR7/FM7) - 1</f>
        <v>0.666666666666667</v>
      </c>
      <c r="EH7" s="15" t="n">
        <f aca="false">(DS7/FN7) - 1</f>
        <v>0.75</v>
      </c>
      <c r="EI7" s="15" t="e">
        <f aca="false">(DT7/FO7) - 1</f>
        <v>#DIV/0!</v>
      </c>
      <c r="EJ7" s="15" t="n">
        <f aca="false">(DU7/FP7) - 1</f>
        <v>0.75</v>
      </c>
      <c r="EL7" s="350" t="n">
        <v>0.3125</v>
      </c>
      <c r="EM7" s="345" t="n">
        <v>5</v>
      </c>
      <c r="EN7" s="371"/>
      <c r="EO7" s="412" t="n">
        <v>0</v>
      </c>
      <c r="EP7" s="413" t="n">
        <v>0</v>
      </c>
      <c r="EQ7" s="412"/>
      <c r="ER7" s="413"/>
      <c r="ES7" s="345" t="n">
        <v>3</v>
      </c>
      <c r="ET7" s="371"/>
      <c r="EU7" s="345"/>
      <c r="EV7" s="371"/>
      <c r="EW7" s="412"/>
      <c r="EX7" s="413"/>
      <c r="EY7" s="412"/>
      <c r="EZ7" s="413"/>
      <c r="FA7" s="345"/>
      <c r="FB7" s="371"/>
      <c r="FD7" s="340" t="n">
        <f aca="false">EM7+EO7+EQ7+ES7+EU7+EW7+EY7+FA7</f>
        <v>8</v>
      </c>
      <c r="FE7" s="4" t="n">
        <f aca="false">EN7+EP7+ER7+ET7+EV7+EX7+EZ7+FB7</f>
        <v>0</v>
      </c>
      <c r="FF7" s="341" t="n">
        <f aca="false">FE7/(FE7+FD7)</f>
        <v>0</v>
      </c>
      <c r="FG7" s="4" t="n">
        <f aca="false">EM7+EN7+EU7+EV7</f>
        <v>5</v>
      </c>
      <c r="FH7" s="4" t="n">
        <f aca="false">EO7+EP7+EW7+EX7</f>
        <v>0</v>
      </c>
      <c r="FI7" s="4" t="n">
        <f aca="false">EQ7+ER7+EY7+EZ7</f>
        <v>0</v>
      </c>
      <c r="FJ7" s="4" t="n">
        <f aca="false">SUM(FG7:FI7)</f>
        <v>5</v>
      </c>
      <c r="FK7" s="15" t="n">
        <f aca="false">FH7/FJ7</f>
        <v>0</v>
      </c>
      <c r="FL7" s="15" t="n">
        <f aca="false">FI7/FJ7</f>
        <v>0</v>
      </c>
      <c r="FM7" s="4" t="n">
        <f aca="false">ES7+ET7+FA7+FB7</f>
        <v>3</v>
      </c>
      <c r="FN7" s="4" t="n">
        <f aca="false">SUM(EM7:ET7)</f>
        <v>8</v>
      </c>
      <c r="FO7" s="342" t="n">
        <f aca="false">SUM(EU7:FB7)</f>
        <v>0</v>
      </c>
      <c r="FP7" s="343" t="n">
        <f aca="false">SUM(EM7:FB7)</f>
        <v>8</v>
      </c>
      <c r="FR7" s="0" t="n">
        <v>4</v>
      </c>
      <c r="FS7" s="0" t="n">
        <v>1</v>
      </c>
      <c r="FT7" s="0" t="n">
        <v>0.2</v>
      </c>
      <c r="FU7" s="0" t="n">
        <v>4</v>
      </c>
      <c r="FV7" s="0" t="n">
        <v>0</v>
      </c>
      <c r="FW7" s="0" t="n">
        <v>0</v>
      </c>
      <c r="FX7" s="0" t="n">
        <v>4</v>
      </c>
      <c r="FY7" s="0" t="n">
        <v>0</v>
      </c>
      <c r="FZ7" s="0" t="n">
        <v>0</v>
      </c>
      <c r="GA7" s="0" t="n">
        <v>1</v>
      </c>
      <c r="GB7" s="0" t="n">
        <v>5</v>
      </c>
      <c r="GC7" s="0" t="n">
        <v>0</v>
      </c>
      <c r="GD7" s="0" t="n">
        <v>5</v>
      </c>
      <c r="GF7" s="347" t="n">
        <f aca="false">(FD7/FR7) - 1</f>
        <v>1</v>
      </c>
      <c r="GG7" s="15" t="n">
        <f aca="false">(FE7/FS7) - 1</f>
        <v>-1</v>
      </c>
      <c r="GH7" s="15" t="n">
        <f aca="false">(FF7/FT7) - 1</f>
        <v>-1</v>
      </c>
      <c r="GI7" s="15" t="n">
        <f aca="false">(FG7/FU7) - 1</f>
        <v>0.25</v>
      </c>
      <c r="GJ7" s="15" t="e">
        <f aca="false">(FH7/FV7) - 1</f>
        <v>#DIV/0!</v>
      </c>
      <c r="GK7" s="15" t="e">
        <f aca="false">(FI7/FW7) - 1</f>
        <v>#DIV/0!</v>
      </c>
      <c r="GL7" s="15" t="n">
        <f aca="false">(FJ7/FX7) - 1</f>
        <v>0.25</v>
      </c>
      <c r="GM7" s="15" t="e">
        <f aca="false">(FK7/FY7) - 1</f>
        <v>#DIV/0!</v>
      </c>
      <c r="GN7" s="15" t="e">
        <f aca="false">(FL7/FZ7) - 1</f>
        <v>#DIV/0!</v>
      </c>
      <c r="GO7" s="15" t="n">
        <f aca="false">(FM7/GA7) - 1</f>
        <v>2</v>
      </c>
      <c r="GP7" s="15" t="n">
        <f aca="false">(FN7/GB7) - 1</f>
        <v>0.6</v>
      </c>
      <c r="GQ7" s="15" t="e">
        <f aca="false">(FO7/GC7) - 1</f>
        <v>#DIV/0!</v>
      </c>
      <c r="GR7" s="348" t="n">
        <f aca="false">(FP7/GD7) - 1</f>
        <v>0.6</v>
      </c>
    </row>
    <row r="8" customFormat="false" ht="15" hidden="false" customHeight="false" outlineLevel="0" collapsed="false">
      <c r="A8" s="349" t="n">
        <v>0.322916666666667</v>
      </c>
      <c r="B8" s="376" t="n">
        <v>6</v>
      </c>
      <c r="C8" s="377" t="n">
        <v>4</v>
      </c>
      <c r="D8" s="376" t="n">
        <v>1</v>
      </c>
      <c r="E8" s="377" t="n">
        <v>1</v>
      </c>
      <c r="F8" s="376"/>
      <c r="G8" s="377"/>
      <c r="H8" s="376" t="n">
        <v>4</v>
      </c>
      <c r="I8" s="377"/>
      <c r="J8" s="376"/>
      <c r="K8" s="377"/>
      <c r="L8" s="376"/>
      <c r="M8" s="377"/>
      <c r="N8" s="376"/>
      <c r="O8" s="377"/>
      <c r="P8" s="376"/>
      <c r="Q8" s="377"/>
      <c r="S8" s="340" t="n">
        <f aca="false">B8+D8+F8+H8+J8+L8+N8+P8</f>
        <v>11</v>
      </c>
      <c r="T8" s="4" t="n">
        <f aca="false">C8+E8+G8+I8+K8+M8+O8+Q8</f>
        <v>5</v>
      </c>
      <c r="U8" s="341" t="n">
        <f aca="false">T8/(T8+S8)</f>
        <v>0.3125</v>
      </c>
      <c r="V8" s="4" t="n">
        <f aca="false">B8+C8+J8+K8</f>
        <v>10</v>
      </c>
      <c r="W8" s="4" t="n">
        <f aca="false">D8+E8+L8+M8</f>
        <v>2</v>
      </c>
      <c r="X8" s="4" t="n">
        <f aca="false">F8+G8+N8+O8</f>
        <v>0</v>
      </c>
      <c r="Y8" s="4" t="n">
        <f aca="false">SUM(V8:X8)</f>
        <v>12</v>
      </c>
      <c r="Z8" s="15" t="n">
        <f aca="false">W8/Y8</f>
        <v>0.166666666666667</v>
      </c>
      <c r="AA8" s="15" t="n">
        <f aca="false">X8/Y8</f>
        <v>0</v>
      </c>
      <c r="AB8" s="4" t="n">
        <f aca="false">H8+I8+P8+Q8</f>
        <v>4</v>
      </c>
      <c r="AC8" s="4" t="n">
        <f aca="false">SUM(B8:I8)</f>
        <v>16</v>
      </c>
      <c r="AD8" s="342" t="n">
        <f aca="false">SUM(J8:Q8)</f>
        <v>0</v>
      </c>
      <c r="AE8" s="343" t="n">
        <f aca="false">SUM(B8:Q8)</f>
        <v>16</v>
      </c>
      <c r="AH8" s="15" t="n">
        <f aca="false">(S8/BN8) - 1</f>
        <v>0.571428571428571</v>
      </c>
      <c r="AI8" s="15" t="n">
        <f aca="false">(T8/BO8) - 1</f>
        <v>1.5</v>
      </c>
      <c r="AJ8" s="15" t="n">
        <f aca="false">(U8/BP8) - 1</f>
        <v>0.40625</v>
      </c>
      <c r="AK8" s="15" t="n">
        <f aca="false">(V8/BQ8) - 1</f>
        <v>0.666666666666667</v>
      </c>
      <c r="AL8" s="15" t="e">
        <f aca="false">(W8/BR8) - 1</f>
        <v>#DIV/0!</v>
      </c>
      <c r="AM8" s="15" t="e">
        <f aca="false">(X8/BS8) - 1</f>
        <v>#DIV/0!</v>
      </c>
      <c r="AN8" s="15" t="n">
        <f aca="false">(Y8/BT8) - 1</f>
        <v>1</v>
      </c>
      <c r="AO8" s="15" t="e">
        <f aca="false">(Z8/BU8) - 1</f>
        <v>#DIV/0!</v>
      </c>
      <c r="AP8" s="15" t="e">
        <f aca="false">(AA8/BV8) - 1</f>
        <v>#DIV/0!</v>
      </c>
      <c r="AQ8" s="15" t="n">
        <f aca="false">(AB8/BW8) - 1</f>
        <v>0.333333333333333</v>
      </c>
      <c r="AR8" s="15" t="n">
        <f aca="false">(AC8/BX8) - 1</f>
        <v>0.777777777777778</v>
      </c>
      <c r="AS8" s="15" t="e">
        <f aca="false">(AD8/BY8) - 1</f>
        <v>#DIV/0!</v>
      </c>
      <c r="AT8" s="15" t="n">
        <f aca="false">(AE8/BZ8) - 1</f>
        <v>0.777777777777778</v>
      </c>
      <c r="AV8" s="349" t="n">
        <v>0.322916666666667</v>
      </c>
      <c r="AW8" s="376" t="n">
        <v>6</v>
      </c>
      <c r="AX8" s="377"/>
      <c r="AY8" s="376"/>
      <c r="AZ8" s="377"/>
      <c r="BA8" s="376"/>
      <c r="BB8" s="377"/>
      <c r="BC8" s="376" t="n">
        <v>1</v>
      </c>
      <c r="BD8" s="377" t="n">
        <v>2</v>
      </c>
      <c r="BE8" s="376"/>
      <c r="BF8" s="377"/>
      <c r="BG8" s="376"/>
      <c r="BH8" s="377"/>
      <c r="BI8" s="376"/>
      <c r="BJ8" s="377"/>
      <c r="BK8" s="376"/>
      <c r="BL8" s="377"/>
      <c r="BN8" s="340" t="n">
        <f aca="false">AW8+AY8+BA8+BC8+BE8+BG8+BI8+BK8</f>
        <v>7</v>
      </c>
      <c r="BO8" s="4" t="n">
        <f aca="false">AX8+AZ8+BB8+BD8+BF8+BH8+BJ8+BL8</f>
        <v>2</v>
      </c>
      <c r="BP8" s="341" t="n">
        <f aca="false">BO8/(BO8+BN8)</f>
        <v>0.222222222222222</v>
      </c>
      <c r="BQ8" s="4" t="n">
        <f aca="false">AW8+AX8+BE8+BF8</f>
        <v>6</v>
      </c>
      <c r="BR8" s="4" t="n">
        <f aca="false">AY8+AZ8+BG8+BH8</f>
        <v>0</v>
      </c>
      <c r="BS8" s="4" t="n">
        <f aca="false">BA8+BB8+BI8+BJ8</f>
        <v>0</v>
      </c>
      <c r="BT8" s="4" t="n">
        <f aca="false">SUM(BQ8:BS8)</f>
        <v>6</v>
      </c>
      <c r="BU8" s="15" t="n">
        <f aca="false">BR8/BT8</f>
        <v>0</v>
      </c>
      <c r="BV8" s="15" t="n">
        <f aca="false">BS8/BT8</f>
        <v>0</v>
      </c>
      <c r="BW8" s="4" t="n">
        <f aca="false">BC8+BD8+BK8+BL8</f>
        <v>3</v>
      </c>
      <c r="BX8" s="4" t="n">
        <f aca="false">SUM(AW8:BD8)</f>
        <v>9</v>
      </c>
      <c r="BY8" s="342" t="n">
        <f aca="false">SUM(BE8:BL8)</f>
        <v>0</v>
      </c>
      <c r="BZ8" s="343" t="n">
        <f aca="false">SUM(AW8:BL8)</f>
        <v>9</v>
      </c>
      <c r="CC8" s="15" t="n">
        <f aca="false">(BN8/DI8) - 1</f>
        <v>-0.5</v>
      </c>
      <c r="CD8" s="15" t="n">
        <f aca="false">(BO8/DJ8) - 1</f>
        <v>0</v>
      </c>
      <c r="CE8" s="15" t="n">
        <f aca="false">(BP8/DK8) - 1</f>
        <v>0.777777777777778</v>
      </c>
      <c r="CF8" s="15" t="n">
        <f aca="false">(BQ8/DL8) - 1</f>
        <v>-0.4</v>
      </c>
      <c r="CG8" s="15" t="n">
        <f aca="false">(BR8/DM8) - 1</f>
        <v>-1</v>
      </c>
      <c r="CH8" s="15" t="e">
        <f aca="false">(BS8/DN8) - 1</f>
        <v>#DIV/0!</v>
      </c>
      <c r="CI8" s="15" t="n">
        <f aca="false">(BT8/DO8) - 1</f>
        <v>-0.571428571428571</v>
      </c>
      <c r="CJ8" s="15" t="n">
        <f aca="false">(BU8/DP8) - 1</f>
        <v>-1</v>
      </c>
      <c r="CK8" s="15" t="e">
        <f aca="false">(BV8/DQ8) - 1</f>
        <v>#DIV/0!</v>
      </c>
      <c r="CL8" s="15" t="n">
        <f aca="false">(BW8/DR8) - 1</f>
        <v>0.5</v>
      </c>
      <c r="CM8" s="15" t="n">
        <f aca="false">(BX8/DS8) - 1</f>
        <v>-0.4</v>
      </c>
      <c r="CN8" s="15" t="n">
        <f aca="false">(BY8/DT8) - 1</f>
        <v>-1</v>
      </c>
      <c r="CO8" s="15" t="n">
        <f aca="false">(BZ8/DU8) - 1</f>
        <v>-0.4375</v>
      </c>
      <c r="CQ8" s="349" t="n">
        <v>0.322916666666667</v>
      </c>
      <c r="CR8" s="376" t="n">
        <v>9</v>
      </c>
      <c r="CS8" s="377" t="n">
        <v>1</v>
      </c>
      <c r="CT8" s="376" t="n">
        <v>2</v>
      </c>
      <c r="CU8" s="377" t="n">
        <v>1</v>
      </c>
      <c r="CV8" s="376"/>
      <c r="CW8" s="377"/>
      <c r="CX8" s="376" t="n">
        <v>2</v>
      </c>
      <c r="CY8" s="377"/>
      <c r="CZ8" s="376"/>
      <c r="DA8" s="377"/>
      <c r="DB8" s="376" t="n">
        <v>1</v>
      </c>
      <c r="DC8" s="377"/>
      <c r="DD8" s="376"/>
      <c r="DE8" s="377"/>
      <c r="DF8" s="376"/>
      <c r="DG8" s="377"/>
      <c r="DI8" s="340" t="n">
        <f aca="false">CR8+CT8+CV8+CX8+CZ8+DB8+DD8+DF8</f>
        <v>14</v>
      </c>
      <c r="DJ8" s="4" t="n">
        <f aca="false">CS8+CU8+CW8+CY8+DA8+DC8+DE8+DG8</f>
        <v>2</v>
      </c>
      <c r="DK8" s="341" t="n">
        <f aca="false">DJ8/(DJ8+DI8)</f>
        <v>0.125</v>
      </c>
      <c r="DL8" s="4" t="n">
        <f aca="false">CR8+CS8+CZ8+DA8</f>
        <v>10</v>
      </c>
      <c r="DM8" s="4" t="n">
        <f aca="false">CT8+CU8+DB8+DC8</f>
        <v>4</v>
      </c>
      <c r="DN8" s="4" t="n">
        <f aca="false">CV8+CW8+DD8+DE8</f>
        <v>0</v>
      </c>
      <c r="DO8" s="4" t="n">
        <f aca="false">SUM(DL8:DN8)</f>
        <v>14</v>
      </c>
      <c r="DP8" s="15" t="n">
        <f aca="false">DM8/DO8</f>
        <v>0.285714285714286</v>
      </c>
      <c r="DQ8" s="15" t="n">
        <f aca="false">DN8/DO8</f>
        <v>0</v>
      </c>
      <c r="DR8" s="4" t="n">
        <f aca="false">CX8+CY8+DF8+DG8</f>
        <v>2</v>
      </c>
      <c r="DS8" s="4" t="n">
        <f aca="false">SUM(CR8:CY8)</f>
        <v>15</v>
      </c>
      <c r="DT8" s="342" t="n">
        <f aca="false">SUM(CZ8:DG8)</f>
        <v>1</v>
      </c>
      <c r="DU8" s="343" t="n">
        <f aca="false">SUM(CR8:DG8)</f>
        <v>16</v>
      </c>
      <c r="DX8" s="15" t="n">
        <f aca="false">(DI8/FD8) - 1</f>
        <v>0</v>
      </c>
      <c r="DY8" s="15" t="n">
        <f aca="false">(DJ8/FE8) - 1</f>
        <v>-0.333333333333333</v>
      </c>
      <c r="DZ8" s="15" t="n">
        <f aca="false">(DK8/FF8) - 1</f>
        <v>-0.291666666666667</v>
      </c>
      <c r="EA8" s="15" t="n">
        <f aca="false">(DL8/FG8) - 1</f>
        <v>-0.0909090909090909</v>
      </c>
      <c r="EB8" s="15" t="n">
        <f aca="false">(DM8/FH8) - 1</f>
        <v>1</v>
      </c>
      <c r="EC8" s="15" t="e">
        <f aca="false">(DN8/FI8) - 1</f>
        <v>#DIV/0!</v>
      </c>
      <c r="ED8" s="15" t="n">
        <f aca="false">(DO8/FJ8) - 1</f>
        <v>0.0769230769230769</v>
      </c>
      <c r="EE8" s="15" t="n">
        <f aca="false">(DP8/FK8) - 1</f>
        <v>0.857142857142857</v>
      </c>
      <c r="EF8" s="15" t="e">
        <f aca="false">(DQ8/FL8) - 1</f>
        <v>#DIV/0!</v>
      </c>
      <c r="EG8" s="15" t="n">
        <f aca="false">(DR8/FM8) - 1</f>
        <v>-0.5</v>
      </c>
      <c r="EH8" s="15" t="n">
        <f aca="false">(DS8/FN8) - 1</f>
        <v>-0.117647058823529</v>
      </c>
      <c r="EI8" s="15" t="e">
        <f aca="false">(DT8/FO8) - 1</f>
        <v>#DIV/0!</v>
      </c>
      <c r="EJ8" s="15" t="n">
        <f aca="false">(DU8/FP8) - 1</f>
        <v>-0.0588235294117647</v>
      </c>
      <c r="EL8" s="350" t="n">
        <v>0.322916666666667</v>
      </c>
      <c r="EM8" s="345" t="n">
        <v>9</v>
      </c>
      <c r="EN8" s="371" t="n">
        <v>2</v>
      </c>
      <c r="EO8" s="412" t="n">
        <v>1</v>
      </c>
      <c r="EP8" s="413" t="n">
        <v>1</v>
      </c>
      <c r="EQ8" s="412"/>
      <c r="ER8" s="413"/>
      <c r="ES8" s="345" t="n">
        <v>4</v>
      </c>
      <c r="ET8" s="371"/>
      <c r="EU8" s="345"/>
      <c r="EV8" s="371"/>
      <c r="EW8" s="412"/>
      <c r="EX8" s="413"/>
      <c r="EY8" s="412"/>
      <c r="EZ8" s="413"/>
      <c r="FA8" s="345"/>
      <c r="FB8" s="371"/>
      <c r="FD8" s="340" t="n">
        <f aca="false">EM8+EO8+EQ8+ES8+EU8+EW8+EY8+FA8</f>
        <v>14</v>
      </c>
      <c r="FE8" s="4" t="n">
        <f aca="false">EN8+EP8+ER8+ET8+EV8+EX8+EZ8+FB8</f>
        <v>3</v>
      </c>
      <c r="FF8" s="341" t="n">
        <f aca="false">FE8/(FE8+FD8)</f>
        <v>0.176470588235294</v>
      </c>
      <c r="FG8" s="4" t="n">
        <f aca="false">EM8+EN8+EU8+EV8</f>
        <v>11</v>
      </c>
      <c r="FH8" s="4" t="n">
        <f aca="false">EO8+EP8+EW8+EX8</f>
        <v>2</v>
      </c>
      <c r="FI8" s="4" t="n">
        <f aca="false">EQ8+ER8+EY8+EZ8</f>
        <v>0</v>
      </c>
      <c r="FJ8" s="4" t="n">
        <f aca="false">SUM(FG8:FI8)</f>
        <v>13</v>
      </c>
      <c r="FK8" s="15" t="n">
        <f aca="false">FH8/FJ8</f>
        <v>0.153846153846154</v>
      </c>
      <c r="FL8" s="15" t="n">
        <f aca="false">FI8/FJ8</f>
        <v>0</v>
      </c>
      <c r="FM8" s="4" t="n">
        <f aca="false">ES8+ET8+FA8+FB8</f>
        <v>4</v>
      </c>
      <c r="FN8" s="4" t="n">
        <f aca="false">SUM(EM8:ET8)</f>
        <v>17</v>
      </c>
      <c r="FO8" s="342" t="n">
        <f aca="false">SUM(EU8:FB8)</f>
        <v>0</v>
      </c>
      <c r="FP8" s="343" t="n">
        <f aca="false">SUM(EM8:FB8)</f>
        <v>17</v>
      </c>
      <c r="FR8" s="0" t="n">
        <v>0</v>
      </c>
      <c r="FS8" s="0" t="n">
        <v>1</v>
      </c>
      <c r="FT8" s="0" t="n">
        <v>1</v>
      </c>
      <c r="FU8" s="0" t="n">
        <v>1</v>
      </c>
      <c r="FV8" s="0" t="n">
        <v>0</v>
      </c>
      <c r="FW8" s="0" t="n">
        <v>0</v>
      </c>
      <c r="FX8" s="0" t="n">
        <v>1</v>
      </c>
      <c r="FY8" s="0" t="n">
        <v>0</v>
      </c>
      <c r="FZ8" s="0" t="n">
        <v>0</v>
      </c>
      <c r="GA8" s="0" t="n">
        <v>0</v>
      </c>
      <c r="GB8" s="0" t="n">
        <v>1</v>
      </c>
      <c r="GC8" s="0" t="n">
        <v>0</v>
      </c>
      <c r="GD8" s="0" t="n">
        <v>1</v>
      </c>
      <c r="GF8" s="347" t="e">
        <f aca="false">(FD8/FR8) - 1</f>
        <v>#DIV/0!</v>
      </c>
      <c r="GG8" s="15" t="n">
        <f aca="false">(FE8/FS8) - 1</f>
        <v>2</v>
      </c>
      <c r="GH8" s="15" t="n">
        <f aca="false">(FF8/FT8) - 1</f>
        <v>-0.823529411764706</v>
      </c>
      <c r="GI8" s="15" t="n">
        <f aca="false">(FG8/FU8) - 1</f>
        <v>10</v>
      </c>
      <c r="GJ8" s="15" t="e">
        <f aca="false">(FH8/FV8) - 1</f>
        <v>#DIV/0!</v>
      </c>
      <c r="GK8" s="15" t="e">
        <f aca="false">(FI8/FW8) - 1</f>
        <v>#DIV/0!</v>
      </c>
      <c r="GL8" s="15" t="n">
        <f aca="false">(FJ8/FX8) - 1</f>
        <v>12</v>
      </c>
      <c r="GM8" s="15" t="e">
        <f aca="false">(FK8/FY8) - 1</f>
        <v>#DIV/0!</v>
      </c>
      <c r="GN8" s="15" t="e">
        <f aca="false">(FL8/FZ8) - 1</f>
        <v>#DIV/0!</v>
      </c>
      <c r="GO8" s="15" t="e">
        <f aca="false">(FM8/GA8) - 1</f>
        <v>#DIV/0!</v>
      </c>
      <c r="GP8" s="15" t="n">
        <f aca="false">(FN8/GB8) - 1</f>
        <v>16</v>
      </c>
      <c r="GQ8" s="15" t="e">
        <f aca="false">(FO8/GC8) - 1</f>
        <v>#DIV/0!</v>
      </c>
      <c r="GR8" s="348" t="n">
        <f aca="false">(FP8/GD8) - 1</f>
        <v>16</v>
      </c>
    </row>
    <row r="9" customFormat="false" ht="15" hidden="false" customHeight="false" outlineLevel="0" collapsed="false">
      <c r="A9" s="344" t="n">
        <v>0.333333333333333</v>
      </c>
      <c r="B9" s="376" t="n">
        <v>16</v>
      </c>
      <c r="C9" s="377" t="n">
        <v>1</v>
      </c>
      <c r="D9" s="376" t="n">
        <v>1</v>
      </c>
      <c r="E9" s="377"/>
      <c r="F9" s="376"/>
      <c r="G9" s="377"/>
      <c r="H9" s="376" t="n">
        <v>3</v>
      </c>
      <c r="I9" s="377"/>
      <c r="J9" s="376"/>
      <c r="K9" s="377"/>
      <c r="L9" s="376"/>
      <c r="M9" s="377"/>
      <c r="N9" s="376"/>
      <c r="O9" s="377"/>
      <c r="P9" s="376"/>
      <c r="Q9" s="377"/>
      <c r="S9" s="340" t="n">
        <f aca="false">B9+D9+F9+H9+J9+L9+N9+P9</f>
        <v>20</v>
      </c>
      <c r="T9" s="4" t="n">
        <f aca="false">C9+E9+G9+I9+K9+M9+O9+Q9</f>
        <v>1</v>
      </c>
      <c r="U9" s="341" t="n">
        <f aca="false">T9/(T9+S9)</f>
        <v>0.0476190476190476</v>
      </c>
      <c r="V9" s="4" t="n">
        <f aca="false">B9+C9+J9+K9</f>
        <v>17</v>
      </c>
      <c r="W9" s="4" t="n">
        <f aca="false">D9+E9+L9+M9</f>
        <v>1</v>
      </c>
      <c r="X9" s="4" t="n">
        <f aca="false">F9+G9+N9+O9</f>
        <v>0</v>
      </c>
      <c r="Y9" s="4" t="n">
        <f aca="false">SUM(V9:X9)</f>
        <v>18</v>
      </c>
      <c r="Z9" s="15" t="n">
        <f aca="false">W9/Y9</f>
        <v>0.0555555555555556</v>
      </c>
      <c r="AA9" s="15" t="n">
        <f aca="false">X9/Y9</f>
        <v>0</v>
      </c>
      <c r="AB9" s="4" t="n">
        <f aca="false">H9+I9+P9+Q9</f>
        <v>3</v>
      </c>
      <c r="AC9" s="4" t="n">
        <f aca="false">SUM(B9:I9)</f>
        <v>21</v>
      </c>
      <c r="AD9" s="342" t="n">
        <f aca="false">SUM(J9:Q9)</f>
        <v>0</v>
      </c>
      <c r="AE9" s="343" t="n">
        <f aca="false">SUM(B9:Q9)</f>
        <v>21</v>
      </c>
      <c r="AH9" s="15" t="n">
        <f aca="false">(S9/BN9) - 1</f>
        <v>0.0526315789473684</v>
      </c>
      <c r="AI9" s="15" t="n">
        <f aca="false">(T9/BO9) - 1</f>
        <v>-0.833333333333333</v>
      </c>
      <c r="AJ9" s="15" t="n">
        <f aca="false">(U9/BP9) - 1</f>
        <v>-0.801587301587302</v>
      </c>
      <c r="AK9" s="15" t="n">
        <f aca="false">(V9/BQ9) - 1</f>
        <v>-0.0555555555555556</v>
      </c>
      <c r="AL9" s="15" t="e">
        <f aca="false">(W9/BR9) - 1</f>
        <v>#DIV/0!</v>
      </c>
      <c r="AM9" s="15" t="e">
        <f aca="false">(X9/BS9) - 1</f>
        <v>#DIV/0!</v>
      </c>
      <c r="AN9" s="15" t="n">
        <f aca="false">(Y9/BT9) - 1</f>
        <v>0</v>
      </c>
      <c r="AO9" s="15" t="e">
        <f aca="false">(Z9/BU9) - 1</f>
        <v>#DIV/0!</v>
      </c>
      <c r="AP9" s="15" t="e">
        <f aca="false">(AA9/BV9) - 1</f>
        <v>#DIV/0!</v>
      </c>
      <c r="AQ9" s="15" t="n">
        <f aca="false">(AB9/BW9) - 1</f>
        <v>-0.571428571428571</v>
      </c>
      <c r="AR9" s="15" t="n">
        <f aca="false">(AC9/BX9) - 1</f>
        <v>-0.16</v>
      </c>
      <c r="AS9" s="15" t="e">
        <f aca="false">(AD9/BY9) - 1</f>
        <v>#DIV/0!</v>
      </c>
      <c r="AT9" s="15" t="n">
        <f aca="false">(AE9/BZ9) - 1</f>
        <v>-0.16</v>
      </c>
      <c r="AV9" s="344" t="n">
        <v>0.333333333333333</v>
      </c>
      <c r="AW9" s="376" t="n">
        <v>14</v>
      </c>
      <c r="AX9" s="377" t="n">
        <v>4</v>
      </c>
      <c r="AY9" s="376"/>
      <c r="AZ9" s="377"/>
      <c r="BA9" s="376"/>
      <c r="BB9" s="377"/>
      <c r="BC9" s="376" t="n">
        <v>5</v>
      </c>
      <c r="BD9" s="377" t="n">
        <v>2</v>
      </c>
      <c r="BE9" s="376"/>
      <c r="BF9" s="377"/>
      <c r="BG9" s="376"/>
      <c r="BH9" s="377"/>
      <c r="BI9" s="376"/>
      <c r="BJ9" s="377"/>
      <c r="BK9" s="376"/>
      <c r="BL9" s="377"/>
      <c r="BN9" s="340" t="n">
        <f aca="false">AW9+AY9+BA9+BC9+BE9+BG9+BI9+BK9</f>
        <v>19</v>
      </c>
      <c r="BO9" s="4" t="n">
        <f aca="false">AX9+AZ9+BB9+BD9+BF9+BH9+BJ9+BL9</f>
        <v>6</v>
      </c>
      <c r="BP9" s="341" t="n">
        <f aca="false">BO9/(BO9+BN9)</f>
        <v>0.24</v>
      </c>
      <c r="BQ9" s="4" t="n">
        <f aca="false">AW9+AX9+BE9+BF9</f>
        <v>18</v>
      </c>
      <c r="BR9" s="4" t="n">
        <f aca="false">AY9+AZ9+BG9+BH9</f>
        <v>0</v>
      </c>
      <c r="BS9" s="4" t="n">
        <f aca="false">BA9+BB9+BI9+BJ9</f>
        <v>0</v>
      </c>
      <c r="BT9" s="4" t="n">
        <f aca="false">SUM(BQ9:BS9)</f>
        <v>18</v>
      </c>
      <c r="BU9" s="15" t="n">
        <f aca="false">BR9/BT9</f>
        <v>0</v>
      </c>
      <c r="BV9" s="15" t="n">
        <f aca="false">BS9/BT9</f>
        <v>0</v>
      </c>
      <c r="BW9" s="4" t="n">
        <f aca="false">BC9+BD9+BK9+BL9</f>
        <v>7</v>
      </c>
      <c r="BX9" s="4" t="n">
        <f aca="false">SUM(AW9:BD9)</f>
        <v>25</v>
      </c>
      <c r="BY9" s="342" t="n">
        <f aca="false">SUM(BE9:BL9)</f>
        <v>0</v>
      </c>
      <c r="BZ9" s="343" t="n">
        <f aca="false">SUM(AW9:BL9)</f>
        <v>25</v>
      </c>
      <c r="CC9" s="15" t="n">
        <f aca="false">(BN9/DI9) - 1</f>
        <v>-0.0952380952380952</v>
      </c>
      <c r="CD9" s="15" t="n">
        <f aca="false">(BO9/DJ9) - 1</f>
        <v>0</v>
      </c>
      <c r="CE9" s="15" t="n">
        <f aca="false">(BP9/DK9) - 1</f>
        <v>0.0800000000000001</v>
      </c>
      <c r="CF9" s="15" t="n">
        <f aca="false">(BQ9/DL9) - 1</f>
        <v>0.285714285714286</v>
      </c>
      <c r="CG9" s="15" t="n">
        <f aca="false">(BR9/DM9) - 1</f>
        <v>-1</v>
      </c>
      <c r="CH9" s="15" t="n">
        <f aca="false">(BS9/DN9) - 1</f>
        <v>-1</v>
      </c>
      <c r="CI9" s="15" t="n">
        <f aca="false">(BT9/DO9) - 1</f>
        <v>-0.0526315789473685</v>
      </c>
      <c r="CJ9" s="15" t="n">
        <f aca="false">(BU9/DP9) - 1</f>
        <v>-1</v>
      </c>
      <c r="CK9" s="15" t="n">
        <f aca="false">(BV9/DQ9) - 1</f>
        <v>-1</v>
      </c>
      <c r="CL9" s="15" t="n">
        <f aca="false">(BW9/DR9) - 1</f>
        <v>-0.125</v>
      </c>
      <c r="CM9" s="15" t="n">
        <f aca="false">(BX9/DS9) - 1</f>
        <v>-0.0740740740740741</v>
      </c>
      <c r="CN9" s="15" t="e">
        <f aca="false">(BY9/DT9) - 1</f>
        <v>#DIV/0!</v>
      </c>
      <c r="CO9" s="15" t="n">
        <f aca="false">(BZ9/DU9) - 1</f>
        <v>-0.0740740740740741</v>
      </c>
      <c r="CQ9" s="344" t="n">
        <v>0.333333333333333</v>
      </c>
      <c r="CR9" s="376" t="n">
        <v>12</v>
      </c>
      <c r="CS9" s="377" t="n">
        <v>2</v>
      </c>
      <c r="CT9" s="376" t="n">
        <v>2</v>
      </c>
      <c r="CU9" s="377" t="n">
        <v>2</v>
      </c>
      <c r="CV9" s="376" t="n">
        <v>1</v>
      </c>
      <c r="CW9" s="377"/>
      <c r="CX9" s="376" t="n">
        <v>6</v>
      </c>
      <c r="CY9" s="377" t="n">
        <v>2</v>
      </c>
      <c r="CZ9" s="376"/>
      <c r="DA9" s="377"/>
      <c r="DB9" s="376"/>
      <c r="DC9" s="377"/>
      <c r="DD9" s="376"/>
      <c r="DE9" s="377"/>
      <c r="DF9" s="376"/>
      <c r="DG9" s="377"/>
      <c r="DI9" s="340" t="n">
        <f aca="false">CR9+CT9+CV9+CX9+CZ9+DB9+DD9+DF9</f>
        <v>21</v>
      </c>
      <c r="DJ9" s="4" t="n">
        <f aca="false">CS9+CU9+CW9+CY9+DA9+DC9+DE9+DG9</f>
        <v>6</v>
      </c>
      <c r="DK9" s="341" t="n">
        <f aca="false">DJ9/(DJ9+DI9)</f>
        <v>0.222222222222222</v>
      </c>
      <c r="DL9" s="4" t="n">
        <f aca="false">CR9+CS9+CZ9+DA9</f>
        <v>14</v>
      </c>
      <c r="DM9" s="4" t="n">
        <f aca="false">CT9+CU9+DB9+DC9</f>
        <v>4</v>
      </c>
      <c r="DN9" s="4" t="n">
        <f aca="false">CV9+CW9+DD9+DE9</f>
        <v>1</v>
      </c>
      <c r="DO9" s="4" t="n">
        <f aca="false">SUM(DL9:DN9)</f>
        <v>19</v>
      </c>
      <c r="DP9" s="15" t="n">
        <f aca="false">DM9/DO9</f>
        <v>0.210526315789474</v>
      </c>
      <c r="DQ9" s="15" t="n">
        <f aca="false">DN9/DO9</f>
        <v>0.0526315789473684</v>
      </c>
      <c r="DR9" s="4" t="n">
        <f aca="false">CX9+CY9+DF9+DG9</f>
        <v>8</v>
      </c>
      <c r="DS9" s="4" t="n">
        <f aca="false">SUM(CR9:CY9)</f>
        <v>27</v>
      </c>
      <c r="DT9" s="342" t="n">
        <f aca="false">SUM(CZ9:DG9)</f>
        <v>0</v>
      </c>
      <c r="DU9" s="343" t="n">
        <f aca="false">SUM(CR9:DG9)</f>
        <v>27</v>
      </c>
      <c r="DX9" s="15" t="n">
        <f aca="false">(DI9/FD9) - 1</f>
        <v>0.3125</v>
      </c>
      <c r="DY9" s="15" t="n">
        <f aca="false">(DJ9/FE9) - 1</f>
        <v>0.5</v>
      </c>
      <c r="DZ9" s="15" t="n">
        <f aca="false">(DK9/FF9) - 1</f>
        <v>0.111111111111111</v>
      </c>
      <c r="EA9" s="15" t="n">
        <f aca="false">(DL9/FG9) - 1</f>
        <v>0.0769230769230769</v>
      </c>
      <c r="EB9" s="15" t="e">
        <f aca="false">(DM9/FH9) - 1</f>
        <v>#DIV/0!</v>
      </c>
      <c r="EC9" s="15" t="n">
        <f aca="false">(DN9/FI9) - 1</f>
        <v>0</v>
      </c>
      <c r="ED9" s="15" t="n">
        <f aca="false">(DO9/FJ9) - 1</f>
        <v>0.357142857142857</v>
      </c>
      <c r="EE9" s="15" t="e">
        <f aca="false">(DP9/FK9) - 1</f>
        <v>#DIV/0!</v>
      </c>
      <c r="EF9" s="15" t="n">
        <f aca="false">(DQ9/FL9) - 1</f>
        <v>-0.263157894736842</v>
      </c>
      <c r="EG9" s="15" t="n">
        <f aca="false">(DR9/FM9) - 1</f>
        <v>0.333333333333333</v>
      </c>
      <c r="EH9" s="15" t="n">
        <f aca="false">(DS9/FN9) - 1</f>
        <v>0.35</v>
      </c>
      <c r="EI9" s="15" t="e">
        <f aca="false">(DT9/FO9) - 1</f>
        <v>#DIV/0!</v>
      </c>
      <c r="EJ9" s="15" t="n">
        <f aca="false">(DU9/FP9) - 1</f>
        <v>0.35</v>
      </c>
      <c r="EL9" s="346" t="n">
        <v>0.333333333333333</v>
      </c>
      <c r="EM9" s="345" t="n">
        <v>11</v>
      </c>
      <c r="EN9" s="371" t="n">
        <v>2</v>
      </c>
      <c r="EO9" s="412"/>
      <c r="EP9" s="413"/>
      <c r="EQ9" s="412" t="n">
        <v>0</v>
      </c>
      <c r="ER9" s="413" t="n">
        <v>1</v>
      </c>
      <c r="ES9" s="345" t="n">
        <v>5</v>
      </c>
      <c r="ET9" s="371" t="n">
        <v>1</v>
      </c>
      <c r="EU9" s="345"/>
      <c r="EV9" s="371"/>
      <c r="EW9" s="412"/>
      <c r="EX9" s="413"/>
      <c r="EY9" s="412"/>
      <c r="EZ9" s="413"/>
      <c r="FA9" s="345"/>
      <c r="FB9" s="371"/>
      <c r="FD9" s="340" t="n">
        <f aca="false">EM9+EO9+EQ9+ES9+EU9+EW9+EY9+FA9</f>
        <v>16</v>
      </c>
      <c r="FE9" s="4" t="n">
        <f aca="false">EN9+EP9+ER9+ET9+EV9+EX9+EZ9+FB9</f>
        <v>4</v>
      </c>
      <c r="FF9" s="341" t="n">
        <f aca="false">FE9/(FE9+FD9)</f>
        <v>0.2</v>
      </c>
      <c r="FG9" s="4" t="n">
        <f aca="false">EM9+EN9+EU9+EV9</f>
        <v>13</v>
      </c>
      <c r="FH9" s="4" t="n">
        <f aca="false">EO9+EP9+EW9+EX9</f>
        <v>0</v>
      </c>
      <c r="FI9" s="4" t="n">
        <f aca="false">EQ9+ER9+EY9+EZ9</f>
        <v>1</v>
      </c>
      <c r="FJ9" s="4" t="n">
        <f aca="false">SUM(FG9:FI9)</f>
        <v>14</v>
      </c>
      <c r="FK9" s="15" t="n">
        <f aca="false">FH9/FJ9</f>
        <v>0</v>
      </c>
      <c r="FL9" s="15" t="n">
        <f aca="false">FI9/FJ9</f>
        <v>0.0714285714285714</v>
      </c>
      <c r="FM9" s="4" t="n">
        <f aca="false">ES9+ET9+FA9+FB9</f>
        <v>6</v>
      </c>
      <c r="FN9" s="4" t="n">
        <f aca="false">SUM(EM9:ET9)</f>
        <v>20</v>
      </c>
      <c r="FO9" s="342" t="n">
        <f aca="false">SUM(EU9:FB9)</f>
        <v>0</v>
      </c>
      <c r="FP9" s="343" t="n">
        <f aca="false">SUM(EM9:FB9)</f>
        <v>20</v>
      </c>
      <c r="FR9" s="0" t="n">
        <v>6</v>
      </c>
      <c r="FS9" s="0" t="n">
        <v>2</v>
      </c>
      <c r="FT9" s="0" t="n">
        <v>0.25</v>
      </c>
      <c r="FU9" s="0" t="n">
        <v>4</v>
      </c>
      <c r="FV9" s="0" t="n">
        <v>1</v>
      </c>
      <c r="FW9" s="0" t="n">
        <v>0</v>
      </c>
      <c r="FX9" s="0" t="n">
        <v>5</v>
      </c>
      <c r="FY9" s="0" t="n">
        <v>0.2</v>
      </c>
      <c r="FZ9" s="0" t="n">
        <v>0</v>
      </c>
      <c r="GA9" s="0" t="n">
        <v>3</v>
      </c>
      <c r="GB9" s="0" t="n">
        <v>8</v>
      </c>
      <c r="GC9" s="0" t="n">
        <v>0</v>
      </c>
      <c r="GD9" s="0" t="n">
        <v>8</v>
      </c>
      <c r="GF9" s="347" t="n">
        <f aca="false">(FD9/FR9) - 1</f>
        <v>1.66666666666667</v>
      </c>
      <c r="GG9" s="15" t="n">
        <f aca="false">(FE9/FS9) - 1</f>
        <v>1</v>
      </c>
      <c r="GH9" s="15" t="n">
        <f aca="false">(FF9/FT9) - 1</f>
        <v>-0.2</v>
      </c>
      <c r="GI9" s="15" t="n">
        <f aca="false">(FG9/FU9) - 1</f>
        <v>2.25</v>
      </c>
      <c r="GJ9" s="15" t="n">
        <f aca="false">(FH9/FV9) - 1</f>
        <v>-1</v>
      </c>
      <c r="GK9" s="15" t="e">
        <f aca="false">(FI9/FW9) - 1</f>
        <v>#DIV/0!</v>
      </c>
      <c r="GL9" s="15" t="n">
        <f aca="false">(FJ9/FX9) - 1</f>
        <v>1.8</v>
      </c>
      <c r="GM9" s="15" t="n">
        <f aca="false">(FK9/FY9) - 1</f>
        <v>-1</v>
      </c>
      <c r="GN9" s="15" t="e">
        <f aca="false">(FL9/FZ9) - 1</f>
        <v>#DIV/0!</v>
      </c>
      <c r="GO9" s="15" t="n">
        <f aca="false">(FM9/GA9) - 1</f>
        <v>1</v>
      </c>
      <c r="GP9" s="15" t="n">
        <f aca="false">(FN9/GB9) - 1</f>
        <v>1.5</v>
      </c>
      <c r="GQ9" s="15" t="e">
        <f aca="false">(FO9/GC9) - 1</f>
        <v>#DIV/0!</v>
      </c>
      <c r="GR9" s="348" t="n">
        <f aca="false">(FP9/GD9) - 1</f>
        <v>1.5</v>
      </c>
    </row>
    <row r="10" customFormat="false" ht="15" hidden="false" customHeight="false" outlineLevel="0" collapsed="false">
      <c r="A10" s="349" t="n">
        <v>0.34375</v>
      </c>
      <c r="B10" s="376" t="n">
        <v>19</v>
      </c>
      <c r="C10" s="377" t="n">
        <v>5</v>
      </c>
      <c r="D10" s="376" t="n">
        <v>5</v>
      </c>
      <c r="E10" s="377" t="n">
        <v>5</v>
      </c>
      <c r="F10" s="376" t="n">
        <v>1</v>
      </c>
      <c r="G10" s="377"/>
      <c r="H10" s="376" t="n">
        <v>8</v>
      </c>
      <c r="I10" s="377" t="n">
        <v>5</v>
      </c>
      <c r="J10" s="376"/>
      <c r="K10" s="377"/>
      <c r="L10" s="376"/>
      <c r="M10" s="377"/>
      <c r="N10" s="376"/>
      <c r="O10" s="377"/>
      <c r="P10" s="376"/>
      <c r="Q10" s="377"/>
      <c r="S10" s="340" t="n">
        <f aca="false">B10+D10+F10+H10+J10+L10+N10+P10</f>
        <v>33</v>
      </c>
      <c r="T10" s="4" t="n">
        <f aca="false">C10+E10+G10+I10+K10+M10+O10+Q10</f>
        <v>15</v>
      </c>
      <c r="U10" s="341" t="n">
        <f aca="false">T10/(T10+S10)</f>
        <v>0.3125</v>
      </c>
      <c r="V10" s="4" t="n">
        <f aca="false">B10+C10+J10+K10</f>
        <v>24</v>
      </c>
      <c r="W10" s="4" t="n">
        <f aca="false">D10+E10+L10+M10</f>
        <v>10</v>
      </c>
      <c r="X10" s="4" t="n">
        <f aca="false">F10+G10+N10+O10</f>
        <v>1</v>
      </c>
      <c r="Y10" s="4" t="n">
        <f aca="false">SUM(V10:X10)</f>
        <v>35</v>
      </c>
      <c r="Z10" s="15" t="n">
        <f aca="false">W10/Y10</f>
        <v>0.285714285714286</v>
      </c>
      <c r="AA10" s="15" t="n">
        <f aca="false">X10/Y10</f>
        <v>0.0285714285714286</v>
      </c>
      <c r="AB10" s="4" t="n">
        <f aca="false">H10+I10+P10+Q10</f>
        <v>13</v>
      </c>
      <c r="AC10" s="4" t="n">
        <f aca="false">SUM(B10:I10)</f>
        <v>48</v>
      </c>
      <c r="AD10" s="342" t="n">
        <f aca="false">SUM(J10:Q10)</f>
        <v>0</v>
      </c>
      <c r="AE10" s="343" t="n">
        <f aca="false">SUM(B10:Q10)</f>
        <v>48</v>
      </c>
      <c r="AH10" s="15" t="n">
        <f aca="false">(S10/BN10) - 1</f>
        <v>-0.195121951219512</v>
      </c>
      <c r="AI10" s="15" t="n">
        <f aca="false">(T10/BO10) - 1</f>
        <v>0.5</v>
      </c>
      <c r="AJ10" s="15" t="n">
        <f aca="false">(U10/BP10) - 1</f>
        <v>0.59375</v>
      </c>
      <c r="AK10" s="15" t="n">
        <f aca="false">(V10/BQ10) - 1</f>
        <v>-0.314285714285714</v>
      </c>
      <c r="AL10" s="15" t="e">
        <f aca="false">(W10/BR10) - 1</f>
        <v>#DIV/0!</v>
      </c>
      <c r="AM10" s="15" t="n">
        <f aca="false">(X10/BS10) - 1</f>
        <v>0</v>
      </c>
      <c r="AN10" s="15" t="n">
        <f aca="false">(Y10/BT10) - 1</f>
        <v>-0.0277777777777778</v>
      </c>
      <c r="AO10" s="15" t="e">
        <f aca="false">(Z10/BU10) - 1</f>
        <v>#DIV/0!</v>
      </c>
      <c r="AP10" s="15" t="n">
        <f aca="false">(AA10/BV10) - 1</f>
        <v>0.0285714285714287</v>
      </c>
      <c r="AQ10" s="15" t="n">
        <f aca="false">(AB10/BW10) - 1</f>
        <v>-0.133333333333333</v>
      </c>
      <c r="AR10" s="15" t="n">
        <f aca="false">(AC10/BX10) - 1</f>
        <v>-0.0588235294117647</v>
      </c>
      <c r="AS10" s="15" t="e">
        <f aca="false">(AD10/BY10) - 1</f>
        <v>#DIV/0!</v>
      </c>
      <c r="AT10" s="15" t="n">
        <f aca="false">(AE10/BZ10) - 1</f>
        <v>-0.0588235294117647</v>
      </c>
      <c r="AV10" s="349" t="n">
        <v>0.34375</v>
      </c>
      <c r="AW10" s="376" t="n">
        <v>31</v>
      </c>
      <c r="AX10" s="377" t="n">
        <v>4</v>
      </c>
      <c r="AY10" s="376"/>
      <c r="AZ10" s="377"/>
      <c r="BA10" s="376" t="n">
        <v>1</v>
      </c>
      <c r="BB10" s="377"/>
      <c r="BC10" s="333" t="n">
        <v>9</v>
      </c>
      <c r="BD10" s="377" t="n">
        <v>6</v>
      </c>
      <c r="BE10" s="376"/>
      <c r="BF10" s="377"/>
      <c r="BG10" s="376"/>
      <c r="BH10" s="377"/>
      <c r="BI10" s="376"/>
      <c r="BJ10" s="377"/>
      <c r="BK10" s="376"/>
      <c r="BL10" s="377"/>
      <c r="BN10" s="340" t="n">
        <f aca="false">AW10+AY10+BA10+BC10+BE10+BG10+BI10+BK10</f>
        <v>41</v>
      </c>
      <c r="BO10" s="4" t="n">
        <f aca="false">AX10+AZ10+BB10+BD10+BF10+BH10+BJ10+BL10</f>
        <v>10</v>
      </c>
      <c r="BP10" s="341" t="n">
        <f aca="false">BO10/(BO10+BN10)</f>
        <v>0.196078431372549</v>
      </c>
      <c r="BQ10" s="4" t="n">
        <f aca="false">AW10+AX10+BE10+BF10</f>
        <v>35</v>
      </c>
      <c r="BR10" s="4" t="n">
        <f aca="false">AY10+AZ10+BG10+BH10</f>
        <v>0</v>
      </c>
      <c r="BS10" s="4" t="n">
        <f aca="false">BA10+BB10+BI10+BJ10</f>
        <v>1</v>
      </c>
      <c r="BT10" s="4" t="n">
        <f aca="false">SUM(BQ10:BS10)</f>
        <v>36</v>
      </c>
      <c r="BU10" s="15" t="n">
        <f aca="false">BR10/BT10</f>
        <v>0</v>
      </c>
      <c r="BV10" s="15" t="n">
        <f aca="false">BS10/BT10</f>
        <v>0.0277777777777778</v>
      </c>
      <c r="BW10" s="4" t="n">
        <f aca="false">BC10+BD10+BK10+BL10</f>
        <v>15</v>
      </c>
      <c r="BX10" s="4" t="n">
        <f aca="false">SUM(AW10:BD10)</f>
        <v>51</v>
      </c>
      <c r="BY10" s="342" t="n">
        <f aca="false">SUM(BE10:BL10)</f>
        <v>0</v>
      </c>
      <c r="BZ10" s="343" t="n">
        <f aca="false">SUM(AW10:BL10)</f>
        <v>51</v>
      </c>
      <c r="CC10" s="15" t="n">
        <f aca="false">(BN10/DI10) - 1</f>
        <v>0.782608695652174</v>
      </c>
      <c r="CD10" s="15" t="n">
        <f aca="false">(BO10/DJ10) - 1</f>
        <v>1</v>
      </c>
      <c r="CE10" s="15" t="n">
        <f aca="false">(BP10/DK10) - 1</f>
        <v>0.0980392156862744</v>
      </c>
      <c r="CF10" s="15" t="n">
        <f aca="false">(BQ10/DL10) - 1</f>
        <v>1.5</v>
      </c>
      <c r="CG10" s="15" t="n">
        <f aca="false">(BR10/DM10) - 1</f>
        <v>-1</v>
      </c>
      <c r="CH10" s="15" t="e">
        <f aca="false">(BS10/DN10) - 1</f>
        <v>#DIV/0!</v>
      </c>
      <c r="CI10" s="15" t="n">
        <f aca="false">(BT10/DO10) - 1</f>
        <v>0.8</v>
      </c>
      <c r="CJ10" s="15" t="n">
        <f aca="false">(BU10/DP10) - 1</f>
        <v>-1</v>
      </c>
      <c r="CK10" s="15" t="e">
        <f aca="false">(BV10/DQ10) - 1</f>
        <v>#DIV/0!</v>
      </c>
      <c r="CL10" s="15" t="n">
        <f aca="false">(BW10/DR10) - 1</f>
        <v>0.875</v>
      </c>
      <c r="CM10" s="15" t="n">
        <f aca="false">(BX10/DS10) - 1</f>
        <v>0.821428571428571</v>
      </c>
      <c r="CN10" s="15" t="e">
        <f aca="false">(BY10/DT10) - 1</f>
        <v>#DIV/0!</v>
      </c>
      <c r="CO10" s="15" t="n">
        <f aca="false">(BZ10/DU10) - 1</f>
        <v>0.821428571428571</v>
      </c>
      <c r="CQ10" s="349" t="n">
        <v>0.34375</v>
      </c>
      <c r="CR10" s="376" t="n">
        <v>13</v>
      </c>
      <c r="CS10" s="377" t="n">
        <v>1</v>
      </c>
      <c r="CT10" s="376" t="n">
        <v>4</v>
      </c>
      <c r="CU10" s="377" t="n">
        <v>2</v>
      </c>
      <c r="CV10" s="376"/>
      <c r="CW10" s="377"/>
      <c r="CX10" s="333" t="n">
        <v>6</v>
      </c>
      <c r="CY10" s="377" t="n">
        <v>2</v>
      </c>
      <c r="CZ10" s="376"/>
      <c r="DA10" s="377"/>
      <c r="DB10" s="376"/>
      <c r="DC10" s="377"/>
      <c r="DD10" s="376"/>
      <c r="DE10" s="377"/>
      <c r="DF10" s="376"/>
      <c r="DG10" s="377"/>
      <c r="DI10" s="340" t="n">
        <f aca="false">CR10+CT10+CV10+CX10+CZ10+DB10+DD10+DF10</f>
        <v>23</v>
      </c>
      <c r="DJ10" s="4" t="n">
        <f aca="false">CS10+CU10+CW10+CY10+DA10+DC10+DE10+DG10</f>
        <v>5</v>
      </c>
      <c r="DK10" s="341" t="n">
        <f aca="false">DJ10/(DJ10+DI10)</f>
        <v>0.178571428571429</v>
      </c>
      <c r="DL10" s="4" t="n">
        <f aca="false">CR10+CS10+CZ10+DA10</f>
        <v>14</v>
      </c>
      <c r="DM10" s="4" t="n">
        <f aca="false">CT10+CU10+DB10+DC10</f>
        <v>6</v>
      </c>
      <c r="DN10" s="4" t="n">
        <f aca="false">CV10+CW10+DD10+DE10</f>
        <v>0</v>
      </c>
      <c r="DO10" s="4" t="n">
        <f aca="false">SUM(DL10:DN10)</f>
        <v>20</v>
      </c>
      <c r="DP10" s="15" t="n">
        <f aca="false">DM10/DO10</f>
        <v>0.3</v>
      </c>
      <c r="DQ10" s="15" t="n">
        <f aca="false">DN10/DO10</f>
        <v>0</v>
      </c>
      <c r="DR10" s="4" t="n">
        <f aca="false">CX10+CY10+DF10+DG10</f>
        <v>8</v>
      </c>
      <c r="DS10" s="4" t="n">
        <f aca="false">SUM(CR10:CY10)</f>
        <v>28</v>
      </c>
      <c r="DT10" s="342" t="n">
        <f aca="false">SUM(CZ10:DG10)</f>
        <v>0</v>
      </c>
      <c r="DU10" s="343" t="n">
        <f aca="false">SUM(CR10:DG10)</f>
        <v>28</v>
      </c>
      <c r="DX10" s="15" t="n">
        <f aca="false">(DI10/FD10) - 1</f>
        <v>-0.206896551724138</v>
      </c>
      <c r="DY10" s="15" t="n">
        <f aca="false">(DJ10/FE10) - 1</f>
        <v>0.25</v>
      </c>
      <c r="DZ10" s="15" t="n">
        <f aca="false">(DK10/FF10) - 1</f>
        <v>0.473214285714286</v>
      </c>
      <c r="EA10" s="15" t="n">
        <f aca="false">(DL10/FG10) - 1</f>
        <v>-0.263157894736842</v>
      </c>
      <c r="EB10" s="15" t="e">
        <f aca="false">(DM10/FH10) - 1</f>
        <v>#DIV/0!</v>
      </c>
      <c r="EC10" s="15" t="e">
        <f aca="false">(DN10/FI10) - 1</f>
        <v>#DIV/0!</v>
      </c>
      <c r="ED10" s="15" t="n">
        <f aca="false">(DO10/FJ10) - 1</f>
        <v>0.0526315789473684</v>
      </c>
      <c r="EE10" s="15" t="e">
        <f aca="false">(DP10/FK10) - 1</f>
        <v>#DIV/0!</v>
      </c>
      <c r="EF10" s="15" t="e">
        <f aca="false">(DQ10/FL10) - 1</f>
        <v>#DIV/0!</v>
      </c>
      <c r="EG10" s="15" t="n">
        <f aca="false">(DR10/FM10) - 1</f>
        <v>-0.428571428571429</v>
      </c>
      <c r="EH10" s="15" t="n">
        <f aca="false">(DS10/FN10) - 1</f>
        <v>-0.151515151515152</v>
      </c>
      <c r="EI10" s="15" t="e">
        <f aca="false">(DT10/FO10) - 1</f>
        <v>#DIV/0!</v>
      </c>
      <c r="EJ10" s="15" t="n">
        <f aca="false">(DU10/FP10) - 1</f>
        <v>-0.151515151515152</v>
      </c>
      <c r="EL10" s="350" t="n">
        <v>0.34375</v>
      </c>
      <c r="EM10" s="345" t="n">
        <v>16</v>
      </c>
      <c r="EN10" s="371" t="n">
        <v>3</v>
      </c>
      <c r="EO10" s="412" t="n">
        <v>0</v>
      </c>
      <c r="EP10" s="413"/>
      <c r="EQ10" s="412"/>
      <c r="ER10" s="413"/>
      <c r="ES10" s="324" t="n">
        <v>13</v>
      </c>
      <c r="ET10" s="371" t="n">
        <v>1</v>
      </c>
      <c r="EU10" s="345"/>
      <c r="EV10" s="371"/>
      <c r="EW10" s="412"/>
      <c r="EX10" s="413"/>
      <c r="EY10" s="412"/>
      <c r="EZ10" s="413"/>
      <c r="FA10" s="345"/>
      <c r="FB10" s="371"/>
      <c r="FD10" s="340" t="n">
        <f aca="false">EM10+EO10+EQ10+ES10+EU10+EW10+EY10+FA10</f>
        <v>29</v>
      </c>
      <c r="FE10" s="4" t="n">
        <f aca="false">EN10+EP10+ER10+ET10+EV10+EX10+EZ10+FB10</f>
        <v>4</v>
      </c>
      <c r="FF10" s="341" t="n">
        <f aca="false">FE10/(FE10+FD10)</f>
        <v>0.121212121212121</v>
      </c>
      <c r="FG10" s="4" t="n">
        <f aca="false">EM10+EN10+EU10+EV10</f>
        <v>19</v>
      </c>
      <c r="FH10" s="4" t="n">
        <f aca="false">EO10+EP10+EW10+EX10</f>
        <v>0</v>
      </c>
      <c r="FI10" s="4" t="n">
        <f aca="false">EQ10+ER10+EY10+EZ10</f>
        <v>0</v>
      </c>
      <c r="FJ10" s="4" t="n">
        <f aca="false">SUM(FG10:FI10)</f>
        <v>19</v>
      </c>
      <c r="FK10" s="15" t="n">
        <f aca="false">FH10/FJ10</f>
        <v>0</v>
      </c>
      <c r="FL10" s="15" t="n">
        <f aca="false">FI10/FJ10</f>
        <v>0</v>
      </c>
      <c r="FM10" s="4" t="n">
        <f aca="false">ES10+ET10+FA10+FB10</f>
        <v>14</v>
      </c>
      <c r="FN10" s="4" t="n">
        <f aca="false">SUM(EM10:ET10)</f>
        <v>33</v>
      </c>
      <c r="FO10" s="342" t="n">
        <f aca="false">SUM(EU10:FB10)</f>
        <v>0</v>
      </c>
      <c r="FP10" s="343" t="n">
        <f aca="false">SUM(EM10:FB10)</f>
        <v>33</v>
      </c>
      <c r="FR10" s="0" t="n">
        <v>7</v>
      </c>
      <c r="FS10" s="0" t="n">
        <v>1</v>
      </c>
      <c r="FT10" s="0" t="n">
        <v>0.125</v>
      </c>
      <c r="FU10" s="0" t="n">
        <v>5</v>
      </c>
      <c r="FV10" s="0" t="n">
        <v>0</v>
      </c>
      <c r="FW10" s="0" t="n">
        <v>0</v>
      </c>
      <c r="FX10" s="0" t="n">
        <v>5</v>
      </c>
      <c r="FY10" s="0" t="n">
        <v>0</v>
      </c>
      <c r="FZ10" s="0" t="n">
        <v>0</v>
      </c>
      <c r="GA10" s="0" t="n">
        <v>3</v>
      </c>
      <c r="GB10" s="0" t="n">
        <v>8</v>
      </c>
      <c r="GC10" s="0" t="n">
        <v>0</v>
      </c>
      <c r="GD10" s="0" t="n">
        <v>8</v>
      </c>
      <c r="GF10" s="347" t="n">
        <f aca="false">(FD10/FR10) - 1</f>
        <v>3.14285714285714</v>
      </c>
      <c r="GG10" s="15" t="n">
        <f aca="false">(FE10/FS10) - 1</f>
        <v>3</v>
      </c>
      <c r="GH10" s="15" t="n">
        <f aca="false">(FF10/FT10) - 1</f>
        <v>-0.0303030303030303</v>
      </c>
      <c r="GI10" s="15" t="n">
        <f aca="false">(FG10/FU10) - 1</f>
        <v>2.8</v>
      </c>
      <c r="GJ10" s="15" t="e">
        <f aca="false">(FH10/FV10) - 1</f>
        <v>#DIV/0!</v>
      </c>
      <c r="GK10" s="15" t="e">
        <f aca="false">(FI10/FW10) - 1</f>
        <v>#DIV/0!</v>
      </c>
      <c r="GL10" s="15" t="n">
        <f aca="false">(FJ10/FX10) - 1</f>
        <v>2.8</v>
      </c>
      <c r="GM10" s="15" t="e">
        <f aca="false">(FK10/FY10) - 1</f>
        <v>#DIV/0!</v>
      </c>
      <c r="GN10" s="15" t="e">
        <f aca="false">(FL10/FZ10) - 1</f>
        <v>#DIV/0!</v>
      </c>
      <c r="GO10" s="15" t="n">
        <f aca="false">(FM10/GA10) - 1</f>
        <v>3.66666666666667</v>
      </c>
      <c r="GP10" s="15" t="n">
        <f aca="false">(FN10/GB10) - 1</f>
        <v>3.125</v>
      </c>
      <c r="GQ10" s="15" t="e">
        <f aca="false">(FO10/GC10) - 1</f>
        <v>#DIV/0!</v>
      </c>
      <c r="GR10" s="348" t="n">
        <f aca="false">(FP10/GD10) - 1</f>
        <v>3.125</v>
      </c>
    </row>
    <row r="11" customFormat="false" ht="15" hidden="false" customHeight="false" outlineLevel="0" collapsed="false">
      <c r="A11" s="349" t="n">
        <v>0.354166666666667</v>
      </c>
      <c r="B11" s="376" t="n">
        <v>18</v>
      </c>
      <c r="C11" s="377" t="n">
        <v>1</v>
      </c>
      <c r="D11" s="376" t="n">
        <v>3</v>
      </c>
      <c r="E11" s="377" t="n">
        <v>2</v>
      </c>
      <c r="F11" s="376" t="n">
        <v>2</v>
      </c>
      <c r="G11" s="377" t="n">
        <v>2</v>
      </c>
      <c r="H11" s="376" t="n">
        <v>4</v>
      </c>
      <c r="I11" s="377" t="n">
        <v>3</v>
      </c>
      <c r="J11" s="376"/>
      <c r="K11" s="377"/>
      <c r="L11" s="376"/>
      <c r="M11" s="377"/>
      <c r="N11" s="376"/>
      <c r="O11" s="377"/>
      <c r="P11" s="376"/>
      <c r="Q11" s="377"/>
      <c r="S11" s="340" t="n">
        <f aca="false">B11+D11+F11+H11+J11+L11+N11+P11</f>
        <v>27</v>
      </c>
      <c r="T11" s="4" t="n">
        <f aca="false">C11+E11+G11+I11+K11+M11+O11+Q11</f>
        <v>8</v>
      </c>
      <c r="U11" s="341" t="n">
        <f aca="false">T11/(T11+S11)</f>
        <v>0.228571428571429</v>
      </c>
      <c r="V11" s="4" t="n">
        <f aca="false">B11+C11+J11+K11</f>
        <v>19</v>
      </c>
      <c r="W11" s="4" t="n">
        <f aca="false">D11+E11+L11+M11</f>
        <v>5</v>
      </c>
      <c r="X11" s="4" t="n">
        <f aca="false">F11+G11+N11+O11</f>
        <v>4</v>
      </c>
      <c r="Y11" s="4" t="n">
        <f aca="false">SUM(V11:X11)</f>
        <v>28</v>
      </c>
      <c r="Z11" s="15" t="n">
        <f aca="false">W11/Y11</f>
        <v>0.178571428571429</v>
      </c>
      <c r="AA11" s="15" t="n">
        <f aca="false">X11/Y11</f>
        <v>0.142857142857143</v>
      </c>
      <c r="AB11" s="4" t="n">
        <f aca="false">H11+I11+P11+Q11</f>
        <v>7</v>
      </c>
      <c r="AC11" s="4" t="n">
        <f aca="false">SUM(B11:I11)</f>
        <v>35</v>
      </c>
      <c r="AD11" s="342" t="n">
        <f aca="false">SUM(J11:Q11)</f>
        <v>0</v>
      </c>
      <c r="AE11" s="343" t="n">
        <f aca="false">SUM(B11:Q11)</f>
        <v>35</v>
      </c>
      <c r="AH11" s="15" t="n">
        <f aca="false">(S11/BN11) - 1</f>
        <v>-0.289473684210526</v>
      </c>
      <c r="AI11" s="15" t="n">
        <f aca="false">(T11/BO11) - 1</f>
        <v>-0.111111111111111</v>
      </c>
      <c r="AJ11" s="15" t="n">
        <f aca="false">(U11/BP11) - 1</f>
        <v>0.193650793650794</v>
      </c>
      <c r="AK11" s="15" t="n">
        <f aca="false">(V11/BQ11) - 1</f>
        <v>-0.40625</v>
      </c>
      <c r="AL11" s="15" t="e">
        <f aca="false">(W11/BR11) - 1</f>
        <v>#DIV/0!</v>
      </c>
      <c r="AM11" s="15" t="n">
        <f aca="false">(X11/BS11) - 1</f>
        <v>1</v>
      </c>
      <c r="AN11" s="15" t="n">
        <f aca="false">(Y11/BT11) - 1</f>
        <v>-0.176470588235294</v>
      </c>
      <c r="AO11" s="15" t="e">
        <f aca="false">(Z11/BU11) - 1</f>
        <v>#DIV/0!</v>
      </c>
      <c r="AP11" s="15" t="n">
        <f aca="false">(AA11/BV11) - 1</f>
        <v>1.42857142857143</v>
      </c>
      <c r="AQ11" s="15" t="n">
        <f aca="false">(AB11/BW11) - 1</f>
        <v>-0.461538461538462</v>
      </c>
      <c r="AR11" s="15" t="n">
        <f aca="false">(AC11/BX11) - 1</f>
        <v>-0.25531914893617</v>
      </c>
      <c r="AS11" s="15" t="e">
        <f aca="false">(AD11/BY11) - 1</f>
        <v>#DIV/0!</v>
      </c>
      <c r="AT11" s="15" t="n">
        <f aca="false">(AE11/BZ11) - 1</f>
        <v>-0.25531914893617</v>
      </c>
      <c r="AV11" s="349" t="n">
        <v>0.354166666666667</v>
      </c>
      <c r="AW11" s="376" t="n">
        <v>28</v>
      </c>
      <c r="AX11" s="377" t="n">
        <v>4</v>
      </c>
      <c r="AY11" s="376"/>
      <c r="AZ11" s="377"/>
      <c r="BA11" s="376" t="n">
        <v>2</v>
      </c>
      <c r="BB11" s="377"/>
      <c r="BC11" s="376" t="n">
        <v>8</v>
      </c>
      <c r="BD11" s="377" t="n">
        <v>5</v>
      </c>
      <c r="BE11" s="376"/>
      <c r="BF11" s="377"/>
      <c r="BG11" s="376"/>
      <c r="BH11" s="377"/>
      <c r="BI11" s="376"/>
      <c r="BJ11" s="377"/>
      <c r="BK11" s="376"/>
      <c r="BL11" s="377"/>
      <c r="BN11" s="340" t="n">
        <f aca="false">AW11+AY11+BA11+BC11+BE11+BG11+BI11+BK11</f>
        <v>38</v>
      </c>
      <c r="BO11" s="4" t="n">
        <f aca="false">AX11+AZ11+BB11+BD11+BF11+BH11+BJ11+BL11</f>
        <v>9</v>
      </c>
      <c r="BP11" s="341" t="n">
        <f aca="false">BO11/(BO11+BN11)</f>
        <v>0.191489361702128</v>
      </c>
      <c r="BQ11" s="4" t="n">
        <f aca="false">AW11+AX11+BE11+BF11</f>
        <v>32</v>
      </c>
      <c r="BR11" s="4" t="n">
        <f aca="false">AY11+AZ11+BG11+BH11</f>
        <v>0</v>
      </c>
      <c r="BS11" s="4" t="n">
        <f aca="false">BA11+BB11+BI11+BJ11</f>
        <v>2</v>
      </c>
      <c r="BT11" s="4" t="n">
        <f aca="false">SUM(BQ11:BS11)</f>
        <v>34</v>
      </c>
      <c r="BU11" s="15" t="n">
        <f aca="false">BR11/BT11</f>
        <v>0</v>
      </c>
      <c r="BV11" s="15" t="n">
        <f aca="false">BS11/BT11</f>
        <v>0.0588235294117647</v>
      </c>
      <c r="BW11" s="4" t="n">
        <f aca="false">BC11+BD11+BK11+BL11</f>
        <v>13</v>
      </c>
      <c r="BX11" s="4" t="n">
        <f aca="false">SUM(AW11:BD11)</f>
        <v>47</v>
      </c>
      <c r="BY11" s="342" t="n">
        <f aca="false">SUM(BE11:BL11)</f>
        <v>0</v>
      </c>
      <c r="BZ11" s="343" t="n">
        <f aca="false">SUM(AW11:BL11)</f>
        <v>47</v>
      </c>
      <c r="CC11" s="15" t="n">
        <f aca="false">(BN11/DI11) - 1</f>
        <v>0.407407407407407</v>
      </c>
      <c r="CD11" s="15" t="n">
        <f aca="false">(BO11/DJ11) - 1</f>
        <v>0.5</v>
      </c>
      <c r="CE11" s="15" t="n">
        <f aca="false">(BP11/DK11) - 1</f>
        <v>0.053191489361702</v>
      </c>
      <c r="CF11" s="15" t="n">
        <f aca="false">(BQ11/DL11) - 1</f>
        <v>0.391304347826087</v>
      </c>
      <c r="CG11" s="15" t="e">
        <f aca="false">(BR11/DM11) - 1</f>
        <v>#DIV/0!</v>
      </c>
      <c r="CH11" s="15" t="n">
        <f aca="false">(BS11/DN11) - 1</f>
        <v>-0.333333333333333</v>
      </c>
      <c r="CI11" s="15" t="n">
        <f aca="false">(BT11/DO11) - 1</f>
        <v>0.307692307692308</v>
      </c>
      <c r="CJ11" s="15" t="e">
        <f aca="false">(BU11/DP11) - 1</f>
        <v>#DIV/0!</v>
      </c>
      <c r="CK11" s="15" t="n">
        <f aca="false">(BV11/DQ11) - 1</f>
        <v>-0.490196078431373</v>
      </c>
      <c r="CL11" s="15" t="n">
        <f aca="false">(BW11/DR11) - 1</f>
        <v>0.857142857142857</v>
      </c>
      <c r="CM11" s="15" t="n">
        <f aca="false">(BX11/DS11) - 1</f>
        <v>0.424242424242424</v>
      </c>
      <c r="CN11" s="15" t="e">
        <f aca="false">(BY11/DT11) - 1</f>
        <v>#DIV/0!</v>
      </c>
      <c r="CO11" s="15" t="n">
        <f aca="false">(BZ11/DU11) - 1</f>
        <v>0.424242424242424</v>
      </c>
      <c r="CQ11" s="349" t="n">
        <v>0.354166666666667</v>
      </c>
      <c r="CR11" s="376" t="n">
        <v>19</v>
      </c>
      <c r="CS11" s="377" t="n">
        <v>4</v>
      </c>
      <c r="CT11" s="376"/>
      <c r="CU11" s="377"/>
      <c r="CV11" s="376" t="n">
        <v>3</v>
      </c>
      <c r="CW11" s="377"/>
      <c r="CX11" s="376" t="n">
        <v>5</v>
      </c>
      <c r="CY11" s="377" t="n">
        <v>2</v>
      </c>
      <c r="CZ11" s="376"/>
      <c r="DA11" s="377"/>
      <c r="DB11" s="376"/>
      <c r="DC11" s="377"/>
      <c r="DD11" s="376"/>
      <c r="DE11" s="377"/>
      <c r="DF11" s="376"/>
      <c r="DG11" s="377"/>
      <c r="DI11" s="340" t="n">
        <f aca="false">CR11+CT11+CV11+CX11+CZ11+DB11+DD11+DF11</f>
        <v>27</v>
      </c>
      <c r="DJ11" s="4" t="n">
        <f aca="false">CS11+CU11+CW11+CY11+DA11+DC11+DE11+DG11</f>
        <v>6</v>
      </c>
      <c r="DK11" s="341" t="n">
        <f aca="false">DJ11/(DJ11+DI11)</f>
        <v>0.181818181818182</v>
      </c>
      <c r="DL11" s="4" t="n">
        <f aca="false">CR11+CS11+CZ11+DA11</f>
        <v>23</v>
      </c>
      <c r="DM11" s="4" t="n">
        <f aca="false">CT11+CU11+DB11+DC11</f>
        <v>0</v>
      </c>
      <c r="DN11" s="4" t="n">
        <f aca="false">CV11+CW11+DD11+DE11</f>
        <v>3</v>
      </c>
      <c r="DO11" s="4" t="n">
        <f aca="false">SUM(DL11:DN11)</f>
        <v>26</v>
      </c>
      <c r="DP11" s="15" t="n">
        <f aca="false">DM11/DO11</f>
        <v>0</v>
      </c>
      <c r="DQ11" s="15" t="n">
        <f aca="false">DN11/DO11</f>
        <v>0.115384615384615</v>
      </c>
      <c r="DR11" s="4" t="n">
        <f aca="false">CX11+CY11+DF11+DG11</f>
        <v>7</v>
      </c>
      <c r="DS11" s="4" t="n">
        <f aca="false">SUM(CR11:CY11)</f>
        <v>33</v>
      </c>
      <c r="DT11" s="342" t="n">
        <f aca="false">SUM(CZ11:DG11)</f>
        <v>0</v>
      </c>
      <c r="DU11" s="343" t="n">
        <f aca="false">SUM(CR11:DG11)</f>
        <v>33</v>
      </c>
      <c r="DX11" s="15" t="n">
        <f aca="false">(DI11/FD11) - 1</f>
        <v>0.0384615384615385</v>
      </c>
      <c r="DY11" s="15" t="n">
        <f aca="false">(DJ11/FE11) - 1</f>
        <v>0.2</v>
      </c>
      <c r="DZ11" s="15" t="n">
        <f aca="false">(DK11/FF11) - 1</f>
        <v>0.127272727272727</v>
      </c>
      <c r="EA11" s="15" t="n">
        <f aca="false">(DL11/FG11) - 1</f>
        <v>0.0952380952380953</v>
      </c>
      <c r="EB11" s="15" t="n">
        <f aca="false">(DM11/FH11) - 1</f>
        <v>-1</v>
      </c>
      <c r="EC11" s="15" t="n">
        <f aca="false">(DN11/FI11) - 1</f>
        <v>0.5</v>
      </c>
      <c r="ED11" s="15" t="n">
        <f aca="false">(DO11/FJ11) - 1</f>
        <v>0</v>
      </c>
      <c r="EE11" s="15" t="n">
        <f aca="false">(DP11/FK11) - 1</f>
        <v>-1</v>
      </c>
      <c r="EF11" s="15" t="n">
        <f aca="false">(DQ11/FL11) - 1</f>
        <v>0.5</v>
      </c>
      <c r="EG11" s="15" t="n">
        <f aca="false">(DR11/FM11) - 1</f>
        <v>0.4</v>
      </c>
      <c r="EH11" s="15" t="n">
        <f aca="false">(DS11/FN11) - 1</f>
        <v>0.064516129032258</v>
      </c>
      <c r="EI11" s="15" t="e">
        <f aca="false">(DT11/FO11) - 1</f>
        <v>#DIV/0!</v>
      </c>
      <c r="EJ11" s="15" t="n">
        <f aca="false">(DU11/FP11) - 1</f>
        <v>0.064516129032258</v>
      </c>
      <c r="EL11" s="350" t="n">
        <v>0.354166666666667</v>
      </c>
      <c r="EM11" s="345" t="n">
        <v>18</v>
      </c>
      <c r="EN11" s="371" t="n">
        <v>3</v>
      </c>
      <c r="EO11" s="412" t="n">
        <v>3</v>
      </c>
      <c r="EP11" s="413"/>
      <c r="EQ11" s="412" t="n">
        <v>1</v>
      </c>
      <c r="ER11" s="413" t="n">
        <v>1</v>
      </c>
      <c r="ES11" s="345" t="n">
        <v>4</v>
      </c>
      <c r="ET11" s="371" t="n">
        <v>1</v>
      </c>
      <c r="EU11" s="345"/>
      <c r="EV11" s="371"/>
      <c r="EW11" s="412"/>
      <c r="EX11" s="413"/>
      <c r="EY11" s="412"/>
      <c r="EZ11" s="413"/>
      <c r="FA11" s="345"/>
      <c r="FB11" s="371"/>
      <c r="FD11" s="340" t="n">
        <f aca="false">EM11+EO11+EQ11+ES11+EU11+EW11+EY11+FA11</f>
        <v>26</v>
      </c>
      <c r="FE11" s="4" t="n">
        <f aca="false">EN11+EP11+ER11+ET11+EV11+EX11+EZ11+FB11</f>
        <v>5</v>
      </c>
      <c r="FF11" s="341" t="n">
        <f aca="false">FE11/(FE11+FD11)</f>
        <v>0.161290322580645</v>
      </c>
      <c r="FG11" s="4" t="n">
        <f aca="false">EM11+EN11+EU11+EV11</f>
        <v>21</v>
      </c>
      <c r="FH11" s="4" t="n">
        <f aca="false">EO11+EP11+EW11+EX11</f>
        <v>3</v>
      </c>
      <c r="FI11" s="4" t="n">
        <f aca="false">EQ11+ER11+EY11+EZ11</f>
        <v>2</v>
      </c>
      <c r="FJ11" s="4" t="n">
        <f aca="false">SUM(FG11:FI11)</f>
        <v>26</v>
      </c>
      <c r="FK11" s="15" t="n">
        <f aca="false">FH11/FJ11</f>
        <v>0.115384615384615</v>
      </c>
      <c r="FL11" s="15" t="n">
        <f aca="false">FI11/FJ11</f>
        <v>0.0769230769230769</v>
      </c>
      <c r="FM11" s="4" t="n">
        <f aca="false">ES11+ET11+FA11+FB11</f>
        <v>5</v>
      </c>
      <c r="FN11" s="4" t="n">
        <f aca="false">SUM(EM11:ET11)</f>
        <v>31</v>
      </c>
      <c r="FO11" s="342" t="n">
        <f aca="false">SUM(EU11:FB11)</f>
        <v>0</v>
      </c>
      <c r="FP11" s="343" t="n">
        <f aca="false">SUM(EM11:FB11)</f>
        <v>31</v>
      </c>
      <c r="FR11" s="0" t="n">
        <v>9</v>
      </c>
      <c r="FS11" s="0" t="n">
        <v>1</v>
      </c>
      <c r="FT11" s="0" t="n">
        <v>0.1</v>
      </c>
      <c r="FU11" s="0" t="n">
        <v>5</v>
      </c>
      <c r="FV11" s="0" t="n">
        <v>0</v>
      </c>
      <c r="FW11" s="0" t="n">
        <v>0</v>
      </c>
      <c r="FX11" s="0" t="n">
        <v>5</v>
      </c>
      <c r="FY11" s="0" t="n">
        <v>0</v>
      </c>
      <c r="FZ11" s="0" t="n">
        <v>0</v>
      </c>
      <c r="GA11" s="0" t="n">
        <v>5</v>
      </c>
      <c r="GB11" s="0" t="n">
        <v>10</v>
      </c>
      <c r="GC11" s="0" t="n">
        <v>0</v>
      </c>
      <c r="GD11" s="0" t="n">
        <v>10</v>
      </c>
      <c r="GF11" s="347" t="n">
        <f aca="false">(FD11/FR11) - 1</f>
        <v>1.88888888888889</v>
      </c>
      <c r="GG11" s="15" t="n">
        <f aca="false">(FE11/FS11) - 1</f>
        <v>4</v>
      </c>
      <c r="GH11" s="15" t="n">
        <f aca="false">(FF11/FT11) - 1</f>
        <v>0.612903225806452</v>
      </c>
      <c r="GI11" s="15" t="n">
        <f aca="false">(FG11/FU11) - 1</f>
        <v>3.2</v>
      </c>
      <c r="GJ11" s="15" t="e">
        <f aca="false">(FH11/FV11) - 1</f>
        <v>#DIV/0!</v>
      </c>
      <c r="GK11" s="15" t="e">
        <f aca="false">(FI11/FW11) - 1</f>
        <v>#DIV/0!</v>
      </c>
      <c r="GL11" s="15" t="n">
        <f aca="false">(FJ11/FX11) - 1</f>
        <v>4.2</v>
      </c>
      <c r="GM11" s="15" t="e">
        <f aca="false">(FK11/FY11) - 1</f>
        <v>#DIV/0!</v>
      </c>
      <c r="GN11" s="15" t="e">
        <f aca="false">(FL11/FZ11) - 1</f>
        <v>#DIV/0!</v>
      </c>
      <c r="GO11" s="15" t="n">
        <f aca="false">(FM11/GA11) - 1</f>
        <v>0</v>
      </c>
      <c r="GP11" s="15" t="n">
        <f aca="false">(FN11/GB11) - 1</f>
        <v>2.1</v>
      </c>
      <c r="GQ11" s="15" t="e">
        <f aca="false">(FO11/GC11) - 1</f>
        <v>#DIV/0!</v>
      </c>
      <c r="GR11" s="348" t="n">
        <f aca="false">(FP11/GD11) - 1</f>
        <v>2.1</v>
      </c>
    </row>
    <row r="12" customFormat="false" ht="15" hidden="false" customHeight="false" outlineLevel="0" collapsed="false">
      <c r="A12" s="349" t="n">
        <v>0.364583333333333</v>
      </c>
      <c r="B12" s="376" t="n">
        <v>23</v>
      </c>
      <c r="C12" s="377" t="n">
        <v>12</v>
      </c>
      <c r="D12" s="376" t="n">
        <v>3</v>
      </c>
      <c r="E12" s="377" t="n">
        <v>3</v>
      </c>
      <c r="F12" s="376" t="n">
        <v>1</v>
      </c>
      <c r="G12" s="377"/>
      <c r="H12" s="376" t="n">
        <v>15</v>
      </c>
      <c r="I12" s="377" t="n">
        <v>11</v>
      </c>
      <c r="J12" s="376"/>
      <c r="K12" s="377"/>
      <c r="L12" s="376"/>
      <c r="M12" s="377"/>
      <c r="N12" s="376"/>
      <c r="O12" s="377"/>
      <c r="P12" s="376"/>
      <c r="Q12" s="377"/>
      <c r="S12" s="340" t="n">
        <f aca="false">B12+D12+F12+H12+J12+L12+N12+P12</f>
        <v>42</v>
      </c>
      <c r="T12" s="4" t="n">
        <f aca="false">C12+E12+G12+I12+K12+M12+O12+Q12</f>
        <v>26</v>
      </c>
      <c r="U12" s="341" t="n">
        <f aca="false">T12/(T12+S12)</f>
        <v>0.382352941176471</v>
      </c>
      <c r="V12" s="4" t="n">
        <f aca="false">B12+C12+J12+K12</f>
        <v>35</v>
      </c>
      <c r="W12" s="4" t="n">
        <f aca="false">D12+E12+L12+M12</f>
        <v>6</v>
      </c>
      <c r="X12" s="4" t="n">
        <f aca="false">F12+G12+N12+O12</f>
        <v>1</v>
      </c>
      <c r="Y12" s="4" t="n">
        <f aca="false">SUM(V12:X12)</f>
        <v>42</v>
      </c>
      <c r="Z12" s="15" t="n">
        <f aca="false">W12/Y12</f>
        <v>0.142857142857143</v>
      </c>
      <c r="AA12" s="15" t="n">
        <f aca="false">X12/Y12</f>
        <v>0.0238095238095238</v>
      </c>
      <c r="AB12" s="4" t="n">
        <f aca="false">H12+I12+P12+Q12</f>
        <v>26</v>
      </c>
      <c r="AC12" s="4" t="n">
        <f aca="false">SUM(B12:I12)</f>
        <v>68</v>
      </c>
      <c r="AD12" s="342" t="n">
        <f aca="false">SUM(J12:Q12)</f>
        <v>0</v>
      </c>
      <c r="AE12" s="343" t="n">
        <f aca="false">SUM(B12:Q12)</f>
        <v>68</v>
      </c>
      <c r="AH12" s="15" t="n">
        <f aca="false">(S12/BN12) - 1</f>
        <v>0.0769230769230769</v>
      </c>
      <c r="AI12" s="15" t="n">
        <f aca="false">(T12/BO12) - 1</f>
        <v>1.88888888888889</v>
      </c>
      <c r="AJ12" s="15" t="n">
        <f aca="false">(U12/BP12) - 1</f>
        <v>1.03921568627451</v>
      </c>
      <c r="AK12" s="15" t="n">
        <f aca="false">(V12/BQ12) - 1</f>
        <v>0.206896551724138</v>
      </c>
      <c r="AL12" s="15" t="e">
        <f aca="false">(W12/BR12) - 1</f>
        <v>#DIV/0!</v>
      </c>
      <c r="AM12" s="15" t="n">
        <f aca="false">(X12/BS12) - 1</f>
        <v>-0.8</v>
      </c>
      <c r="AN12" s="15" t="n">
        <f aca="false">(Y12/BT12) - 1</f>
        <v>0.235294117647059</v>
      </c>
      <c r="AO12" s="15" t="e">
        <f aca="false">(Z12/BU12) - 1</f>
        <v>#DIV/0!</v>
      </c>
      <c r="AP12" s="15" t="n">
        <f aca="false">(AA12/BV12) - 1</f>
        <v>-0.838095238095238</v>
      </c>
      <c r="AQ12" s="15" t="n">
        <f aca="false">(AB12/BW12) - 1</f>
        <v>0.857142857142857</v>
      </c>
      <c r="AR12" s="15" t="n">
        <f aca="false">(AC12/BX12) - 1</f>
        <v>0.446808510638298</v>
      </c>
      <c r="AS12" s="15" t="n">
        <f aca="false">(AD12/BY12) - 1</f>
        <v>-1</v>
      </c>
      <c r="AT12" s="15" t="n">
        <f aca="false">(AE12/BZ12) - 1</f>
        <v>0.416666666666667</v>
      </c>
      <c r="AV12" s="349" t="n">
        <v>0.364583333333333</v>
      </c>
      <c r="AW12" s="376" t="n">
        <v>22</v>
      </c>
      <c r="AX12" s="377" t="n">
        <v>7</v>
      </c>
      <c r="AY12" s="376"/>
      <c r="AZ12" s="377"/>
      <c r="BA12" s="376" t="n">
        <v>5</v>
      </c>
      <c r="BB12" s="377"/>
      <c r="BC12" s="376" t="n">
        <v>11</v>
      </c>
      <c r="BD12" s="377" t="n">
        <v>2</v>
      </c>
      <c r="BE12" s="376"/>
      <c r="BF12" s="377"/>
      <c r="BG12" s="376"/>
      <c r="BH12" s="377"/>
      <c r="BI12" s="376"/>
      <c r="BJ12" s="377"/>
      <c r="BK12" s="376" t="n">
        <v>1</v>
      </c>
      <c r="BL12" s="377"/>
      <c r="BN12" s="340" t="n">
        <f aca="false">AW12+AY12+BA12+BC12+BE12+BG12+BI12+BK12</f>
        <v>39</v>
      </c>
      <c r="BO12" s="4" t="n">
        <f aca="false">AX12+AZ12+BB12+BD12+BF12+BH12+BJ12+BL12</f>
        <v>9</v>
      </c>
      <c r="BP12" s="341" t="n">
        <f aca="false">BO12/(BO12+BN12)</f>
        <v>0.1875</v>
      </c>
      <c r="BQ12" s="4" t="n">
        <f aca="false">AW12+AX12+BE12+BF12</f>
        <v>29</v>
      </c>
      <c r="BR12" s="4" t="n">
        <f aca="false">AY12+AZ12+BG12+BH12</f>
        <v>0</v>
      </c>
      <c r="BS12" s="4" t="n">
        <f aca="false">BA12+BB12+BI12+BJ12</f>
        <v>5</v>
      </c>
      <c r="BT12" s="4" t="n">
        <f aca="false">SUM(BQ12:BS12)</f>
        <v>34</v>
      </c>
      <c r="BU12" s="15" t="n">
        <f aca="false">BR12/BT12</f>
        <v>0</v>
      </c>
      <c r="BV12" s="15" t="n">
        <f aca="false">BS12/BT12</f>
        <v>0.147058823529412</v>
      </c>
      <c r="BW12" s="4" t="n">
        <f aca="false">BC12+BD12+BK12+BL12</f>
        <v>14</v>
      </c>
      <c r="BX12" s="4" t="n">
        <f aca="false">SUM(AW12:BD12)</f>
        <v>47</v>
      </c>
      <c r="BY12" s="342" t="n">
        <f aca="false">SUM(BE12:BL12)</f>
        <v>1</v>
      </c>
      <c r="BZ12" s="343" t="n">
        <f aca="false">SUM(AW12:BL12)</f>
        <v>48</v>
      </c>
      <c r="CC12" s="15" t="n">
        <f aca="false">(BN12/DI12) - 1</f>
        <v>-0.152173913043478</v>
      </c>
      <c r="CD12" s="15" t="n">
        <f aca="false">(BO12/DJ12) - 1</f>
        <v>-0.470588235294118</v>
      </c>
      <c r="CE12" s="15" t="n">
        <f aca="false">(BP12/DK12) - 1</f>
        <v>-0.305147058823529</v>
      </c>
      <c r="CF12" s="15" t="n">
        <f aca="false">(BQ12/DL12) - 1</f>
        <v>-0.236842105263158</v>
      </c>
      <c r="CG12" s="15" t="e">
        <f aca="false">(BR12/DM12) - 1</f>
        <v>#DIV/0!</v>
      </c>
      <c r="CH12" s="15" t="n">
        <f aca="false">(BS12/DN12) - 1</f>
        <v>0.666666666666667</v>
      </c>
      <c r="CI12" s="15" t="n">
        <f aca="false">(BT12/DO12) - 1</f>
        <v>-0.170731707317073</v>
      </c>
      <c r="CJ12" s="15" t="e">
        <f aca="false">(BU12/DP12) - 1</f>
        <v>#DIV/0!</v>
      </c>
      <c r="CK12" s="15" t="n">
        <f aca="false">(BV12/DQ12) - 1</f>
        <v>1.00980392156863</v>
      </c>
      <c r="CL12" s="15" t="n">
        <f aca="false">(BW12/DR12) - 1</f>
        <v>-0.363636363636364</v>
      </c>
      <c r="CM12" s="15" t="n">
        <f aca="false">(BX12/DS12) - 1</f>
        <v>-0.253968253968254</v>
      </c>
      <c r="CN12" s="15" t="e">
        <f aca="false">(BY12/DT12) - 1</f>
        <v>#DIV/0!</v>
      </c>
      <c r="CO12" s="15" t="n">
        <f aca="false">(BZ12/DU12) - 1</f>
        <v>-0.238095238095238</v>
      </c>
      <c r="CQ12" s="349" t="n">
        <v>0.364583333333333</v>
      </c>
      <c r="CR12" s="376" t="n">
        <v>27</v>
      </c>
      <c r="CS12" s="377" t="n">
        <v>11</v>
      </c>
      <c r="CT12" s="376"/>
      <c r="CU12" s="377"/>
      <c r="CV12" s="376" t="n">
        <v>2</v>
      </c>
      <c r="CW12" s="377" t="n">
        <v>1</v>
      </c>
      <c r="CX12" s="376" t="n">
        <v>17</v>
      </c>
      <c r="CY12" s="377" t="n">
        <v>5</v>
      </c>
      <c r="CZ12" s="376"/>
      <c r="DA12" s="377"/>
      <c r="DB12" s="376"/>
      <c r="DC12" s="377"/>
      <c r="DD12" s="376"/>
      <c r="DE12" s="377"/>
      <c r="DF12" s="376"/>
      <c r="DG12" s="377"/>
      <c r="DI12" s="340" t="n">
        <f aca="false">CR12+CT12+CV12+CX12+CZ12+DB12+DD12+DF12</f>
        <v>46</v>
      </c>
      <c r="DJ12" s="4" t="n">
        <f aca="false">CS12+CU12+CW12+CY12+DA12+DC12+DE12+DG12</f>
        <v>17</v>
      </c>
      <c r="DK12" s="341" t="n">
        <f aca="false">DJ12/(DJ12+DI12)</f>
        <v>0.26984126984127</v>
      </c>
      <c r="DL12" s="4" t="n">
        <f aca="false">CR12+CS12+CZ12+DA12</f>
        <v>38</v>
      </c>
      <c r="DM12" s="4" t="n">
        <f aca="false">CT12+CU12+DB12+DC12</f>
        <v>0</v>
      </c>
      <c r="DN12" s="4" t="n">
        <f aca="false">CV12+CW12+DD12+DE12</f>
        <v>3</v>
      </c>
      <c r="DO12" s="4" t="n">
        <f aca="false">SUM(DL12:DN12)</f>
        <v>41</v>
      </c>
      <c r="DP12" s="15" t="n">
        <f aca="false">DM12/DO12</f>
        <v>0</v>
      </c>
      <c r="DQ12" s="15" t="n">
        <f aca="false">DN12/DO12</f>
        <v>0.0731707317073171</v>
      </c>
      <c r="DR12" s="4" t="n">
        <f aca="false">CX12+CY12+DF12+DG12</f>
        <v>22</v>
      </c>
      <c r="DS12" s="4" t="n">
        <f aca="false">SUM(CR12:CY12)</f>
        <v>63</v>
      </c>
      <c r="DT12" s="342" t="n">
        <f aca="false">SUM(CZ12:DG12)</f>
        <v>0</v>
      </c>
      <c r="DU12" s="343" t="n">
        <f aca="false">SUM(CR12:DG12)</f>
        <v>63</v>
      </c>
      <c r="DX12" s="15" t="n">
        <f aca="false">(DI12/FD12) - 1</f>
        <v>1.19047619047619</v>
      </c>
      <c r="DY12" s="15" t="n">
        <f aca="false">(DJ12/FE12) - 1</f>
        <v>1.125</v>
      </c>
      <c r="DZ12" s="15" t="n">
        <f aca="false">(DK12/FF12) - 1</f>
        <v>-0.0218253968253969</v>
      </c>
      <c r="EA12" s="15" t="n">
        <f aca="false">(DL12/FG12) - 1</f>
        <v>0.727272727272727</v>
      </c>
      <c r="EB12" s="15" t="n">
        <f aca="false">(DM12/FH12) - 1</f>
        <v>-1</v>
      </c>
      <c r="EC12" s="15" t="e">
        <f aca="false">(DN12/FI12) - 1</f>
        <v>#DIV/0!</v>
      </c>
      <c r="ED12" s="15" t="n">
        <f aca="false">(DO12/FJ12) - 1</f>
        <v>0.708333333333333</v>
      </c>
      <c r="EE12" s="15" t="n">
        <f aca="false">(DP12/FK12) - 1</f>
        <v>-1</v>
      </c>
      <c r="EF12" s="15" t="e">
        <f aca="false">(DQ12/FL12) - 1</f>
        <v>#DIV/0!</v>
      </c>
      <c r="EG12" s="15" t="n">
        <f aca="false">(DR12/FM12) - 1</f>
        <v>3.4</v>
      </c>
      <c r="EH12" s="15" t="n">
        <f aca="false">(DS12/FN12) - 1</f>
        <v>1.17241379310345</v>
      </c>
      <c r="EI12" s="15" t="e">
        <f aca="false">(DT12/FO12) - 1</f>
        <v>#DIV/0!</v>
      </c>
      <c r="EJ12" s="15" t="n">
        <f aca="false">(DU12/FP12) - 1</f>
        <v>1.17241379310345</v>
      </c>
      <c r="EL12" s="350" t="n">
        <v>0.364583333333333</v>
      </c>
      <c r="EM12" s="414" t="n">
        <v>17</v>
      </c>
      <c r="EN12" s="371" t="n">
        <v>5</v>
      </c>
      <c r="EO12" s="416" t="n">
        <v>2</v>
      </c>
      <c r="EP12" s="417"/>
      <c r="EQ12" s="416"/>
      <c r="ER12" s="417"/>
      <c r="ES12" s="414" t="n">
        <v>2</v>
      </c>
      <c r="ET12" s="415" t="n">
        <v>3</v>
      </c>
      <c r="EU12" s="414"/>
      <c r="EV12" s="415"/>
      <c r="EW12" s="416"/>
      <c r="EX12" s="417"/>
      <c r="EY12" s="416"/>
      <c r="EZ12" s="417"/>
      <c r="FA12" s="414"/>
      <c r="FB12" s="415"/>
      <c r="FD12" s="340" t="n">
        <f aca="false">EM12+EO12+EQ12+ES12+EU12+EW12+EY12+FA12</f>
        <v>21</v>
      </c>
      <c r="FE12" s="4" t="n">
        <f aca="false">EN12+EP12+ER12+ET12+EV12+EX12+EZ12+FB12</f>
        <v>8</v>
      </c>
      <c r="FF12" s="341" t="n">
        <f aca="false">FE12/(FE12+FD12)</f>
        <v>0.275862068965517</v>
      </c>
      <c r="FG12" s="4" t="n">
        <f aca="false">EM12+EN12+EU12+EV12</f>
        <v>22</v>
      </c>
      <c r="FH12" s="4" t="n">
        <f aca="false">EO12+EP12+EW12+EX12</f>
        <v>2</v>
      </c>
      <c r="FI12" s="4" t="n">
        <f aca="false">EQ12+ER12+EY12+EZ12</f>
        <v>0</v>
      </c>
      <c r="FJ12" s="4" t="n">
        <f aca="false">SUM(FG12:FI12)</f>
        <v>24</v>
      </c>
      <c r="FK12" s="15" t="n">
        <f aca="false">FH12/FJ12</f>
        <v>0.0833333333333333</v>
      </c>
      <c r="FL12" s="15" t="n">
        <f aca="false">FI12/FJ12</f>
        <v>0</v>
      </c>
      <c r="FM12" s="4" t="n">
        <f aca="false">ES12+ET12+FA12+FB12</f>
        <v>5</v>
      </c>
      <c r="FN12" s="4" t="n">
        <f aca="false">SUM(EM12:ET12)</f>
        <v>29</v>
      </c>
      <c r="FO12" s="342" t="n">
        <f aca="false">SUM(EU12:FB12)</f>
        <v>0</v>
      </c>
      <c r="FP12" s="343" t="n">
        <f aca="false">SUM(EM12:FB12)</f>
        <v>29</v>
      </c>
      <c r="FR12" s="0" t="n">
        <v>10</v>
      </c>
      <c r="FS12" s="0" t="n">
        <v>4</v>
      </c>
      <c r="FT12" s="0" t="n">
        <v>0.285714285714286</v>
      </c>
      <c r="FU12" s="0" t="n">
        <v>8</v>
      </c>
      <c r="FV12" s="0" t="n">
        <v>0</v>
      </c>
      <c r="FW12" s="0" t="n">
        <v>0</v>
      </c>
      <c r="FX12" s="0" t="n">
        <v>8</v>
      </c>
      <c r="FY12" s="0" t="n">
        <v>0</v>
      </c>
      <c r="FZ12" s="0" t="n">
        <v>0</v>
      </c>
      <c r="GA12" s="0" t="n">
        <v>6</v>
      </c>
      <c r="GB12" s="0" t="n">
        <v>14</v>
      </c>
      <c r="GC12" s="0" t="n">
        <v>0</v>
      </c>
      <c r="GD12" s="0" t="n">
        <v>14</v>
      </c>
      <c r="GF12" s="347" t="n">
        <f aca="false">(FD12/FR12) - 1</f>
        <v>1.1</v>
      </c>
      <c r="GG12" s="15" t="n">
        <f aca="false">(FE12/FS12) - 1</f>
        <v>1</v>
      </c>
      <c r="GH12" s="15" t="n">
        <f aca="false">(FF12/FT12) - 1</f>
        <v>-0.0344827586206905</v>
      </c>
      <c r="GI12" s="15" t="n">
        <f aca="false">(FG12/FU12) - 1</f>
        <v>1.75</v>
      </c>
      <c r="GJ12" s="15" t="e">
        <f aca="false">(FH12/FV12) - 1</f>
        <v>#DIV/0!</v>
      </c>
      <c r="GK12" s="15" t="e">
        <f aca="false">(FI12/FW12) - 1</f>
        <v>#DIV/0!</v>
      </c>
      <c r="GL12" s="15" t="n">
        <f aca="false">(FJ12/FX12) - 1</f>
        <v>2</v>
      </c>
      <c r="GM12" s="15" t="e">
        <f aca="false">(FK12/FY12) - 1</f>
        <v>#DIV/0!</v>
      </c>
      <c r="GN12" s="15" t="e">
        <f aca="false">(FL12/FZ12) - 1</f>
        <v>#DIV/0!</v>
      </c>
      <c r="GO12" s="15" t="n">
        <f aca="false">(FM12/GA12) - 1</f>
        <v>-0.166666666666667</v>
      </c>
      <c r="GP12" s="15" t="n">
        <f aca="false">(FN12/GB12) - 1</f>
        <v>1.07142857142857</v>
      </c>
      <c r="GQ12" s="15" t="e">
        <f aca="false">(FO12/GC12) - 1</f>
        <v>#DIV/0!</v>
      </c>
      <c r="GR12" s="348" t="n">
        <f aca="false">(FP12/GD12) - 1</f>
        <v>1.07142857142857</v>
      </c>
    </row>
    <row r="13" customFormat="false" ht="15" hidden="false" customHeight="false" outlineLevel="0" collapsed="false">
      <c r="A13" s="349" t="n">
        <v>0.375</v>
      </c>
      <c r="B13" s="379" t="n">
        <v>23</v>
      </c>
      <c r="C13" s="380" t="n">
        <v>3</v>
      </c>
      <c r="D13" s="379" t="n">
        <v>3</v>
      </c>
      <c r="E13" s="380" t="n">
        <v>1</v>
      </c>
      <c r="F13" s="379" t="n">
        <v>2</v>
      </c>
      <c r="G13" s="380"/>
      <c r="H13" s="379" t="n">
        <v>9</v>
      </c>
      <c r="I13" s="380" t="n">
        <v>1</v>
      </c>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418"/>
      <c r="EN13" s="419"/>
      <c r="EO13" s="420"/>
      <c r="EP13" s="420"/>
      <c r="EQ13" s="420"/>
      <c r="ER13" s="420"/>
      <c r="ES13" s="418"/>
      <c r="ET13" s="419"/>
      <c r="EU13" s="418"/>
      <c r="EV13" s="419"/>
      <c r="EW13" s="420"/>
      <c r="EX13" s="420"/>
      <c r="EY13" s="420"/>
      <c r="EZ13" s="420"/>
      <c r="FA13" s="418"/>
      <c r="FB13" s="415"/>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103</v>
      </c>
      <c r="C14" s="357" t="n">
        <f aca="false">SUM(C5:C12)</f>
        <v>27</v>
      </c>
      <c r="D14" s="357" t="n">
        <f aca="false">SUM(D5:D12)</f>
        <v>15</v>
      </c>
      <c r="E14" s="357" t="n">
        <f aca="false">SUM(E5:E12)</f>
        <v>13</v>
      </c>
      <c r="F14" s="357" t="n">
        <f aca="false">SUM(F5:F12)</f>
        <v>5</v>
      </c>
      <c r="G14" s="357" t="n">
        <f aca="false">SUM(G5:G12)</f>
        <v>2</v>
      </c>
      <c r="H14" s="357" t="n">
        <f aca="false">SUM(H5:H12)</f>
        <v>40</v>
      </c>
      <c r="I14" s="357" t="n">
        <f aca="false">SUM(I5:I12)</f>
        <v>19</v>
      </c>
      <c r="J14" s="357" t="n">
        <f aca="false">SUM(J5:J12)</f>
        <v>0</v>
      </c>
      <c r="K14" s="357" t="n">
        <f aca="false">SUM(K5:K12)</f>
        <v>0</v>
      </c>
      <c r="L14" s="357" t="n">
        <f aca="false">SUM(L5:L12)</f>
        <v>0</v>
      </c>
      <c r="M14" s="357" t="n">
        <f aca="false">SUM(M5:M12)</f>
        <v>0</v>
      </c>
      <c r="N14" s="357" t="n">
        <f aca="false">SUM(N5:N12)</f>
        <v>0</v>
      </c>
      <c r="O14" s="357" t="n">
        <f aca="false">SUM(O5:O12)</f>
        <v>0</v>
      </c>
      <c r="P14" s="357" t="n">
        <f aca="false">SUM(P5:P12)</f>
        <v>0</v>
      </c>
      <c r="Q14" s="357" t="n">
        <f aca="false">SUM(Q5:Q12)</f>
        <v>0</v>
      </c>
      <c r="S14" s="358" t="n">
        <f aca="false">B14+D14+F14+H14+J14+L14+N14+P14</f>
        <v>163</v>
      </c>
      <c r="T14" s="359" t="n">
        <f aca="false">C14+E14+G14+I14+K14+M14+O14+Q14</f>
        <v>61</v>
      </c>
      <c r="U14" s="360" t="n">
        <f aca="false">T14/(T14+S14)</f>
        <v>0.272321428571429</v>
      </c>
      <c r="V14" s="359" t="n">
        <f aca="false">B14+C14+J14+K14</f>
        <v>130</v>
      </c>
      <c r="W14" s="359" t="n">
        <f aca="false">D14+E14+L14+M14</f>
        <v>28</v>
      </c>
      <c r="X14" s="359" t="n">
        <f aca="false">F14+G14+N14+O14</f>
        <v>7</v>
      </c>
      <c r="Y14" s="359" t="n">
        <f aca="false">SUM(V14:X14)</f>
        <v>165</v>
      </c>
      <c r="Z14" s="15" t="n">
        <f aca="false">W14/Y14</f>
        <v>0.16969696969697</v>
      </c>
      <c r="AA14" s="15" t="n">
        <f aca="false">X14/Y14</f>
        <v>0.0424242424242424</v>
      </c>
      <c r="AB14" s="359" t="n">
        <f aca="false">H14+I14+P14+Q14</f>
        <v>59</v>
      </c>
      <c r="AC14" s="359" t="n">
        <f aca="false">SUM(B14:I14)</f>
        <v>224</v>
      </c>
      <c r="AD14" s="361" t="n">
        <f aca="false">SUM(J14:Q14)</f>
        <v>0</v>
      </c>
      <c r="AE14" s="362" t="n">
        <f aca="false">SUM(B14:Q14)</f>
        <v>224</v>
      </c>
      <c r="AH14" s="15" t="n">
        <f aca="false">(S14/BN14) - 1</f>
        <v>-0.0297619047619048</v>
      </c>
      <c r="AI14" s="15" t="n">
        <f aca="false">(T14/BO14) - 1</f>
        <v>0.648648648648649</v>
      </c>
      <c r="AJ14" s="15" t="n">
        <f aca="false">(U14/BP14) - 1</f>
        <v>0.508807915057915</v>
      </c>
      <c r="AK14" s="15" t="n">
        <f aca="false">(V14/BQ14) - 1</f>
        <v>-0.0579710144927537</v>
      </c>
      <c r="AL14" s="15" t="e">
        <f aca="false">(W14/BR14) - 1</f>
        <v>#DIV/0!</v>
      </c>
      <c r="AM14" s="15" t="n">
        <f aca="false">(X14/BS14) - 1</f>
        <v>-0.222222222222222</v>
      </c>
      <c r="AN14" s="15" t="n">
        <f aca="false">(Y14/BT14) - 1</f>
        <v>0.122448979591837</v>
      </c>
      <c r="AO14" s="15" t="e">
        <f aca="false">(Z14/BU14) - 1</f>
        <v>#DIV/0!</v>
      </c>
      <c r="AP14" s="15" t="n">
        <f aca="false">(AA14/BV14) - 1</f>
        <v>-0.307070707070707</v>
      </c>
      <c r="AQ14" s="15" t="n">
        <f aca="false">(AB14/BW14) - 1</f>
        <v>0.0172413793103448</v>
      </c>
      <c r="AR14" s="15" t="n">
        <f aca="false">(AC14/BX14) - 1</f>
        <v>0.103448275862069</v>
      </c>
      <c r="AS14" s="15" t="n">
        <f aca="false">(AD14/BY14) - 1</f>
        <v>-1</v>
      </c>
      <c r="AT14" s="15" t="n">
        <f aca="false">(AE14/BZ14) - 1</f>
        <v>0.0926829268292684</v>
      </c>
      <c r="AV14" s="356" t="s">
        <v>17</v>
      </c>
      <c r="AW14" s="357" t="n">
        <f aca="false">SUM(AW5:AW12)</f>
        <v>118</v>
      </c>
      <c r="AX14" s="357" t="n">
        <f aca="false">SUM(AX5:AX12)</f>
        <v>20</v>
      </c>
      <c r="AY14" s="357" t="n">
        <f aca="false">SUM(AY5:AY12)</f>
        <v>0</v>
      </c>
      <c r="AZ14" s="357" t="n">
        <f aca="false">SUM(AZ5:AZ12)</f>
        <v>0</v>
      </c>
      <c r="BA14" s="357" t="n">
        <f aca="false">SUM(BA5:BA12)</f>
        <v>9</v>
      </c>
      <c r="BB14" s="357" t="n">
        <f aca="false">SUM(BB5:BB12)</f>
        <v>0</v>
      </c>
      <c r="BC14" s="357" t="n">
        <f aca="false">SUM(BC5:BC12)</f>
        <v>39</v>
      </c>
      <c r="BD14" s="357" t="n">
        <f aca="false">SUM(BD5:BD12)</f>
        <v>17</v>
      </c>
      <c r="BE14" s="357" t="n">
        <f aca="false">SUM(BE5:BE12)</f>
        <v>0</v>
      </c>
      <c r="BF14" s="357" t="n">
        <f aca="false">SUM(BF5:BF12)</f>
        <v>0</v>
      </c>
      <c r="BG14" s="357" t="n">
        <f aca="false">SUM(BG5:BG12)</f>
        <v>0</v>
      </c>
      <c r="BH14" s="357" t="n">
        <f aca="false">SUM(BH5:BH12)</f>
        <v>0</v>
      </c>
      <c r="BI14" s="357" t="n">
        <f aca="false">SUM(BI5:BI12)</f>
        <v>0</v>
      </c>
      <c r="BJ14" s="357" t="n">
        <f aca="false">SUM(BJ5:BJ12)</f>
        <v>0</v>
      </c>
      <c r="BK14" s="357" t="n">
        <f aca="false">SUM(BK5:BK12)</f>
        <v>2</v>
      </c>
      <c r="BL14" s="357" t="n">
        <f aca="false">SUM(BL5:BL12)</f>
        <v>0</v>
      </c>
      <c r="BN14" s="358" t="n">
        <f aca="false">AW14+AY14+BA14+BC14+BE14+BG14+BI14+BK14</f>
        <v>168</v>
      </c>
      <c r="BO14" s="359" t="n">
        <f aca="false">AX14+AZ14+BB14+BD14+BF14+BH14+BJ14+BL14</f>
        <v>37</v>
      </c>
      <c r="BP14" s="360" t="n">
        <f aca="false">BO14/(BO14+BN14)</f>
        <v>0.180487804878049</v>
      </c>
      <c r="BQ14" s="359" t="n">
        <f aca="false">AW14+AX14+BE14+BF14</f>
        <v>138</v>
      </c>
      <c r="BR14" s="359" t="n">
        <f aca="false">AY14+AZ14+BG14+BH14</f>
        <v>0</v>
      </c>
      <c r="BS14" s="359" t="n">
        <f aca="false">BA14+BB14+BI14+BJ14</f>
        <v>9</v>
      </c>
      <c r="BT14" s="359" t="n">
        <f aca="false">SUM(BQ14:BS14)</f>
        <v>147</v>
      </c>
      <c r="BU14" s="15" t="n">
        <f aca="false">BR14/BT14</f>
        <v>0</v>
      </c>
      <c r="BV14" s="15" t="n">
        <f aca="false">BS14/BT14</f>
        <v>0.0612244897959184</v>
      </c>
      <c r="BW14" s="359" t="n">
        <f aca="false">BC14+BD14+BK14+BL14</f>
        <v>58</v>
      </c>
      <c r="BX14" s="359" t="n">
        <f aca="false">SUM(AW14:BD14)</f>
        <v>203</v>
      </c>
      <c r="BY14" s="361" t="n">
        <f aca="false">SUM(BE14:BL14)</f>
        <v>2</v>
      </c>
      <c r="BZ14" s="362" t="n">
        <f aca="false">SUM(AW14:BL14)</f>
        <v>205</v>
      </c>
      <c r="CC14" s="15" t="n">
        <f aca="false">(BN14/DI14) - 1</f>
        <v>0.0769230769230769</v>
      </c>
      <c r="CD14" s="15" t="n">
        <f aca="false">(BO14/DJ14) - 1</f>
        <v>-0.119047619047619</v>
      </c>
      <c r="CE14" s="15" t="n">
        <f aca="false">(BP14/DK14) - 1</f>
        <v>-0.149128919860627</v>
      </c>
      <c r="CF14" s="15" t="n">
        <f aca="false">(BQ14/DL14) - 1</f>
        <v>0.17948717948718</v>
      </c>
      <c r="CG14" s="15" t="n">
        <f aca="false">(BR14/DM14) - 1</f>
        <v>-1</v>
      </c>
      <c r="CH14" s="15" t="n">
        <f aca="false">(BS14/DN14) - 1</f>
        <v>0.125</v>
      </c>
      <c r="CI14" s="15" t="n">
        <f aca="false">(BT14/DO14) - 1</f>
        <v>0.0425531914893618</v>
      </c>
      <c r="CJ14" s="15" t="n">
        <f aca="false">(BU14/DP14) - 1</f>
        <v>-1</v>
      </c>
      <c r="CK14" s="15" t="n">
        <f aca="false">(BV14/DQ14) - 1</f>
        <v>0.0790816326530612</v>
      </c>
      <c r="CL14" s="15" t="n">
        <f aca="false">(BW14/DR14) - 1</f>
        <v>0.0175438596491229</v>
      </c>
      <c r="CM14" s="15" t="n">
        <f aca="false">(BX14/DS14) - 1</f>
        <v>0.0304568527918783</v>
      </c>
      <c r="CN14" s="15" t="n">
        <f aca="false">(BY14/DT14) - 1</f>
        <v>1</v>
      </c>
      <c r="CO14" s="15" t="n">
        <f aca="false">(BZ14/DU14) - 1</f>
        <v>0.0353535353535352</v>
      </c>
      <c r="CQ14" s="356" t="s">
        <v>17</v>
      </c>
      <c r="CR14" s="357" t="n">
        <f aca="false">SUM(CR5:CR12)</f>
        <v>94</v>
      </c>
      <c r="CS14" s="357" t="n">
        <f aca="false">SUM(CS5:CS12)</f>
        <v>23</v>
      </c>
      <c r="CT14" s="357" t="n">
        <f aca="false">SUM(CT5:CT12)</f>
        <v>10</v>
      </c>
      <c r="CU14" s="357" t="n">
        <f aca="false">SUM(CU5:CU12)</f>
        <v>5</v>
      </c>
      <c r="CV14" s="357" t="n">
        <f aca="false">SUM(CV5:CV12)</f>
        <v>7</v>
      </c>
      <c r="CW14" s="357" t="n">
        <f aca="false">SUM(CW5:CW12)</f>
        <v>1</v>
      </c>
      <c r="CX14" s="357" t="n">
        <f aca="false">SUM(CX5:CX12)</f>
        <v>44</v>
      </c>
      <c r="CY14" s="357" t="n">
        <f aca="false">SUM(CY5:CY12)</f>
        <v>13</v>
      </c>
      <c r="CZ14" s="357" t="n">
        <f aca="false">SUM(CZ5:CZ12)</f>
        <v>0</v>
      </c>
      <c r="DA14" s="357" t="n">
        <f aca="false">SUM(DA5:DA12)</f>
        <v>0</v>
      </c>
      <c r="DB14" s="357" t="n">
        <f aca="false">SUM(DB5:DB12)</f>
        <v>1</v>
      </c>
      <c r="DC14" s="357" t="n">
        <f aca="false">SUM(DC5:DC12)</f>
        <v>0</v>
      </c>
      <c r="DD14" s="357" t="n">
        <f aca="false">SUM(DD5:DD12)</f>
        <v>0</v>
      </c>
      <c r="DE14" s="357" t="n">
        <f aca="false">SUM(DE5:DE12)</f>
        <v>0</v>
      </c>
      <c r="DF14" s="357" t="n">
        <f aca="false">SUM(DF5:DF12)</f>
        <v>0</v>
      </c>
      <c r="DG14" s="357" t="n">
        <f aca="false">SUM(DG5:DG12)</f>
        <v>0</v>
      </c>
      <c r="DI14" s="358" t="n">
        <f aca="false">CR14+CT14+CV14+CX14+CZ14+DB14+DD14+DF14</f>
        <v>156</v>
      </c>
      <c r="DJ14" s="359" t="n">
        <f aca="false">CS14+CU14+CW14+CY14+DA14+DC14+DE14+DG14</f>
        <v>42</v>
      </c>
      <c r="DK14" s="360" t="n">
        <f aca="false">DJ14/(DJ14+DI14)</f>
        <v>0.212121212121212</v>
      </c>
      <c r="DL14" s="359" t="n">
        <f aca="false">CR14+CS14+CZ14+DA14</f>
        <v>117</v>
      </c>
      <c r="DM14" s="359" t="n">
        <f aca="false">CT14+CU14+DB14+DC14</f>
        <v>16</v>
      </c>
      <c r="DN14" s="359" t="n">
        <f aca="false">CV14+CW14+DD14+DE14</f>
        <v>8</v>
      </c>
      <c r="DO14" s="359" t="n">
        <f aca="false">SUM(DL14:DN14)</f>
        <v>141</v>
      </c>
      <c r="DP14" s="15" t="n">
        <f aca="false">DM14/DO14</f>
        <v>0.113475177304965</v>
      </c>
      <c r="DQ14" s="15" t="n">
        <f aca="false">DN14/DO14</f>
        <v>0.0567375886524823</v>
      </c>
      <c r="DR14" s="359" t="n">
        <f aca="false">CX14+CY14+DF14+DG14</f>
        <v>57</v>
      </c>
      <c r="DS14" s="359" t="n">
        <f aca="false">SUM(CR14:CY14)</f>
        <v>197</v>
      </c>
      <c r="DT14" s="361" t="n">
        <f aca="false">SUM(CZ14:DG14)</f>
        <v>1</v>
      </c>
      <c r="DU14" s="362" t="n">
        <f aca="false">SUM(CR14:DG14)</f>
        <v>198</v>
      </c>
      <c r="DX14" s="15" t="n">
        <f aca="false">(DI14/FD14) - 1</f>
        <v>0.248</v>
      </c>
      <c r="DY14" s="15" t="n">
        <f aca="false">(DJ14/FE14) - 1</f>
        <v>0.68</v>
      </c>
      <c r="DZ14" s="15" t="n">
        <f aca="false">(DK14/FF14) - 1</f>
        <v>0.272727272727273</v>
      </c>
      <c r="EA14" s="15" t="n">
        <f aca="false">(DL14/FG14) - 1</f>
        <v>0.17</v>
      </c>
      <c r="EB14" s="15" t="n">
        <f aca="false">(DM14/FH14) - 1</f>
        <v>0.6</v>
      </c>
      <c r="EC14" s="15" t="n">
        <f aca="false">(DN14/FI14) - 1</f>
        <v>1.66666666666667</v>
      </c>
      <c r="ED14" s="15" t="n">
        <f aca="false">(DO14/FJ14) - 1</f>
        <v>0.247787610619469</v>
      </c>
      <c r="EE14" s="15" t="n">
        <f aca="false">(DP14/FK14) - 1</f>
        <v>0.282269503546099</v>
      </c>
      <c r="EF14" s="15" t="n">
        <f aca="false">(DQ14/FL14) - 1</f>
        <v>1.1371158392435</v>
      </c>
      <c r="EG14" s="15" t="n">
        <f aca="false">(DR14/FM14) - 1</f>
        <v>0.540540540540541</v>
      </c>
      <c r="EH14" s="15" t="n">
        <f aca="false">(DS14/FN14) - 1</f>
        <v>0.313333333333333</v>
      </c>
      <c r="EI14" s="15" t="e">
        <f aca="false">(DT14/FO14) - 1</f>
        <v>#DIV/0!</v>
      </c>
      <c r="EJ14" s="15" t="n">
        <f aca="false">(DU14/FP14) - 1</f>
        <v>0.32</v>
      </c>
      <c r="EL14" s="356" t="s">
        <v>17</v>
      </c>
      <c r="EM14" s="363" t="n">
        <f aca="false">SUM(EM5:EM12)</f>
        <v>85</v>
      </c>
      <c r="EN14" s="363" t="n">
        <f aca="false">SUM(EN5:EN12)</f>
        <v>15</v>
      </c>
      <c r="EO14" s="363" t="n">
        <f aca="false">SUM(EO5:EO12)</f>
        <v>8</v>
      </c>
      <c r="EP14" s="363" t="n">
        <f aca="false">SUM(EP5:EP12)</f>
        <v>2</v>
      </c>
      <c r="EQ14" s="363" t="n">
        <f aca="false">SUM(EQ5:EQ12)</f>
        <v>1</v>
      </c>
      <c r="ER14" s="363" t="n">
        <f aca="false">SUM(ER5:ER12)</f>
        <v>2</v>
      </c>
      <c r="ES14" s="363" t="n">
        <f aca="false">SUM(ES5:ES12)</f>
        <v>31</v>
      </c>
      <c r="ET14" s="363" t="n">
        <f aca="false">SUM(ET5:ET12)</f>
        <v>6</v>
      </c>
      <c r="EU14" s="363" t="n">
        <f aca="false">SUM(EU5:EU12)</f>
        <v>0</v>
      </c>
      <c r="EV14" s="363" t="n">
        <f aca="false">SUM(EV5:EV12)</f>
        <v>0</v>
      </c>
      <c r="EW14" s="363" t="n">
        <f aca="false">SUM(EW5:EW12)</f>
        <v>0</v>
      </c>
      <c r="EX14" s="363" t="n">
        <f aca="false">SUM(EX5:EX12)</f>
        <v>0</v>
      </c>
      <c r="EY14" s="363" t="n">
        <f aca="false">SUM(EY5:EY12)</f>
        <v>0</v>
      </c>
      <c r="EZ14" s="363" t="n">
        <f aca="false">SUM(EZ5:EZ12)</f>
        <v>0</v>
      </c>
      <c r="FA14" s="363" t="n">
        <f aca="false">SUM(FA5:FA12)</f>
        <v>0</v>
      </c>
      <c r="FB14" s="367" t="n">
        <f aca="false">SUM(FB5:FB12)</f>
        <v>0</v>
      </c>
      <c r="FD14" s="358" t="n">
        <f aca="false">EM14+EO14+EQ14+ES14+EU14+EW14+EY14+FA14</f>
        <v>125</v>
      </c>
      <c r="FE14" s="359" t="n">
        <f aca="false">EN14+EP14+ER14+ET14+EV14+EX14+EZ14+FB14</f>
        <v>25</v>
      </c>
      <c r="FF14" s="360" t="n">
        <f aca="false">FE14/(FE14+FD14)</f>
        <v>0.166666666666667</v>
      </c>
      <c r="FG14" s="359" t="n">
        <f aca="false">EM14+EN14+EU14+EV14</f>
        <v>100</v>
      </c>
      <c r="FH14" s="359" t="n">
        <f aca="false">EO14+EP14+EW14+EX14</f>
        <v>10</v>
      </c>
      <c r="FI14" s="359" t="n">
        <f aca="false">EQ14+ER14+EY14+EZ14</f>
        <v>3</v>
      </c>
      <c r="FJ14" s="359" t="n">
        <f aca="false">SUM(FG14:FI14)</f>
        <v>113</v>
      </c>
      <c r="FK14" s="15" t="n">
        <f aca="false">FH14/FJ14</f>
        <v>0.0884955752212389</v>
      </c>
      <c r="FL14" s="15" t="n">
        <f aca="false">FI14/FJ14</f>
        <v>0.0265486725663717</v>
      </c>
      <c r="FM14" s="359" t="n">
        <f aca="false">ES14+ET14+FA14+FB14</f>
        <v>37</v>
      </c>
      <c r="FN14" s="359" t="n">
        <f aca="false">SUM(EM14:ET14)</f>
        <v>150</v>
      </c>
      <c r="FO14" s="361" t="n">
        <f aca="false">SUM(EU14:FB14)</f>
        <v>0</v>
      </c>
      <c r="FP14" s="362" t="n">
        <f aca="false">SUM(EM14:FB14)</f>
        <v>150</v>
      </c>
      <c r="FR14" s="0" t="n">
        <v>51</v>
      </c>
      <c r="FS14" s="0" t="n">
        <v>10</v>
      </c>
      <c r="FT14" s="0" t="n">
        <v>0.163934426229508</v>
      </c>
      <c r="FU14" s="0" t="n">
        <v>38</v>
      </c>
      <c r="FV14" s="0" t="n">
        <v>1</v>
      </c>
      <c r="FW14" s="0" t="n">
        <v>0</v>
      </c>
      <c r="FX14" s="0" t="n">
        <v>39</v>
      </c>
      <c r="FY14" s="0" t="n">
        <v>0.0256410256410256</v>
      </c>
      <c r="FZ14" s="0" t="n">
        <v>0</v>
      </c>
      <c r="GA14" s="0" t="n">
        <v>22</v>
      </c>
      <c r="GB14" s="0" t="n">
        <v>61</v>
      </c>
      <c r="GC14" s="0" t="n">
        <v>0</v>
      </c>
      <c r="GD14" s="0" t="n">
        <v>61</v>
      </c>
      <c r="GF14" s="347" t="n">
        <f aca="false">(FD14/FR14) - 1</f>
        <v>1.45098039215686</v>
      </c>
      <c r="GG14" s="15" t="n">
        <f aca="false">(FE14/FS14) - 1</f>
        <v>1.5</v>
      </c>
      <c r="GH14" s="15" t="n">
        <f aca="false">(FF14/FT14) - 1</f>
        <v>0.0166666666666679</v>
      </c>
      <c r="GI14" s="15" t="n">
        <f aca="false">(FG14/FU14) - 1</f>
        <v>1.63157894736842</v>
      </c>
      <c r="GJ14" s="15" t="n">
        <f aca="false">(FH14/FV14) - 1</f>
        <v>9</v>
      </c>
      <c r="GK14" s="15" t="e">
        <f aca="false">(FI14/FW14) - 1</f>
        <v>#DIV/0!</v>
      </c>
      <c r="GL14" s="15" t="n">
        <f aca="false">(FJ14/FX14) - 1</f>
        <v>1.8974358974359</v>
      </c>
      <c r="GM14" s="15" t="n">
        <f aca="false">(FK14/FY14) - 1</f>
        <v>2.45132743362832</v>
      </c>
      <c r="GN14" s="15" t="e">
        <f aca="false">(FL14/FZ14) - 1</f>
        <v>#DIV/0!</v>
      </c>
      <c r="GO14" s="15" t="n">
        <f aca="false">(FM14/GA14) - 1</f>
        <v>0.681818181818182</v>
      </c>
      <c r="GP14" s="15" t="n">
        <f aca="false">(FN14/GB14) - 1</f>
        <v>1.45901639344262</v>
      </c>
      <c r="GQ14" s="15" t="e">
        <f aca="false">(FO14/GC14) - 1</f>
        <v>#DIV/0!</v>
      </c>
      <c r="GR14" s="348" t="n">
        <f aca="false">(FP14/GD14) - 1</f>
        <v>1.45901639344262</v>
      </c>
    </row>
    <row r="15" customFormat="false" ht="14.25" hidden="false" customHeight="false" outlineLevel="0" collapsed="false">
      <c r="A15" s="356" t="s">
        <v>204</v>
      </c>
      <c r="B15" s="356" t="n">
        <f aca="false">SUM(B7:B10)</f>
        <v>50</v>
      </c>
      <c r="C15" s="356" t="n">
        <f aca="false">SUM(C7:C10)</f>
        <v>11</v>
      </c>
      <c r="D15" s="356" t="n">
        <f aca="false">SUM(D7:D10)</f>
        <v>8</v>
      </c>
      <c r="E15" s="356" t="n">
        <f aca="false">SUM(E7:E10)</f>
        <v>7</v>
      </c>
      <c r="F15" s="356" t="n">
        <f aca="false">SUM(F7:F10)</f>
        <v>2</v>
      </c>
      <c r="G15" s="356" t="n">
        <f aca="false">SUM(G7:G10)</f>
        <v>0</v>
      </c>
      <c r="H15" s="356" t="n">
        <f aca="false">SUM(H7:H10)</f>
        <v>17</v>
      </c>
      <c r="I15" s="356" t="n">
        <f aca="false">SUM(I7:I10)</f>
        <v>5</v>
      </c>
      <c r="J15" s="356" t="n">
        <f aca="false">SUM(J7:J10)</f>
        <v>0</v>
      </c>
      <c r="K15" s="356" t="n">
        <f aca="false">SUM(K7:K10)</f>
        <v>0</v>
      </c>
      <c r="L15" s="356" t="n">
        <f aca="false">SUM(L7:L10)</f>
        <v>0</v>
      </c>
      <c r="M15" s="356" t="n">
        <f aca="false">SUM(M7:M10)</f>
        <v>0</v>
      </c>
      <c r="N15" s="356" t="n">
        <f aca="false">SUM(N7:N10)</f>
        <v>0</v>
      </c>
      <c r="O15" s="356" t="n">
        <f aca="false">SUM(O7:O10)</f>
        <v>0</v>
      </c>
      <c r="P15" s="356" t="n">
        <f aca="false">SUM(P7:P10)</f>
        <v>0</v>
      </c>
      <c r="Q15" s="356" t="n">
        <f aca="false">SUM(Q7:Q10)</f>
        <v>0</v>
      </c>
      <c r="S15" s="364" t="n">
        <f aca="false">B15+D15+F15+H15+J15+L15+N15+P15</f>
        <v>77</v>
      </c>
      <c r="T15" s="363" t="n">
        <f aca="false">C15+E15+G15+I15+K15+M15+O15+Q15</f>
        <v>23</v>
      </c>
      <c r="U15" s="365" t="n">
        <f aca="false">T15/(T15+S15)</f>
        <v>0.23</v>
      </c>
      <c r="V15" s="363" t="n">
        <f aca="false">B15+C15+J15+K15</f>
        <v>61</v>
      </c>
      <c r="W15" s="363" t="n">
        <f aca="false">D15+E15+L15+M15</f>
        <v>15</v>
      </c>
      <c r="X15" s="363" t="n">
        <f aca="false">F15+G15+N15+O15</f>
        <v>2</v>
      </c>
      <c r="Y15" s="363" t="n">
        <f aca="false">SUM(V15:X15)</f>
        <v>78</v>
      </c>
      <c r="Z15" s="366" t="n">
        <f aca="false">W15/Y15</f>
        <v>0.192307692307692</v>
      </c>
      <c r="AA15" s="366" t="n">
        <f aca="false">X15/Y15</f>
        <v>0.0256410256410256</v>
      </c>
      <c r="AB15" s="363" t="n">
        <f aca="false">H15+I15+P15+Q15</f>
        <v>22</v>
      </c>
      <c r="AC15" s="363" t="n">
        <f aca="false">SUM(B15:I15)</f>
        <v>100</v>
      </c>
      <c r="AD15" s="367" t="n">
        <f aca="false">SUM(J15:Q15)</f>
        <v>0</v>
      </c>
      <c r="AE15" s="35" t="n">
        <f aca="false">SUM(B15:Q15)</f>
        <v>100</v>
      </c>
      <c r="AH15" s="15" t="n">
        <f aca="false">(S15/BN15) - 1</f>
        <v>0.0405405405405406</v>
      </c>
      <c r="AI15" s="15" t="n">
        <f aca="false">(T15/BO15) - 1</f>
        <v>0.210526315789474</v>
      </c>
      <c r="AJ15" s="15" t="n">
        <f aca="false">(U15/BP15) - 1</f>
        <v>0.12578947368421</v>
      </c>
      <c r="AK15" s="15" t="n">
        <f aca="false">(V15/BQ15) - 1</f>
        <v>-0.0615384615384615</v>
      </c>
      <c r="AL15" s="15" t="e">
        <f aca="false">(W15/BR15) - 1</f>
        <v>#DIV/0!</v>
      </c>
      <c r="AM15" s="15" t="n">
        <f aca="false">(X15/BS15) - 1</f>
        <v>1</v>
      </c>
      <c r="AN15" s="15" t="n">
        <f aca="false">(Y15/BT15) - 1</f>
        <v>0.181818181818182</v>
      </c>
      <c r="AO15" s="15" t="e">
        <f aca="false">(Z15/BU15) - 1</f>
        <v>#DIV/0!</v>
      </c>
      <c r="AP15" s="15" t="n">
        <f aca="false">(AA15/BV15) - 1</f>
        <v>0.692307692307692</v>
      </c>
      <c r="AQ15" s="15" t="n">
        <f aca="false">(AB15/BW15) - 1</f>
        <v>-0.185185185185185</v>
      </c>
      <c r="AR15" s="15" t="n">
        <f aca="false">(AC15/BX15) - 1</f>
        <v>0.0869565217391304</v>
      </c>
      <c r="AS15" s="15" t="n">
        <f aca="false">(AD15/BY15) - 1</f>
        <v>-1</v>
      </c>
      <c r="AT15" s="15" t="n">
        <f aca="false">(AE15/BZ15) - 1</f>
        <v>0.075268817204301</v>
      </c>
      <c r="AV15" s="356" t="s">
        <v>204</v>
      </c>
      <c r="AW15" s="356" t="n">
        <f aca="false">SUM(AW7:AW10)</f>
        <v>56</v>
      </c>
      <c r="AX15" s="356" t="n">
        <f aca="false">SUM(AX7:AX10)</f>
        <v>9</v>
      </c>
      <c r="AY15" s="356" t="n">
        <f aca="false">SUM(AY7:AY10)</f>
        <v>0</v>
      </c>
      <c r="AZ15" s="356" t="n">
        <f aca="false">SUM(AZ7:AZ10)</f>
        <v>0</v>
      </c>
      <c r="BA15" s="356" t="n">
        <f aca="false">SUM(BA7:BA10)</f>
        <v>1</v>
      </c>
      <c r="BB15" s="356" t="n">
        <f aca="false">SUM(BB7:BB10)</f>
        <v>0</v>
      </c>
      <c r="BC15" s="356" t="n">
        <f aca="false">SUM(BC7:BC10)</f>
        <v>16</v>
      </c>
      <c r="BD15" s="356" t="n">
        <f aca="false">SUM(BD7:BD10)</f>
        <v>10</v>
      </c>
      <c r="BE15" s="356" t="n">
        <f aca="false">SUM(BE7:BE10)</f>
        <v>0</v>
      </c>
      <c r="BF15" s="356" t="n">
        <f aca="false">SUM(BF7:BF10)</f>
        <v>0</v>
      </c>
      <c r="BG15" s="356" t="n">
        <f aca="false">SUM(BG7:BG10)</f>
        <v>0</v>
      </c>
      <c r="BH15" s="356" t="n">
        <f aca="false">SUM(BH7:BH10)</f>
        <v>0</v>
      </c>
      <c r="BI15" s="356" t="n">
        <f aca="false">SUM(BI7:BI10)</f>
        <v>0</v>
      </c>
      <c r="BJ15" s="356" t="n">
        <f aca="false">SUM(BJ7:BJ10)</f>
        <v>0</v>
      </c>
      <c r="BK15" s="356" t="n">
        <f aca="false">SUM(BK7:BK10)</f>
        <v>1</v>
      </c>
      <c r="BL15" s="356" t="n">
        <f aca="false">SUM(BL7:BL10)</f>
        <v>0</v>
      </c>
      <c r="BN15" s="364" t="n">
        <f aca="false">AW15+AY15+BA15+BC15+BE15+BG15+BI15+BK15</f>
        <v>74</v>
      </c>
      <c r="BO15" s="363" t="n">
        <f aca="false">AX15+AZ15+BB15+BD15+BF15+BH15+BJ15+BL15</f>
        <v>19</v>
      </c>
      <c r="BP15" s="365" t="n">
        <f aca="false">BO15/(BO15+BN15)</f>
        <v>0.204301075268817</v>
      </c>
      <c r="BQ15" s="363" t="n">
        <f aca="false">AW15+AX15+BE15+BF15</f>
        <v>65</v>
      </c>
      <c r="BR15" s="363" t="n">
        <f aca="false">AY15+AZ15+BG15+BH15</f>
        <v>0</v>
      </c>
      <c r="BS15" s="363" t="n">
        <f aca="false">BA15+BB15+BI15+BJ15</f>
        <v>1</v>
      </c>
      <c r="BT15" s="363" t="n">
        <f aca="false">SUM(BQ15:BS15)</f>
        <v>66</v>
      </c>
      <c r="BU15" s="366" t="n">
        <f aca="false">BR15/BT15</f>
        <v>0</v>
      </c>
      <c r="BV15" s="366" t="n">
        <f aca="false">BS15/BT15</f>
        <v>0.0151515151515152</v>
      </c>
      <c r="BW15" s="363" t="n">
        <f aca="false">BC15+BD15+BK15+BL15</f>
        <v>27</v>
      </c>
      <c r="BX15" s="363" t="n">
        <f aca="false">SUM(AW15:BD15)</f>
        <v>92</v>
      </c>
      <c r="BY15" s="367" t="n">
        <f aca="false">SUM(BE15:BL15)</f>
        <v>1</v>
      </c>
      <c r="BZ15" s="35" t="n">
        <f aca="false">SUM(AW15:BL15)</f>
        <v>93</v>
      </c>
      <c r="CC15" s="15" t="n">
        <f aca="false">(BN15/DI15) - 1</f>
        <v>0.0571428571428572</v>
      </c>
      <c r="CD15" s="15" t="n">
        <f aca="false">(BO15/DJ15) - 1</f>
        <v>0.266666666666667</v>
      </c>
      <c r="CE15" s="15" t="n">
        <f aca="false">(BP15/DK15) - 1</f>
        <v>0.157706093189964</v>
      </c>
      <c r="CF15" s="15" t="n">
        <f aca="false">(BQ15/DL15) - 1</f>
        <v>0.41304347826087</v>
      </c>
      <c r="CG15" s="15" t="n">
        <f aca="false">(BR15/DM15) - 1</f>
        <v>-1</v>
      </c>
      <c r="CH15" s="15" t="n">
        <f aca="false">(BS15/DN15) - 1</f>
        <v>-0.5</v>
      </c>
      <c r="CI15" s="15" t="n">
        <f aca="false">(BT15/DO15) - 1</f>
        <v>0.064516129032258</v>
      </c>
      <c r="CJ15" s="15" t="n">
        <f aca="false">(BU15/DP15) - 1</f>
        <v>-1</v>
      </c>
      <c r="CK15" s="15" t="n">
        <f aca="false">(BV15/DQ15) - 1</f>
        <v>-0.53030303030303</v>
      </c>
      <c r="CL15" s="15" t="n">
        <f aca="false">(BW15/DR15) - 1</f>
        <v>0.173913043478261</v>
      </c>
      <c r="CM15" s="15" t="n">
        <f aca="false">(BX15/DS15) - 1</f>
        <v>0.0952380952380953</v>
      </c>
      <c r="CN15" s="15" t="n">
        <f aca="false">(BY15/DT15) - 1</f>
        <v>0</v>
      </c>
      <c r="CO15" s="15" t="n">
        <f aca="false">(BZ15/DU15) - 1</f>
        <v>0.0941176470588236</v>
      </c>
      <c r="CQ15" s="356" t="s">
        <v>204</v>
      </c>
      <c r="CR15" s="356" t="n">
        <f aca="false">SUM(CR7:CR10)</f>
        <v>41</v>
      </c>
      <c r="CS15" s="356" t="n">
        <f aca="false">SUM(CS7:CS10)</f>
        <v>5</v>
      </c>
      <c r="CT15" s="356" t="n">
        <f aca="false">SUM(CT7:CT10)</f>
        <v>8</v>
      </c>
      <c r="CU15" s="356" t="n">
        <f aca="false">SUM(CU7:CU10)</f>
        <v>5</v>
      </c>
      <c r="CV15" s="356" t="n">
        <f aca="false">SUM(CV7:CV10)</f>
        <v>2</v>
      </c>
      <c r="CW15" s="356" t="n">
        <f aca="false">SUM(CW7:CW10)</f>
        <v>0</v>
      </c>
      <c r="CX15" s="356" t="n">
        <f aca="false">SUM(CX7:CX10)</f>
        <v>18</v>
      </c>
      <c r="CY15" s="356" t="n">
        <f aca="false">SUM(CY7:CY10)</f>
        <v>5</v>
      </c>
      <c r="CZ15" s="356" t="n">
        <f aca="false">SUM(CZ7:CZ10)</f>
        <v>0</v>
      </c>
      <c r="DA15" s="356" t="n">
        <f aca="false">SUM(DA7:DA10)</f>
        <v>0</v>
      </c>
      <c r="DB15" s="356" t="n">
        <f aca="false">SUM(DB7:DB10)</f>
        <v>1</v>
      </c>
      <c r="DC15" s="356" t="n">
        <f aca="false">SUM(DC7:DC10)</f>
        <v>0</v>
      </c>
      <c r="DD15" s="356" t="n">
        <f aca="false">SUM(DD7:DD10)</f>
        <v>0</v>
      </c>
      <c r="DE15" s="356" t="n">
        <f aca="false">SUM(DE7:DE10)</f>
        <v>0</v>
      </c>
      <c r="DF15" s="356" t="n">
        <f aca="false">SUM(DF7:DF10)</f>
        <v>0</v>
      </c>
      <c r="DG15" s="356" t="n">
        <f aca="false">SUM(DG7:DG10)</f>
        <v>0</v>
      </c>
      <c r="DI15" s="364" t="n">
        <f aca="false">CR15+CT15+CV15+CX15+CZ15+DB15+DD15+DF15</f>
        <v>70</v>
      </c>
      <c r="DJ15" s="363" t="n">
        <f aca="false">CS15+CU15+CW15+CY15+DA15+DC15+DE15+DG15</f>
        <v>15</v>
      </c>
      <c r="DK15" s="365" t="n">
        <f aca="false">DJ15/(DJ15+DI15)</f>
        <v>0.176470588235294</v>
      </c>
      <c r="DL15" s="363" t="n">
        <f aca="false">CR15+CS15+CZ15+DA15</f>
        <v>46</v>
      </c>
      <c r="DM15" s="363" t="n">
        <f aca="false">CT15+CU15+DB15+DC15</f>
        <v>14</v>
      </c>
      <c r="DN15" s="363" t="n">
        <f aca="false">CV15+CW15+DD15+DE15</f>
        <v>2</v>
      </c>
      <c r="DO15" s="363" t="n">
        <f aca="false">SUM(DL15:DN15)</f>
        <v>62</v>
      </c>
      <c r="DP15" s="366" t="n">
        <f aca="false">DM15/DO15</f>
        <v>0.225806451612903</v>
      </c>
      <c r="DQ15" s="366" t="n">
        <f aca="false">DN15/DO15</f>
        <v>0.032258064516129</v>
      </c>
      <c r="DR15" s="363" t="n">
        <f aca="false">CX15+CY15+DF15+DG15</f>
        <v>23</v>
      </c>
      <c r="DS15" s="363" t="n">
        <f aca="false">SUM(CR15:CY15)</f>
        <v>84</v>
      </c>
      <c r="DT15" s="367" t="n">
        <f aca="false">SUM(CZ15:DG15)</f>
        <v>1</v>
      </c>
      <c r="DU15" s="35" t="n">
        <f aca="false">SUM(CR15:DG15)</f>
        <v>85</v>
      </c>
      <c r="DX15" s="15" t="n">
        <f aca="false">(DI15/FD15) - 1</f>
        <v>0.044776119402985</v>
      </c>
      <c r="DY15" s="15" t="n">
        <f aca="false">(DJ15/FE15) - 1</f>
        <v>0.363636363636364</v>
      </c>
      <c r="DZ15" s="15" t="n">
        <f aca="false">(DK15/FF15) - 1</f>
        <v>0.251336898395722</v>
      </c>
      <c r="EA15" s="15" t="n">
        <f aca="false">(DL15/FG15) - 1</f>
        <v>-0.0416666666666666</v>
      </c>
      <c r="EB15" s="15" t="n">
        <f aca="false">(DM15/FH15) - 1</f>
        <v>6</v>
      </c>
      <c r="EC15" s="15" t="n">
        <f aca="false">(DN15/FI15) - 1</f>
        <v>1</v>
      </c>
      <c r="ED15" s="15" t="n">
        <f aca="false">(DO15/FJ15) - 1</f>
        <v>0.215686274509804</v>
      </c>
      <c r="EE15" s="15" t="n">
        <f aca="false">(DP15/FK15) - 1</f>
        <v>4.75806451612903</v>
      </c>
      <c r="EF15" s="15" t="n">
        <f aca="false">(DQ15/FL15) - 1</f>
        <v>0.645161290322581</v>
      </c>
      <c r="EG15" s="15" t="n">
        <f aca="false">(DR15/FM15) - 1</f>
        <v>-0.148148148148148</v>
      </c>
      <c r="EH15" s="15" t="n">
        <f aca="false">(DS15/FN15) - 1</f>
        <v>0.0769230769230769</v>
      </c>
      <c r="EI15" s="15" t="e">
        <f aca="false">(DT15/FO15) - 1</f>
        <v>#DIV/0!</v>
      </c>
      <c r="EJ15" s="15" t="n">
        <f aca="false">(DU15/FP15) - 1</f>
        <v>0.0897435897435896</v>
      </c>
      <c r="EL15" s="356" t="s">
        <v>204</v>
      </c>
      <c r="EM15" s="356" t="n">
        <f aca="false">SUM(EM7:EM10)</f>
        <v>41</v>
      </c>
      <c r="EN15" s="356" t="n">
        <f aca="false">SUM(EN7:EN10)</f>
        <v>7</v>
      </c>
      <c r="EO15" s="356" t="n">
        <f aca="false">SUM(EO7:EO10)</f>
        <v>1</v>
      </c>
      <c r="EP15" s="356" t="n">
        <f aca="false">SUM(EP7:EP10)</f>
        <v>1</v>
      </c>
      <c r="EQ15" s="356" t="n">
        <f aca="false">SUM(EQ7:EQ10)</f>
        <v>0</v>
      </c>
      <c r="ER15" s="356" t="n">
        <f aca="false">SUM(ER7:ER10)</f>
        <v>1</v>
      </c>
      <c r="ES15" s="356" t="n">
        <f aca="false">SUM(ES7:ES10)</f>
        <v>25</v>
      </c>
      <c r="ET15" s="356" t="n">
        <f aca="false">SUM(ET7:ET10)</f>
        <v>2</v>
      </c>
      <c r="EU15" s="356" t="n">
        <f aca="false">SUM(EU7:EU10)</f>
        <v>0</v>
      </c>
      <c r="EV15" s="356" t="n">
        <f aca="false">SUM(EV7:EV10)</f>
        <v>0</v>
      </c>
      <c r="EW15" s="356" t="n">
        <f aca="false">SUM(EW7:EW10)</f>
        <v>0</v>
      </c>
      <c r="EX15" s="356" t="n">
        <f aca="false">SUM(EX7:EX10)</f>
        <v>0</v>
      </c>
      <c r="EY15" s="356" t="n">
        <f aca="false">SUM(EY7:EY10)</f>
        <v>0</v>
      </c>
      <c r="EZ15" s="356" t="n">
        <f aca="false">SUM(EZ7:EZ10)</f>
        <v>0</v>
      </c>
      <c r="FA15" s="356" t="n">
        <f aca="false">SUM(FA7:FA10)</f>
        <v>0</v>
      </c>
      <c r="FB15" s="356" t="n">
        <f aca="false">SUM(FB7:FB10)</f>
        <v>0</v>
      </c>
      <c r="FD15" s="364" t="n">
        <f aca="false">EM15+EO15+EQ15+ES15+EU15+EW15+EY15+FA15</f>
        <v>67</v>
      </c>
      <c r="FE15" s="363" t="n">
        <f aca="false">EN15+EP15+ER15+ET15+EV15+EX15+EZ15+FB15</f>
        <v>11</v>
      </c>
      <c r="FF15" s="365" t="n">
        <f aca="false">FE15/(FE15+FD15)</f>
        <v>0.141025641025641</v>
      </c>
      <c r="FG15" s="363" t="n">
        <f aca="false">EM15+EN15+EU15+EV15</f>
        <v>48</v>
      </c>
      <c r="FH15" s="363" t="n">
        <f aca="false">EO15+EP15+EW15+EX15</f>
        <v>2</v>
      </c>
      <c r="FI15" s="363" t="n">
        <f aca="false">EQ15+ER15+EY15+EZ15</f>
        <v>1</v>
      </c>
      <c r="FJ15" s="363" t="n">
        <f aca="false">SUM(FG15:FI15)</f>
        <v>51</v>
      </c>
      <c r="FK15" s="366" t="n">
        <f aca="false">FH15/FJ15</f>
        <v>0.0392156862745098</v>
      </c>
      <c r="FL15" s="366" t="n">
        <f aca="false">FI15/FJ15</f>
        <v>0.0196078431372549</v>
      </c>
      <c r="FM15" s="363" t="n">
        <f aca="false">ES15+ET15+FA15+FB15</f>
        <v>27</v>
      </c>
      <c r="FN15" s="363" t="n">
        <f aca="false">SUM(EM15:ET15)</f>
        <v>78</v>
      </c>
      <c r="FO15" s="367" t="n">
        <f aca="false">SUM(EU15:FB15)</f>
        <v>0</v>
      </c>
      <c r="FP15" s="35" t="n">
        <f aca="false">SUM(EM15:FB15)</f>
        <v>78</v>
      </c>
      <c r="FR15" s="0" t="n">
        <v>17</v>
      </c>
      <c r="FS15" s="0" t="n">
        <v>5</v>
      </c>
      <c r="FT15" s="0" t="n">
        <v>0.227272727272727</v>
      </c>
      <c r="FU15" s="0" t="n">
        <v>14</v>
      </c>
      <c r="FV15" s="0" t="n">
        <v>1</v>
      </c>
      <c r="FW15" s="0" t="n">
        <v>0</v>
      </c>
      <c r="FX15" s="0" t="n">
        <v>15</v>
      </c>
      <c r="FY15" s="0" t="n">
        <v>0.0666666666666667</v>
      </c>
      <c r="FZ15" s="0" t="n">
        <v>0</v>
      </c>
      <c r="GA15" s="0" t="n">
        <v>7</v>
      </c>
      <c r="GB15" s="0" t="n">
        <v>22</v>
      </c>
      <c r="GC15" s="0" t="n">
        <v>0</v>
      </c>
      <c r="GD15" s="0" t="n">
        <v>22</v>
      </c>
      <c r="GF15" s="368" t="n">
        <f aca="false">(FD15/FR15) - 1</f>
        <v>2.94117647058824</v>
      </c>
      <c r="GG15" s="369" t="n">
        <f aca="false">(FE15/FS15) - 1</f>
        <v>1.2</v>
      </c>
      <c r="GH15" s="369" t="n">
        <f aca="false">(FF15/FT15) - 1</f>
        <v>-0.379487179487179</v>
      </c>
      <c r="GI15" s="369" t="n">
        <f aca="false">(FG15/FU15) - 1</f>
        <v>2.42857142857143</v>
      </c>
      <c r="GJ15" s="369" t="n">
        <f aca="false">(FH15/FV15) - 1</f>
        <v>1</v>
      </c>
      <c r="GK15" s="369" t="e">
        <f aca="false">(FI15/FW15) - 1</f>
        <v>#DIV/0!</v>
      </c>
      <c r="GL15" s="369" t="n">
        <f aca="false">(FJ15/FX15) - 1</f>
        <v>2.4</v>
      </c>
      <c r="GM15" s="369" t="n">
        <f aca="false">(FK15/FY15) - 1</f>
        <v>-0.411764705882353</v>
      </c>
      <c r="GN15" s="369" t="e">
        <f aca="false">(FL15/FZ15) - 1</f>
        <v>#DIV/0!</v>
      </c>
      <c r="GO15" s="369" t="n">
        <f aca="false">(FM15/GA15) - 1</f>
        <v>2.85714285714286</v>
      </c>
      <c r="GP15" s="369" t="n">
        <f aca="false">(FN15/GB15) - 1</f>
        <v>2.54545454545455</v>
      </c>
      <c r="GQ15" s="369" t="e">
        <f aca="false">(FO15/GC15) - 1</f>
        <v>#DIV/0!</v>
      </c>
      <c r="GR15" s="370" t="n">
        <f aca="false">(FP15/GD15) - 1</f>
        <v>2.54545454545455</v>
      </c>
    </row>
    <row r="17" customFormat="false" ht="14.25" hidden="false" customHeight="false" outlineLevel="0" collapsed="false">
      <c r="A17" s="0" t="s">
        <v>205</v>
      </c>
      <c r="B17" s="0" t="n">
        <f aca="false">SUM(B5:B8)</f>
        <v>27</v>
      </c>
      <c r="C17" s="0" t="n">
        <f aca="false">SUM(C5:C8)</f>
        <v>8</v>
      </c>
      <c r="D17" s="0" t="n">
        <f aca="false">SUM(D5:D8)</f>
        <v>3</v>
      </c>
      <c r="E17" s="0" t="n">
        <f aca="false">SUM(E5:E8)</f>
        <v>3</v>
      </c>
      <c r="F17" s="0" t="n">
        <f aca="false">SUM(F5:F8)</f>
        <v>1</v>
      </c>
      <c r="G17" s="0" t="n">
        <f aca="false">SUM(G5:G8)</f>
        <v>0</v>
      </c>
      <c r="H17" s="0" t="n">
        <f aca="false">SUM(H5:H8)</f>
        <v>10</v>
      </c>
      <c r="I17" s="0" t="n">
        <f aca="false">SUM(I5:I8)</f>
        <v>0</v>
      </c>
      <c r="J17" s="0" t="n">
        <f aca="false">SUM(J5:J8)</f>
        <v>0</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23</v>
      </c>
      <c r="AX17" s="0" t="n">
        <f aca="false">SUM(AX5:AX8)</f>
        <v>1</v>
      </c>
      <c r="AY17" s="0" t="n">
        <f aca="false">SUM(AY5:AY8)</f>
        <v>0</v>
      </c>
      <c r="AZ17" s="0" t="n">
        <f aca="false">SUM(AZ5:AZ8)</f>
        <v>0</v>
      </c>
      <c r="BA17" s="0" t="n">
        <f aca="false">SUM(BA5:BA8)</f>
        <v>1</v>
      </c>
      <c r="BB17" s="0" t="n">
        <f aca="false">SUM(BB5:BB8)</f>
        <v>0</v>
      </c>
      <c r="BC17" s="0" t="n">
        <f aca="false">SUM(BC5:BC8)</f>
        <v>6</v>
      </c>
      <c r="BD17" s="0" t="n">
        <f aca="false">SUM(BD5:BD8)</f>
        <v>2</v>
      </c>
      <c r="BE17" s="0" t="n">
        <f aca="false">SUM(BE5:BE8)</f>
        <v>0</v>
      </c>
      <c r="BF17" s="0" t="n">
        <f aca="false">SUM(BF5:BF8)</f>
        <v>0</v>
      </c>
      <c r="BG17" s="0" t="n">
        <f aca="false">SUM(BG5:BG8)</f>
        <v>0</v>
      </c>
      <c r="BH17" s="0" t="n">
        <f aca="false">SUM(BH5:BH8)</f>
        <v>0</v>
      </c>
      <c r="BI17" s="0" t="n">
        <f aca="false">SUM(BI5:BI8)</f>
        <v>0</v>
      </c>
      <c r="BJ17" s="0" t="n">
        <f aca="false">SUM(BJ5:BJ8)</f>
        <v>0</v>
      </c>
      <c r="BK17" s="0" t="n">
        <f aca="false">SUM(BK5:BK8)</f>
        <v>1</v>
      </c>
      <c r="BL17" s="0" t="n">
        <f aca="false">SUM(BL5:BL8)</f>
        <v>0</v>
      </c>
      <c r="CQ17" s="0" t="s">
        <v>205</v>
      </c>
      <c r="CR17" s="0" t="n">
        <f aca="false">SUM(CR5:CR8)</f>
        <v>23</v>
      </c>
      <c r="CS17" s="0" t="n">
        <f aca="false">SUM(CS5:CS8)</f>
        <v>5</v>
      </c>
      <c r="CT17" s="0" t="n">
        <f aca="false">SUM(CT5:CT8)</f>
        <v>4</v>
      </c>
      <c r="CU17" s="0" t="n">
        <f aca="false">SUM(CU5:CU8)</f>
        <v>1</v>
      </c>
      <c r="CV17" s="0" t="n">
        <f aca="false">SUM(CV5:CV8)</f>
        <v>1</v>
      </c>
      <c r="CW17" s="0" t="n">
        <f aca="false">SUM(CW5:CW8)</f>
        <v>0</v>
      </c>
      <c r="CX17" s="0" t="n">
        <f aca="false">SUM(CX5:CX8)</f>
        <v>10</v>
      </c>
      <c r="CY17" s="0" t="n">
        <f aca="false">SUM(CY5:CY8)</f>
        <v>2</v>
      </c>
      <c r="CZ17" s="0" t="n">
        <f aca="false">SUM(CZ5:CZ8)</f>
        <v>0</v>
      </c>
      <c r="DA17" s="0" t="n">
        <f aca="false">SUM(DA5:DA8)</f>
        <v>0</v>
      </c>
      <c r="DB17" s="0" t="n">
        <f aca="false">SUM(DB5:DB8)</f>
        <v>1</v>
      </c>
      <c r="DC17" s="0" t="n">
        <f aca="false">SUM(DC5:DC8)</f>
        <v>0</v>
      </c>
      <c r="DD17" s="0" t="n">
        <f aca="false">SUM(DD5:DD8)</f>
        <v>0</v>
      </c>
      <c r="DE17" s="0" t="n">
        <f aca="false">SUM(DE5:DE8)</f>
        <v>0</v>
      </c>
      <c r="DF17" s="0" t="n">
        <f aca="false">SUM(DF5:DF8)</f>
        <v>0</v>
      </c>
      <c r="DG17" s="0" t="n">
        <f aca="false">SUM(DG5:DG8)</f>
        <v>0</v>
      </c>
      <c r="EL17" s="0" t="n">
        <v>7</v>
      </c>
      <c r="EM17" s="0" t="n">
        <f aca="false">SUM(EM5:EM8)</f>
        <v>23</v>
      </c>
      <c r="EN17" s="0" t="n">
        <f aca="false">SUM(EN5:EN8)</f>
        <v>2</v>
      </c>
      <c r="EO17" s="0" t="n">
        <f aca="false">SUM(EO5:EO8)</f>
        <v>3</v>
      </c>
      <c r="EP17" s="0" t="n">
        <f aca="false">SUM(EP5:EP8)</f>
        <v>2</v>
      </c>
      <c r="EQ17" s="0" t="n">
        <f aca="false">SUM(EQ5:EQ8)</f>
        <v>0</v>
      </c>
      <c r="ER17" s="0" t="n">
        <f aca="false">SUM(ER5:ER8)</f>
        <v>0</v>
      </c>
      <c r="ES17" s="0" t="n">
        <f aca="false">SUM(ES5:ES8)</f>
        <v>7</v>
      </c>
      <c r="ET17" s="0" t="n">
        <f aca="false">SUM(ET5:ET8)</f>
        <v>0</v>
      </c>
      <c r="EU17" s="0" t="n">
        <f aca="false">SUM(EU5:EU8)</f>
        <v>0</v>
      </c>
      <c r="EV17" s="0" t="n">
        <f aca="false">SUM(EV5:EV8)</f>
        <v>0</v>
      </c>
      <c r="EW17" s="0" t="n">
        <f aca="false">SUM(EW5:EW8)</f>
        <v>0</v>
      </c>
      <c r="EX17" s="0" t="n">
        <f aca="false">SUM(EX5:EX8)</f>
        <v>0</v>
      </c>
      <c r="EY17" s="0" t="n">
        <f aca="false">SUM(EY5:EY8)</f>
        <v>0</v>
      </c>
      <c r="EZ17" s="0" t="n">
        <f aca="false">SUM(EZ5:EZ8)</f>
        <v>0</v>
      </c>
      <c r="FA17" s="0" t="n">
        <f aca="false">SUM(FA5:FA8)</f>
        <v>0</v>
      </c>
      <c r="FB17" s="0" t="n">
        <f aca="false">SUM(FB5:FB8)</f>
        <v>0</v>
      </c>
    </row>
    <row r="18" customFormat="false" ht="14.25" hidden="false" customHeight="false" outlineLevel="0" collapsed="false">
      <c r="A18" s="0" t="s">
        <v>206</v>
      </c>
      <c r="B18" s="0" t="n">
        <f aca="false">SUM(B9:B12)</f>
        <v>76</v>
      </c>
      <c r="C18" s="0" t="n">
        <f aca="false">SUM(C9:C12)</f>
        <v>19</v>
      </c>
      <c r="D18" s="0" t="n">
        <f aca="false">SUM(D9:D12)</f>
        <v>12</v>
      </c>
      <c r="E18" s="0" t="n">
        <f aca="false">SUM(E9:E12)</f>
        <v>10</v>
      </c>
      <c r="F18" s="0" t="n">
        <f aca="false">SUM(F9:F12)</f>
        <v>4</v>
      </c>
      <c r="G18" s="0" t="n">
        <f aca="false">SUM(G9:G12)</f>
        <v>2</v>
      </c>
      <c r="H18" s="0" t="n">
        <f aca="false">SUM(H9:H12)</f>
        <v>30</v>
      </c>
      <c r="I18" s="0" t="n">
        <f aca="false">SUM(I9:I12)</f>
        <v>19</v>
      </c>
      <c r="J18" s="0" t="n">
        <f aca="false">SUM(J9:J12)</f>
        <v>0</v>
      </c>
      <c r="K18" s="0" t="n">
        <f aca="false">SUM(K9:K12)</f>
        <v>0</v>
      </c>
      <c r="L18" s="0" t="n">
        <f aca="false">SUM(L9:L12)</f>
        <v>0</v>
      </c>
      <c r="M18" s="0" t="n">
        <f aca="false">SUM(M9:M12)</f>
        <v>0</v>
      </c>
      <c r="N18" s="0" t="n">
        <f aca="false">SUM(N9:N12)</f>
        <v>0</v>
      </c>
      <c r="O18" s="0" t="n">
        <f aca="false">SUM(O9:O12)</f>
        <v>0</v>
      </c>
      <c r="P18" s="0" t="n">
        <f aca="false">SUM(P9:P12)</f>
        <v>0</v>
      </c>
      <c r="Q18" s="0" t="n">
        <f aca="false">SUM(Q9:Q12)</f>
        <v>0</v>
      </c>
      <c r="AV18" s="0" t="s">
        <v>206</v>
      </c>
      <c r="AW18" s="0" t="n">
        <f aca="false">SUM(AW9:AW12)</f>
        <v>95</v>
      </c>
      <c r="AX18" s="0" t="n">
        <f aca="false">SUM(AX9:AX12)</f>
        <v>19</v>
      </c>
      <c r="AY18" s="0" t="n">
        <f aca="false">SUM(AY9:AY12)</f>
        <v>0</v>
      </c>
      <c r="AZ18" s="0" t="n">
        <f aca="false">SUM(AZ9:AZ12)</f>
        <v>0</v>
      </c>
      <c r="BA18" s="0" t="n">
        <f aca="false">SUM(BA9:BA12)</f>
        <v>8</v>
      </c>
      <c r="BB18" s="0" t="n">
        <f aca="false">SUM(BB9:BB12)</f>
        <v>0</v>
      </c>
      <c r="BC18" s="0" t="n">
        <f aca="false">SUM(BC9:BC12)</f>
        <v>33</v>
      </c>
      <c r="BD18" s="0" t="n">
        <f aca="false">SUM(BD9:BD12)</f>
        <v>15</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1</v>
      </c>
      <c r="BL18" s="0" t="n">
        <f aca="false">SUM(BL9:BL12)</f>
        <v>0</v>
      </c>
      <c r="CQ18" s="0" t="s">
        <v>206</v>
      </c>
      <c r="CR18" s="0" t="n">
        <f aca="false">SUM(CR9:CR12)</f>
        <v>71</v>
      </c>
      <c r="CS18" s="0" t="n">
        <f aca="false">SUM(CS9:CS12)</f>
        <v>18</v>
      </c>
      <c r="CT18" s="0" t="n">
        <f aca="false">SUM(CT9:CT12)</f>
        <v>6</v>
      </c>
      <c r="CU18" s="0" t="n">
        <f aca="false">SUM(CU9:CU12)</f>
        <v>4</v>
      </c>
      <c r="CV18" s="0" t="n">
        <f aca="false">SUM(CV9:CV12)</f>
        <v>6</v>
      </c>
      <c r="CW18" s="0" t="n">
        <f aca="false">SUM(CW9:CW12)</f>
        <v>1</v>
      </c>
      <c r="CX18" s="0" t="n">
        <f aca="false">SUM(CX9:CX12)</f>
        <v>34</v>
      </c>
      <c r="CY18" s="0" t="n">
        <f aca="false">SUM(CY9:CY12)</f>
        <v>11</v>
      </c>
      <c r="CZ18" s="0" t="n">
        <f aca="false">SUM(CZ9:CZ12)</f>
        <v>0</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0</v>
      </c>
      <c r="EL18" s="0" t="n">
        <v>8</v>
      </c>
      <c r="EM18" s="0" t="n">
        <f aca="false">SUM(EM9:EM12)</f>
        <v>62</v>
      </c>
      <c r="EN18" s="0" t="n">
        <f aca="false">SUM(EN9:EN12)</f>
        <v>13</v>
      </c>
      <c r="EO18" s="0" t="n">
        <f aca="false">SUM(EO9:EO12)</f>
        <v>5</v>
      </c>
      <c r="EP18" s="0" t="n">
        <f aca="false">SUM(EP9:EP12)</f>
        <v>0</v>
      </c>
      <c r="EQ18" s="0" t="n">
        <f aca="false">SUM(EQ9:EQ12)</f>
        <v>1</v>
      </c>
      <c r="ER18" s="0" t="n">
        <f aca="false">SUM(ER9:ER12)</f>
        <v>2</v>
      </c>
      <c r="ES18" s="0" t="n">
        <f aca="false">SUM(ES9:ES12)</f>
        <v>24</v>
      </c>
      <c r="ET18" s="0" t="n">
        <f aca="false">SUM(ET9:ET12)</f>
        <v>6</v>
      </c>
      <c r="EU18" s="0" t="n">
        <f aca="false">SUM(EU9:EU12)</f>
        <v>0</v>
      </c>
      <c r="EV18" s="0" t="n">
        <f aca="false">SUM(EV9:EV12)</f>
        <v>0</v>
      </c>
      <c r="EW18" s="0" t="n">
        <f aca="false">SUM(EW9:EW12)</f>
        <v>0</v>
      </c>
      <c r="EX18" s="0" t="n">
        <f aca="false">SUM(EX9:EX12)</f>
        <v>0</v>
      </c>
      <c r="EY18" s="0" t="n">
        <f aca="false">SUM(EY9:EY12)</f>
        <v>0</v>
      </c>
      <c r="EZ18" s="0" t="n">
        <f aca="false">SUM(EZ9:EZ12)</f>
        <v>0</v>
      </c>
      <c r="FA18" s="0" t="n">
        <f aca="false">SUM(FA9:FA12)</f>
        <v>0</v>
      </c>
      <c r="FB18" s="0" t="n">
        <f aca="false">SUM(FB9:FB12)</f>
        <v>0</v>
      </c>
    </row>
    <row r="20" customFormat="false" ht="14.25" hidden="false" customHeight="false" outlineLevel="0" collapsed="false">
      <c r="CQ20" s="0" t="s">
        <v>210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165</v>
      </c>
      <c r="T24" s="152" t="n">
        <f aca="false">Y15</f>
        <v>78</v>
      </c>
      <c r="U24" s="153" t="n">
        <f aca="false">V24/S24</f>
        <v>0.16969696969697</v>
      </c>
      <c r="V24" s="154" t="n">
        <f aca="false">W14</f>
        <v>28</v>
      </c>
      <c r="W24" s="153" t="n">
        <f aca="false">X24/S24</f>
        <v>0.254545454545454</v>
      </c>
      <c r="X24" s="154" t="n">
        <f aca="false">C14+E14+G14+K14+M14+O14</f>
        <v>42</v>
      </c>
      <c r="Y24" s="153" t="n">
        <f aca="false">Z24/X24</f>
        <v>0.30952380952381</v>
      </c>
      <c r="Z24" s="154" t="n">
        <f aca="false">E14+M14</f>
        <v>13</v>
      </c>
      <c r="AA24" s="155" t="n">
        <f aca="false">X14</f>
        <v>7</v>
      </c>
      <c r="AB24" s="155" t="n">
        <f aca="false">X15</f>
        <v>2</v>
      </c>
      <c r="AC24" s="155" t="n">
        <f aca="false">AB14</f>
        <v>59</v>
      </c>
      <c r="AD24" s="155" t="n">
        <f aca="false">AB15</f>
        <v>22</v>
      </c>
      <c r="AE24" s="152" t="n">
        <f aca="false">AC14</f>
        <v>224</v>
      </c>
      <c r="AF24" s="152" t="n">
        <f aca="false">AC15</f>
        <v>100</v>
      </c>
      <c r="AG24" s="152" t="n">
        <f aca="false">AD14</f>
        <v>0</v>
      </c>
      <c r="AH24" s="152" t="n">
        <f aca="false">AD15</f>
        <v>0</v>
      </c>
      <c r="BN24" s="152" t="n">
        <f aca="false">BT14</f>
        <v>147</v>
      </c>
      <c r="BO24" s="152" t="n">
        <f aca="false">BT15</f>
        <v>66</v>
      </c>
      <c r="BP24" s="153" t="n">
        <f aca="false">BQ24/BN24</f>
        <v>0</v>
      </c>
      <c r="BQ24" s="154" t="n">
        <f aca="false">BR14</f>
        <v>0</v>
      </c>
      <c r="BR24" s="153" t="n">
        <f aca="false">BS24/BN24</f>
        <v>0.136054421768707</v>
      </c>
      <c r="BS24" s="154" t="n">
        <f aca="false">AX14+AZ14+BB14+BF14+BH14+BJ14</f>
        <v>20</v>
      </c>
      <c r="BT24" s="153" t="n">
        <f aca="false">BU24/BS24</f>
        <v>0</v>
      </c>
      <c r="BU24" s="154" t="n">
        <f aca="false">AZ14+BH14</f>
        <v>0</v>
      </c>
      <c r="BV24" s="155" t="n">
        <f aca="false">BS14</f>
        <v>9</v>
      </c>
      <c r="BW24" s="155" t="n">
        <f aca="false">BS15</f>
        <v>1</v>
      </c>
      <c r="BX24" s="155" t="n">
        <f aca="false">BW14</f>
        <v>58</v>
      </c>
      <c r="BY24" s="155" t="n">
        <f aca="false">BW15</f>
        <v>27</v>
      </c>
      <c r="BZ24" s="152" t="n">
        <f aca="false">BX14</f>
        <v>203</v>
      </c>
      <c r="CA24" s="152" t="n">
        <f aca="false">BX15</f>
        <v>92</v>
      </c>
      <c r="CB24" s="152" t="n">
        <f aca="false">BY14</f>
        <v>2</v>
      </c>
      <c r="CC24" s="152" t="n">
        <f aca="false">BY15</f>
        <v>1</v>
      </c>
    </row>
    <row r="29" customFormat="false" ht="13.8" hidden="false" customHeight="false" outlineLevel="0" collapsed="false">
      <c r="A29" s="421" t="s">
        <v>212</v>
      </c>
      <c r="C29" s="0" t="s">
        <v>228</v>
      </c>
    </row>
    <row r="30" customFormat="false" ht="13.8" hidden="false" customHeight="false" outlineLevel="0" collapsed="false"/>
    <row r="31" customFormat="false" ht="13.8" hidden="false" customHeight="false" outlineLevel="0" collapsed="false">
      <c r="A31" s="421" t="s">
        <v>215</v>
      </c>
      <c r="C31" s="0" t="s">
        <v>221</v>
      </c>
    </row>
    <row r="32" customFormat="false" ht="13.8" hidden="false" customHeight="false" outlineLevel="0" collapsed="false"/>
    <row r="33" customFormat="false" ht="13.8" hidden="false" customHeight="false" outlineLevel="0" collapsed="false">
      <c r="A33" s="421" t="s">
        <v>222</v>
      </c>
    </row>
    <row r="34" customFormat="false" ht="13.8" hidden="false" customHeight="false" outlineLevel="0" collapsed="false">
      <c r="A34" s="421" t="s">
        <v>229</v>
      </c>
    </row>
    <row r="35" customFormat="false" ht="13.8" hidden="false" customHeight="false" outlineLevel="0" collapsed="false">
      <c r="A35" s="0" t="s">
        <v>230</v>
      </c>
    </row>
    <row r="36" customFormat="false" ht="13.8" hidden="false" customHeight="false" outlineLevel="0" collapsed="false">
      <c r="A36" s="0" t="s">
        <v>231</v>
      </c>
    </row>
    <row r="37" customFormat="false" ht="13.8" hidden="false" customHeight="false" outlineLevel="0" collapsed="false">
      <c r="A37" s="0" t="s">
        <v>232</v>
      </c>
    </row>
    <row r="38" customFormat="false" ht="13.8" hidden="false" customHeight="false" outlineLevel="0" collapsed="false"/>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R3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27" activeCellId="1" sqref="E31:G31 A27"/>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233</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RteEurope-&gt;Meyrin</v>
      </c>
      <c r="T2" s="325"/>
      <c r="U2" s="325"/>
      <c r="V2" s="325"/>
      <c r="W2" s="325"/>
      <c r="X2" s="325"/>
      <c r="Y2" s="325"/>
      <c r="Z2" s="325"/>
      <c r="AA2" s="325"/>
      <c r="AB2" s="325"/>
      <c r="AC2" s="325"/>
      <c r="AD2" s="325"/>
      <c r="AH2" s="326" t="str">
        <f aca="false">"Changement depuis 2022 " &amp; $AX1</f>
        <v>Changement depuis 2022 RteEurope-&gt;Meyrin</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RteEurope-&gt;Meyrin</v>
      </c>
      <c r="BO2" s="325"/>
      <c r="BP2" s="325"/>
      <c r="BQ2" s="325"/>
      <c r="BR2" s="325"/>
      <c r="BS2" s="325"/>
      <c r="BT2" s="325"/>
      <c r="BU2" s="325"/>
      <c r="BV2" s="325"/>
      <c r="BW2" s="325"/>
      <c r="BX2" s="325"/>
      <c r="BY2" s="325"/>
      <c r="CC2" s="326" t="str">
        <f aca="false">"Changement depuis 2022 " &amp; $AX1</f>
        <v>Changement depuis 2022 RteEurope-&gt;Meyrin</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RteEurope-&gt;Meyrin</v>
      </c>
      <c r="DJ2" s="325"/>
      <c r="DK2" s="325"/>
      <c r="DL2" s="325"/>
      <c r="DM2" s="325"/>
      <c r="DN2" s="325"/>
      <c r="DO2" s="325"/>
      <c r="DP2" s="325"/>
      <c r="DQ2" s="325"/>
      <c r="DR2" s="325"/>
      <c r="DS2" s="325"/>
      <c r="DT2" s="325"/>
      <c r="DX2" s="326" t="str">
        <f aca="false">"Changement depuis 2021 " &amp; $CS1</f>
        <v>Changement depuis 2021 RteEurope-&gt;Meyrin</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RteEurope-Meyrin</v>
      </c>
      <c r="FE2" s="325"/>
      <c r="FF2" s="325"/>
      <c r="FG2" s="325"/>
      <c r="FH2" s="325"/>
      <c r="FI2" s="325"/>
      <c r="FJ2" s="325"/>
      <c r="FK2" s="325"/>
      <c r="FL2" s="325"/>
      <c r="FM2" s="325"/>
      <c r="FN2" s="325"/>
      <c r="FO2" s="325"/>
      <c r="FR2" s="325" t="str">
        <f aca="false">"Totaux 2020 " &amp; $EN1</f>
        <v>Totaux 2020 RteEurope-Meyrin</v>
      </c>
      <c r="FS2" s="325"/>
      <c r="FT2" s="325"/>
      <c r="FU2" s="325"/>
      <c r="FV2" s="325"/>
      <c r="FW2" s="325"/>
      <c r="FX2" s="325"/>
      <c r="FY2" s="325"/>
      <c r="FZ2" s="325"/>
      <c r="GA2" s="325"/>
      <c r="GB2" s="325"/>
      <c r="GC2" s="325"/>
      <c r="GF2" s="326" t="str">
        <f aca="false">"Changement depuis 2020 " &amp; $EN1</f>
        <v>Changement depuis 2020 RteEurope-Meyrin</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v>1</v>
      </c>
      <c r="C5" s="371" t="n">
        <v>0</v>
      </c>
      <c r="D5" s="345" t="n">
        <v>1</v>
      </c>
      <c r="E5" s="371" t="n">
        <v>0</v>
      </c>
      <c r="F5" s="345" t="n">
        <v>0</v>
      </c>
      <c r="G5" s="371" t="n">
        <v>0</v>
      </c>
      <c r="H5" s="345" t="n">
        <v>1</v>
      </c>
      <c r="I5" s="371" t="n">
        <v>0</v>
      </c>
      <c r="J5" s="345" t="n">
        <v>0</v>
      </c>
      <c r="K5" s="371" t="n">
        <v>0</v>
      </c>
      <c r="L5" s="345" t="n">
        <v>1</v>
      </c>
      <c r="M5" s="345" t="n">
        <v>0</v>
      </c>
      <c r="N5" s="345" t="n">
        <v>1</v>
      </c>
      <c r="O5" s="371" t="n">
        <v>0</v>
      </c>
      <c r="P5" s="345" t="n">
        <v>1</v>
      </c>
      <c r="Q5" s="371" t="n">
        <v>0</v>
      </c>
      <c r="S5" s="340" t="n">
        <f aca="false">B5+D5+F5+H5+J5+L5+N5+P5</f>
        <v>6</v>
      </c>
      <c r="T5" s="4" t="n">
        <f aca="false">C5+E5+G5+I5+K5+M5+O5+Q5</f>
        <v>0</v>
      </c>
      <c r="U5" s="341" t="n">
        <f aca="false">T5/(T5+S5)</f>
        <v>0</v>
      </c>
      <c r="V5" s="4" t="n">
        <f aca="false">B5+C5+J5+K5</f>
        <v>1</v>
      </c>
      <c r="W5" s="4" t="n">
        <f aca="false">D5+E5+L5+M5</f>
        <v>2</v>
      </c>
      <c r="X5" s="4" t="n">
        <f aca="false">F5+G5+N5+O5</f>
        <v>1</v>
      </c>
      <c r="Y5" s="4" t="n">
        <f aca="false">SUM(V5:X5)</f>
        <v>4</v>
      </c>
      <c r="Z5" s="15" t="n">
        <f aca="false">W5/Y5</f>
        <v>0.5</v>
      </c>
      <c r="AA5" s="15" t="n">
        <f aca="false">X5/Y5</f>
        <v>0.25</v>
      </c>
      <c r="AB5" s="4" t="n">
        <f aca="false">H5+I5+P5+Q5</f>
        <v>2</v>
      </c>
      <c r="AC5" s="4" t="n">
        <f aca="false">SUM(B5:I5)</f>
        <v>3</v>
      </c>
      <c r="AD5" s="342" t="n">
        <f aca="false">SUM(J5:Q5)</f>
        <v>3</v>
      </c>
      <c r="AE5" s="343" t="n">
        <f aca="false">SUM(B5:Q5)</f>
        <v>6</v>
      </c>
      <c r="AH5" s="15" t="e">
        <f aca="false">(S5/BN5) - 1</f>
        <v>#DIV/0!</v>
      </c>
      <c r="AI5" s="15" t="e">
        <f aca="false">(T5/BO5) - 1</f>
        <v>#DIV/0!</v>
      </c>
      <c r="AJ5" s="15" t="e">
        <f aca="false">(U5/BP5) - 1</f>
        <v>#DIV/0!</v>
      </c>
      <c r="AK5" s="15" t="e">
        <f aca="false">(V5/BQ5) - 1</f>
        <v>#DIV/0!</v>
      </c>
      <c r="AL5" s="15" t="e">
        <f aca="false">(W5/BR5) - 1</f>
        <v>#DIV/0!</v>
      </c>
      <c r="AM5" s="15" t="e">
        <f aca="false">(X5/BS5) - 1</f>
        <v>#DIV/0!</v>
      </c>
      <c r="AN5" s="15" t="e">
        <f aca="false">(Y5/BT5) - 1</f>
        <v>#DIV/0!</v>
      </c>
      <c r="AO5" s="15" t="e">
        <f aca="false">(Z5/BU5) - 1</f>
        <v>#DIV/0!</v>
      </c>
      <c r="AP5" s="15" t="e">
        <f aca="false">(AA5/BV5) - 1</f>
        <v>#DIV/0!</v>
      </c>
      <c r="AQ5" s="15" t="e">
        <f aca="false">(AB5/BW5) - 1</f>
        <v>#DIV/0!</v>
      </c>
      <c r="AR5" s="15" t="e">
        <f aca="false">(AC5/BX5) - 1</f>
        <v>#DIV/0!</v>
      </c>
      <c r="AS5" s="15" t="e">
        <f aca="false">(AD5/BY5) - 1</f>
        <v>#DIV/0!</v>
      </c>
      <c r="AT5" s="15" t="e">
        <f aca="false">(AE5/BZ5) - 1</f>
        <v>#DIV/0!</v>
      </c>
      <c r="AV5" s="344" t="n">
        <v>0.291666666666667</v>
      </c>
      <c r="AW5" s="345"/>
      <c r="AX5" s="371"/>
      <c r="AY5" s="345"/>
      <c r="AZ5" s="371"/>
      <c r="BA5" s="345"/>
      <c r="BB5" s="371"/>
      <c r="BC5" s="345"/>
      <c r="BD5" s="371"/>
      <c r="BE5" s="345"/>
      <c r="BF5" s="371"/>
      <c r="BG5" s="345"/>
      <c r="BH5" s="371"/>
      <c r="BI5" s="345"/>
      <c r="BJ5" s="371"/>
      <c r="BK5" s="345"/>
      <c r="BL5" s="371"/>
      <c r="BN5" s="340" t="n">
        <f aca="false">AW5+AY5+BA5+BC5+BE5+BG5+BI5+BK5</f>
        <v>0</v>
      </c>
      <c r="BO5" s="4" t="n">
        <f aca="false">AX5+AZ5+BB5+BD5+BF5+BH5+BJ5+BL5</f>
        <v>0</v>
      </c>
      <c r="BP5" s="341" t="e">
        <f aca="false">BO5/(BO5+BN5)</f>
        <v>#DIV/0!</v>
      </c>
      <c r="BQ5" s="4" t="n">
        <f aca="false">AW5+AX5+BE5+BF5</f>
        <v>0</v>
      </c>
      <c r="BR5" s="4" t="n">
        <f aca="false">AY5+AZ5+BG5+BH5</f>
        <v>0</v>
      </c>
      <c r="BS5" s="4" t="n">
        <f aca="false">BA5+BB5+BI5+BJ5</f>
        <v>0</v>
      </c>
      <c r="BT5" s="4" t="n">
        <f aca="false">SUM(BQ5:BS5)</f>
        <v>0</v>
      </c>
      <c r="BU5" s="15" t="e">
        <f aca="false">BR5/BT5</f>
        <v>#DIV/0!</v>
      </c>
      <c r="BV5" s="15" t="e">
        <f aca="false">BS5/BT5</f>
        <v>#DIV/0!</v>
      </c>
      <c r="BW5" s="4" t="n">
        <f aca="false">BC5+BD5+BK5+BL5</f>
        <v>0</v>
      </c>
      <c r="BX5" s="4" t="n">
        <f aca="false">SUM(AW5:BD5)</f>
        <v>0</v>
      </c>
      <c r="BY5" s="342" t="n">
        <f aca="false">SUM(BE5:BL5)</f>
        <v>0</v>
      </c>
      <c r="BZ5" s="343" t="n">
        <f aca="false">SUM(AW5:BL5)</f>
        <v>0</v>
      </c>
      <c r="CC5" s="15" t="e">
        <f aca="false">(BN5/DI5) - 1</f>
        <v>#DIV/0!</v>
      </c>
      <c r="CD5" s="15" t="e">
        <f aca="false">(BO5/DJ5) - 1</f>
        <v>#DIV/0!</v>
      </c>
      <c r="CE5" s="15" t="e">
        <f aca="false">(BP5/DK5) - 1</f>
        <v>#DIV/0!</v>
      </c>
      <c r="CF5" s="15" t="e">
        <f aca="false">(BQ5/DL5) - 1</f>
        <v>#DIV/0!</v>
      </c>
      <c r="CG5" s="15" t="e">
        <f aca="false">(BR5/DM5) - 1</f>
        <v>#DIV/0!</v>
      </c>
      <c r="CH5" s="15" t="e">
        <f aca="false">(BS5/DN5) - 1</f>
        <v>#DIV/0!</v>
      </c>
      <c r="CI5" s="15" t="e">
        <f aca="false">(BT5/DO5) - 1</f>
        <v>#DIV/0!</v>
      </c>
      <c r="CJ5" s="15" t="e">
        <f aca="false">(BU5/DP5) - 1</f>
        <v>#DIV/0!</v>
      </c>
      <c r="CK5" s="15" t="e">
        <f aca="false">(BV5/DQ5) - 1</f>
        <v>#DIV/0!</v>
      </c>
      <c r="CL5" s="15" t="e">
        <f aca="false">(BW5/DR5) - 1</f>
        <v>#DIV/0!</v>
      </c>
      <c r="CM5" s="15" t="e">
        <f aca="false">(BX5/DS5) - 1</f>
        <v>#DIV/0!</v>
      </c>
      <c r="CN5" s="15" t="e">
        <f aca="false">(BY5/DT5) - 1</f>
        <v>#DIV/0!</v>
      </c>
      <c r="CO5" s="15" t="e">
        <f aca="false">(BZ5/DU5) - 1</f>
        <v>#DIV/0!</v>
      </c>
      <c r="CQ5" s="344" t="n">
        <v>0.291666666666667</v>
      </c>
      <c r="CR5" s="345"/>
      <c r="CS5" s="371"/>
      <c r="CT5" s="345"/>
      <c r="CU5" s="371"/>
      <c r="CV5" s="345"/>
      <c r="CW5" s="371"/>
      <c r="CX5" s="345"/>
      <c r="CY5" s="371"/>
      <c r="CZ5" s="345"/>
      <c r="DA5" s="371"/>
      <c r="DB5" s="345"/>
      <c r="DC5" s="371"/>
      <c r="DD5" s="345"/>
      <c r="DE5" s="371"/>
      <c r="DF5" s="345"/>
      <c r="DG5" s="371"/>
      <c r="DI5" s="340" t="n">
        <f aca="false">CR5+CT5+CV5+CX5+CZ5+DB5+DD5+DF5</f>
        <v>0</v>
      </c>
      <c r="DJ5" s="4" t="n">
        <f aca="false">CS5+CU5+CW5+CY5+DA5+DC5+DE5+DG5</f>
        <v>0</v>
      </c>
      <c r="DK5" s="341" t="e">
        <f aca="false">DJ5/(DJ5+DI5)</f>
        <v>#DIV/0!</v>
      </c>
      <c r="DL5" s="4" t="n">
        <f aca="false">CR5+CS5+CZ5+DA5</f>
        <v>0</v>
      </c>
      <c r="DM5" s="4" t="n">
        <f aca="false">CT5+CU5+DB5+DC5</f>
        <v>0</v>
      </c>
      <c r="DN5" s="4" t="n">
        <f aca="false">CV5+CW5+DD5+DE5</f>
        <v>0</v>
      </c>
      <c r="DO5" s="4" t="n">
        <f aca="false">SUM(DL5:DN5)</f>
        <v>0</v>
      </c>
      <c r="DP5" s="15" t="e">
        <f aca="false">DM5/DO5</f>
        <v>#DIV/0!</v>
      </c>
      <c r="DQ5" s="15" t="e">
        <f aca="false">DN5/DO5</f>
        <v>#DIV/0!</v>
      </c>
      <c r="DR5" s="4" t="n">
        <f aca="false">CX5+CY5+DF5+DG5</f>
        <v>0</v>
      </c>
      <c r="DS5" s="4" t="n">
        <f aca="false">SUM(CR5:CY5)</f>
        <v>0</v>
      </c>
      <c r="DT5" s="342" t="n">
        <f aca="false">SUM(CZ5:DG5)</f>
        <v>0</v>
      </c>
      <c r="DU5" s="343" t="n">
        <f aca="false">SUM(CR5:DG5)</f>
        <v>0</v>
      </c>
      <c r="DX5" s="15" t="e">
        <f aca="false">(DI5/FD5) - 1</f>
        <v>#DIV/0!</v>
      </c>
      <c r="DY5" s="15" t="e">
        <f aca="false">(DJ5/FE5) - 1</f>
        <v>#DIV/0!</v>
      </c>
      <c r="DZ5" s="15" t="e">
        <f aca="false">(DK5/FF5) - 1</f>
        <v>#DIV/0!</v>
      </c>
      <c r="EA5" s="15" t="e">
        <f aca="false">(DL5/FG5) - 1</f>
        <v>#DIV/0!</v>
      </c>
      <c r="EB5" s="15" t="e">
        <f aca="false">(DM5/FH5) - 1</f>
        <v>#DIV/0!</v>
      </c>
      <c r="EC5" s="15" t="e">
        <f aca="false">(DN5/FI5) - 1</f>
        <v>#DIV/0!</v>
      </c>
      <c r="ED5" s="15" t="e">
        <f aca="false">(DO5/FJ5) - 1</f>
        <v>#DIV/0!</v>
      </c>
      <c r="EE5" s="15" t="e">
        <f aca="false">(DP5/FK5) - 1</f>
        <v>#DIV/0!</v>
      </c>
      <c r="EF5" s="15" t="e">
        <f aca="false">(DQ5/FL5) - 1</f>
        <v>#DIV/0!</v>
      </c>
      <c r="EG5" s="15" t="e">
        <f aca="false">(DR5/FM5) - 1</f>
        <v>#DIV/0!</v>
      </c>
      <c r="EH5" s="15" t="e">
        <f aca="false">(DS5/FN5) - 1</f>
        <v>#DIV/0!</v>
      </c>
      <c r="EI5" s="15" t="e">
        <f aca="false">(DT5/FO5) - 1</f>
        <v>#DIV/0!</v>
      </c>
      <c r="EJ5" s="15" t="e">
        <f aca="false">(DU5/FP5) - 1</f>
        <v>#DIV/0!</v>
      </c>
      <c r="EL5" s="346" t="n">
        <v>0.291666666666667</v>
      </c>
      <c r="EM5" s="345"/>
      <c r="EN5" s="371"/>
      <c r="EO5" s="412"/>
      <c r="EP5" s="413"/>
      <c r="EQ5" s="412"/>
      <c r="ER5" s="413"/>
      <c r="ES5" s="345"/>
      <c r="ET5" s="371"/>
      <c r="EU5" s="345"/>
      <c r="EV5" s="371"/>
      <c r="EW5" s="412"/>
      <c r="EX5" s="413"/>
      <c r="EY5" s="412"/>
      <c r="EZ5" s="413"/>
      <c r="FA5" s="345"/>
      <c r="FB5" s="371"/>
      <c r="FD5" s="340" t="n">
        <f aca="false">EM5+EO5+EQ5+ES5+EU5+EW5+EY5+FA5</f>
        <v>0</v>
      </c>
      <c r="FE5" s="4" t="n">
        <f aca="false">EN5+EP5+ER5+ET5+EV5+EX5+EZ5+FB5</f>
        <v>0</v>
      </c>
      <c r="FF5" s="341" t="e">
        <f aca="false">FE5/(FE5+FD5)</f>
        <v>#DIV/0!</v>
      </c>
      <c r="FG5" s="4" t="n">
        <f aca="false">EM5+EN5+EU5+EV5</f>
        <v>0</v>
      </c>
      <c r="FH5" s="4" t="n">
        <f aca="false">EO5+EP5+EW5+EX5</f>
        <v>0</v>
      </c>
      <c r="FI5" s="4" t="n">
        <f aca="false">EQ5+ER5+EY5+EZ5</f>
        <v>0</v>
      </c>
      <c r="FJ5" s="4" t="n">
        <f aca="false">SUM(FG5:FI5)</f>
        <v>0</v>
      </c>
      <c r="FK5" s="15" t="e">
        <f aca="false">FH5/FJ5</f>
        <v>#DIV/0!</v>
      </c>
      <c r="FL5" s="15" t="e">
        <f aca="false">FI5/FJ5</f>
        <v>#DIV/0!</v>
      </c>
      <c r="FM5" s="4" t="n">
        <f aca="false">ES5+ET5+FA5+FB5</f>
        <v>0</v>
      </c>
      <c r="FN5" s="4" t="n">
        <f aca="false">SUM(EM5:ET5)</f>
        <v>0</v>
      </c>
      <c r="FO5" s="342" t="n">
        <f aca="false">SUM(EU5:FB5)</f>
        <v>0</v>
      </c>
      <c r="FP5" s="343" t="n">
        <f aca="false">SUM(EM5:FB5)</f>
        <v>0</v>
      </c>
      <c r="GF5" s="347" t="e">
        <f aca="false">(FD5/FR5) - 1</f>
        <v>#DIV/0!</v>
      </c>
      <c r="GG5" s="15" t="e">
        <f aca="false">(FE5/FS5) - 1</f>
        <v>#DIV/0!</v>
      </c>
      <c r="GH5" s="15" t="e">
        <f aca="false">(FF5/FT5) - 1</f>
        <v>#DIV/0!</v>
      </c>
      <c r="GI5" s="15" t="e">
        <f aca="false">(FG5/FU5) - 1</f>
        <v>#DIV/0!</v>
      </c>
      <c r="GJ5" s="15" t="e">
        <f aca="false">(FH5/FV5) - 1</f>
        <v>#DIV/0!</v>
      </c>
      <c r="GK5" s="15" t="e">
        <f aca="false">(FI5/FW5) - 1</f>
        <v>#DIV/0!</v>
      </c>
      <c r="GL5" s="15" t="e">
        <f aca="false">(FJ5/FX5) - 1</f>
        <v>#DIV/0!</v>
      </c>
      <c r="GM5" s="15" t="e">
        <f aca="false">(FK5/FY5) - 1</f>
        <v>#DIV/0!</v>
      </c>
      <c r="GN5" s="15" t="e">
        <f aca="false">(FL5/FZ5) - 1</f>
        <v>#DIV/0!</v>
      </c>
      <c r="GO5" s="15" t="e">
        <f aca="false">(FM5/GA5) - 1</f>
        <v>#DIV/0!</v>
      </c>
      <c r="GP5" s="15" t="e">
        <f aca="false">(FN5/GB5) - 1</f>
        <v>#DIV/0!</v>
      </c>
      <c r="GQ5" s="15" t="e">
        <f aca="false">(FO5/GC5) - 1</f>
        <v>#DIV/0!</v>
      </c>
      <c r="GR5" s="348" t="e">
        <f aca="false">(FP5/GD5) - 1</f>
        <v>#DIV/0!</v>
      </c>
    </row>
    <row r="6" customFormat="false" ht="21" hidden="false" customHeight="true" outlineLevel="0" collapsed="false">
      <c r="A6" s="349" t="n">
        <v>0.302083333333333</v>
      </c>
      <c r="B6" s="423" t="n">
        <v>5</v>
      </c>
      <c r="C6" s="377" t="n">
        <v>0</v>
      </c>
      <c r="D6" s="376" t="n">
        <v>3</v>
      </c>
      <c r="E6" s="377" t="n">
        <v>0</v>
      </c>
      <c r="F6" s="376" t="n">
        <v>0</v>
      </c>
      <c r="G6" s="377" t="n">
        <v>0</v>
      </c>
      <c r="H6" s="424" t="n">
        <v>1</v>
      </c>
      <c r="I6" s="377" t="n">
        <v>0</v>
      </c>
      <c r="J6" s="376" t="n">
        <v>1</v>
      </c>
      <c r="K6" s="377" t="n">
        <v>0</v>
      </c>
      <c r="L6" s="376" t="n">
        <v>0</v>
      </c>
      <c r="M6" s="376" t="n">
        <v>0</v>
      </c>
      <c r="N6" s="423" t="n">
        <v>5</v>
      </c>
      <c r="O6" s="377" t="n">
        <v>0</v>
      </c>
      <c r="P6" s="376" t="n">
        <v>3</v>
      </c>
      <c r="Q6" s="377" t="n">
        <v>0</v>
      </c>
      <c r="S6" s="340" t="n">
        <f aca="false">B6+D6+F6+H6+J6+L6+N6+P6</f>
        <v>18</v>
      </c>
      <c r="T6" s="4" t="n">
        <f aca="false">C6+E6+G6+I6+K6+M6+O6+Q6</f>
        <v>0</v>
      </c>
      <c r="U6" s="341" t="n">
        <f aca="false">T6/(T6+S6)</f>
        <v>0</v>
      </c>
      <c r="V6" s="4" t="n">
        <f aca="false">B6+C6+J6+K6</f>
        <v>6</v>
      </c>
      <c r="W6" s="4" t="n">
        <f aca="false">D6+E6+L6+M6</f>
        <v>3</v>
      </c>
      <c r="X6" s="4" t="n">
        <f aca="false">F6+G6+N6+O6</f>
        <v>5</v>
      </c>
      <c r="Y6" s="4" t="n">
        <f aca="false">SUM(V6:X6)</f>
        <v>14</v>
      </c>
      <c r="Z6" s="15" t="n">
        <f aca="false">W6/Y6</f>
        <v>0.214285714285714</v>
      </c>
      <c r="AA6" s="15" t="n">
        <f aca="false">X6/Y6</f>
        <v>0.357142857142857</v>
      </c>
      <c r="AB6" s="4" t="n">
        <f aca="false">H6+I6+P6+Q6</f>
        <v>4</v>
      </c>
      <c r="AC6" s="4" t="n">
        <f aca="false">SUM(B6:I6)</f>
        <v>9</v>
      </c>
      <c r="AD6" s="342" t="n">
        <f aca="false">SUM(J6:Q6)</f>
        <v>9</v>
      </c>
      <c r="AE6" s="343" t="n">
        <f aca="false">SUM(B6:Q6)</f>
        <v>18</v>
      </c>
      <c r="AH6" s="15" t="e">
        <f aca="false">(S6/BN6) - 1</f>
        <v>#DIV/0!</v>
      </c>
      <c r="AI6" s="15" t="e">
        <f aca="false">(T6/BO6) - 1</f>
        <v>#DIV/0!</v>
      </c>
      <c r="AJ6" s="15" t="e">
        <f aca="false">(U6/BP6) - 1</f>
        <v>#DIV/0!</v>
      </c>
      <c r="AK6" s="15" t="e">
        <f aca="false">(V6/BQ6) - 1</f>
        <v>#DIV/0!</v>
      </c>
      <c r="AL6" s="15" t="e">
        <f aca="false">(W6/BR6) - 1</f>
        <v>#DIV/0!</v>
      </c>
      <c r="AM6" s="15" t="e">
        <f aca="false">(X6/BS6) - 1</f>
        <v>#DIV/0!</v>
      </c>
      <c r="AN6" s="15" t="e">
        <f aca="false">(Y6/BT6) - 1</f>
        <v>#DIV/0!</v>
      </c>
      <c r="AO6" s="15" t="e">
        <f aca="false">(Z6/BU6) - 1</f>
        <v>#DIV/0!</v>
      </c>
      <c r="AP6" s="15" t="e">
        <f aca="false">(AA6/BV6) - 1</f>
        <v>#DIV/0!</v>
      </c>
      <c r="AQ6" s="15" t="e">
        <f aca="false">(AB6/BW6) - 1</f>
        <v>#DIV/0!</v>
      </c>
      <c r="AR6" s="15" t="e">
        <f aca="false">(AC6/BX6) - 1</f>
        <v>#DIV/0!</v>
      </c>
      <c r="AS6" s="15" t="e">
        <f aca="false">(AD6/BY6) - 1</f>
        <v>#DIV/0!</v>
      </c>
      <c r="AT6" s="15" t="e">
        <f aca="false">(AE6/BZ6) - 1</f>
        <v>#DIV/0!</v>
      </c>
      <c r="AV6" s="349" t="n">
        <v>0.302083333333333</v>
      </c>
      <c r="AW6" s="376"/>
      <c r="AX6" s="377"/>
      <c r="AY6" s="376"/>
      <c r="AZ6" s="377"/>
      <c r="BA6" s="376"/>
      <c r="BB6" s="377"/>
      <c r="BC6" s="376"/>
      <c r="BD6" s="377"/>
      <c r="BE6" s="376"/>
      <c r="BF6" s="377"/>
      <c r="BG6" s="376"/>
      <c r="BH6" s="377"/>
      <c r="BI6" s="376"/>
      <c r="BJ6" s="377"/>
      <c r="BK6" s="376"/>
      <c r="BL6" s="377"/>
      <c r="BN6" s="340" t="n">
        <f aca="false">AW6+AY6+BA6+BC6+BE6+BG6+BI6+BK6</f>
        <v>0</v>
      </c>
      <c r="BO6" s="4" t="n">
        <f aca="false">AX6+AZ6+BB6+BD6+BF6+BH6+BJ6+BL6</f>
        <v>0</v>
      </c>
      <c r="BP6" s="341" t="e">
        <f aca="false">BO6/(BO6+BN6)</f>
        <v>#DIV/0!</v>
      </c>
      <c r="BQ6" s="4" t="n">
        <f aca="false">AW6+AX6+BE6+BF6</f>
        <v>0</v>
      </c>
      <c r="BR6" s="4" t="n">
        <f aca="false">AY6+AZ6+BG6+BH6</f>
        <v>0</v>
      </c>
      <c r="BS6" s="4" t="n">
        <f aca="false">BA6+BB6+BI6+BJ6</f>
        <v>0</v>
      </c>
      <c r="BT6" s="4" t="n">
        <f aca="false">SUM(BQ6:BS6)</f>
        <v>0</v>
      </c>
      <c r="BU6" s="15" t="e">
        <f aca="false">BR6/BT6</f>
        <v>#DIV/0!</v>
      </c>
      <c r="BV6" s="15" t="e">
        <f aca="false">BS6/BT6</f>
        <v>#DIV/0!</v>
      </c>
      <c r="BW6" s="4" t="n">
        <f aca="false">BC6+BD6+BK6+BL6</f>
        <v>0</v>
      </c>
      <c r="BX6" s="4" t="n">
        <f aca="false">SUM(AW6:BD6)</f>
        <v>0</v>
      </c>
      <c r="BY6" s="342" t="n">
        <f aca="false">SUM(BE6:BL6)</f>
        <v>0</v>
      </c>
      <c r="BZ6" s="343" t="n">
        <f aca="false">SUM(AW6:BL6)</f>
        <v>0</v>
      </c>
      <c r="CC6" s="15" t="e">
        <f aca="false">(BN6/DI6) - 1</f>
        <v>#DIV/0!</v>
      </c>
      <c r="CD6" s="15" t="e">
        <f aca="false">(BO6/DJ6) - 1</f>
        <v>#DIV/0!</v>
      </c>
      <c r="CE6" s="15" t="e">
        <f aca="false">(BP6/DK6) - 1</f>
        <v>#DIV/0!</v>
      </c>
      <c r="CF6" s="15" t="e">
        <f aca="false">(BQ6/DL6) - 1</f>
        <v>#DIV/0!</v>
      </c>
      <c r="CG6" s="15" t="e">
        <f aca="false">(BR6/DM6) - 1</f>
        <v>#DIV/0!</v>
      </c>
      <c r="CH6" s="15" t="e">
        <f aca="false">(BS6/DN6) - 1</f>
        <v>#DIV/0!</v>
      </c>
      <c r="CI6" s="15" t="e">
        <f aca="false">(BT6/DO6) - 1</f>
        <v>#DIV/0!</v>
      </c>
      <c r="CJ6" s="15" t="e">
        <f aca="false">(BU6/DP6) - 1</f>
        <v>#DIV/0!</v>
      </c>
      <c r="CK6" s="15" t="e">
        <f aca="false">(BV6/DQ6) - 1</f>
        <v>#DIV/0!</v>
      </c>
      <c r="CL6" s="15" t="e">
        <f aca="false">(BW6/DR6) - 1</f>
        <v>#DIV/0!</v>
      </c>
      <c r="CM6" s="15" t="e">
        <f aca="false">(BX6/DS6) - 1</f>
        <v>#DIV/0!</v>
      </c>
      <c r="CN6" s="15" t="e">
        <f aca="false">(BY6/DT6) - 1</f>
        <v>#DIV/0!</v>
      </c>
      <c r="CO6" s="15" t="e">
        <f aca="false">(BZ6/DU6) - 1</f>
        <v>#DIV/0!</v>
      </c>
      <c r="CQ6" s="349" t="n">
        <v>0.302083333333333</v>
      </c>
      <c r="CR6" s="376"/>
      <c r="CS6" s="377"/>
      <c r="CT6" s="376"/>
      <c r="CU6" s="377"/>
      <c r="CV6" s="376"/>
      <c r="CW6" s="377"/>
      <c r="CX6" s="376"/>
      <c r="CY6" s="377"/>
      <c r="CZ6" s="376"/>
      <c r="DA6" s="377"/>
      <c r="DB6" s="376"/>
      <c r="DC6" s="377"/>
      <c r="DD6" s="376"/>
      <c r="DE6" s="377"/>
      <c r="DF6" s="376"/>
      <c r="DG6" s="377"/>
      <c r="DI6" s="340" t="n">
        <f aca="false">CR6+CT6+CV6+CX6+CZ6+DB6+DD6+DF6</f>
        <v>0</v>
      </c>
      <c r="DJ6" s="4" t="n">
        <f aca="false">CS6+CU6+CW6+CY6+DA6+DC6+DE6+DG6</f>
        <v>0</v>
      </c>
      <c r="DK6" s="341" t="e">
        <f aca="false">DJ6/(DJ6+DI6)</f>
        <v>#DIV/0!</v>
      </c>
      <c r="DL6" s="4" t="n">
        <f aca="false">CR6+CS6+CZ6+DA6</f>
        <v>0</v>
      </c>
      <c r="DM6" s="4" t="n">
        <f aca="false">CT6+CU6+DB6+DC6</f>
        <v>0</v>
      </c>
      <c r="DN6" s="4" t="n">
        <f aca="false">CV6+CW6+DD6+DE6</f>
        <v>0</v>
      </c>
      <c r="DO6" s="4" t="n">
        <f aca="false">SUM(DL6:DN6)</f>
        <v>0</v>
      </c>
      <c r="DP6" s="15" t="e">
        <f aca="false">DM6/DO6</f>
        <v>#DIV/0!</v>
      </c>
      <c r="DQ6" s="15" t="e">
        <f aca="false">DN6/DO6</f>
        <v>#DIV/0!</v>
      </c>
      <c r="DR6" s="4" t="n">
        <f aca="false">CX6+CY6+DF6+DG6</f>
        <v>0</v>
      </c>
      <c r="DS6" s="4" t="n">
        <f aca="false">SUM(CR6:CY6)</f>
        <v>0</v>
      </c>
      <c r="DT6" s="342" t="n">
        <f aca="false">SUM(CZ6:DG6)</f>
        <v>0</v>
      </c>
      <c r="DU6" s="343" t="n">
        <f aca="false">SUM(CR6:DG6)</f>
        <v>0</v>
      </c>
      <c r="DX6" s="15" t="n">
        <f aca="false">(DI6/FD6) - 1</f>
        <v>-1</v>
      </c>
      <c r="DY6" s="15" t="e">
        <f aca="false">(DJ6/FE6) - 1</f>
        <v>#DIV/0!</v>
      </c>
      <c r="DZ6" s="15" t="e">
        <f aca="false">(DK6/FF6) - 1</f>
        <v>#DIV/0!</v>
      </c>
      <c r="EA6" s="15" t="n">
        <f aca="false">(DL6/FG6) - 1</f>
        <v>-1</v>
      </c>
      <c r="EB6" s="15" t="n">
        <f aca="false">(DM6/FH6) - 1</f>
        <v>-1</v>
      </c>
      <c r="EC6" s="15" t="e">
        <f aca="false">(DN6/FI6) - 1</f>
        <v>#DIV/0!</v>
      </c>
      <c r="ED6" s="15" t="n">
        <f aca="false">(DO6/FJ6) - 1</f>
        <v>-1</v>
      </c>
      <c r="EE6" s="15" t="e">
        <f aca="false">(DP6/FK6) - 1</f>
        <v>#DIV/0!</v>
      </c>
      <c r="EF6" s="15" t="e">
        <f aca="false">(DQ6/FL6) - 1</f>
        <v>#DIV/0!</v>
      </c>
      <c r="EG6" s="15" t="e">
        <f aca="false">(DR6/FM6) - 1</f>
        <v>#DIV/0!</v>
      </c>
      <c r="EH6" s="15" t="n">
        <f aca="false">(DS6/FN6) - 1</f>
        <v>-1</v>
      </c>
      <c r="EI6" s="15" t="e">
        <f aca="false">(DT6/FO6) - 1</f>
        <v>#DIV/0!</v>
      </c>
      <c r="EJ6" s="15" t="n">
        <f aca="false">(DU6/FP6) - 1</f>
        <v>-1</v>
      </c>
      <c r="EL6" s="350" t="n">
        <v>0.302083333333333</v>
      </c>
      <c r="EM6" s="345" t="n">
        <v>3</v>
      </c>
      <c r="EN6" s="371"/>
      <c r="EO6" s="412" t="n">
        <v>2</v>
      </c>
      <c r="EP6" s="413"/>
      <c r="EQ6" s="412"/>
      <c r="ER6" s="413"/>
      <c r="ES6" s="345"/>
      <c r="ET6" s="371"/>
      <c r="EU6" s="345"/>
      <c r="EV6" s="371"/>
      <c r="EW6" s="412"/>
      <c r="EX6" s="413"/>
      <c r="EY6" s="412"/>
      <c r="EZ6" s="413"/>
      <c r="FA6" s="345"/>
      <c r="FB6" s="371"/>
      <c r="FD6" s="340" t="n">
        <f aca="false">EM6+EO6+EQ6+ES6+EU6+EW6+EY6+FA6</f>
        <v>5</v>
      </c>
      <c r="FE6" s="4" t="n">
        <f aca="false">EN6+EP6+ER6+ET6+EV6+EX6+EZ6+FB6</f>
        <v>0</v>
      </c>
      <c r="FF6" s="341" t="n">
        <f aca="false">FE6/(FE6+FD6)</f>
        <v>0</v>
      </c>
      <c r="FG6" s="4" t="n">
        <f aca="false">EM6+EN6+EU6+EV6</f>
        <v>3</v>
      </c>
      <c r="FH6" s="4" t="n">
        <f aca="false">EO6+EP6+EW6+EX6</f>
        <v>2</v>
      </c>
      <c r="FI6" s="4" t="n">
        <f aca="false">EQ6+ER6+EY6+EZ6</f>
        <v>0</v>
      </c>
      <c r="FJ6" s="4" t="n">
        <f aca="false">SUM(FG6:FI6)</f>
        <v>5</v>
      </c>
      <c r="FK6" s="15" t="n">
        <f aca="false">FH6/FJ6</f>
        <v>0.4</v>
      </c>
      <c r="FL6" s="15" t="n">
        <f aca="false">FI6/FJ6</f>
        <v>0</v>
      </c>
      <c r="FM6" s="4" t="n">
        <f aca="false">ES6+ET6+FA6+FB6</f>
        <v>0</v>
      </c>
      <c r="FN6" s="4" t="n">
        <f aca="false">SUM(EM6:ET6)</f>
        <v>5</v>
      </c>
      <c r="FO6" s="342" t="n">
        <f aca="false">SUM(EU6:FB6)</f>
        <v>0</v>
      </c>
      <c r="FP6" s="343" t="n">
        <f aca="false">SUM(EM6:FB6)</f>
        <v>5</v>
      </c>
      <c r="GF6" s="347" t="e">
        <f aca="false">(FD6/FR6) - 1</f>
        <v>#DIV/0!</v>
      </c>
      <c r="GG6" s="15" t="e">
        <f aca="false">(FE6/FS6) - 1</f>
        <v>#DIV/0!</v>
      </c>
      <c r="GH6" s="15" t="e">
        <f aca="false">(FF6/FT6) - 1</f>
        <v>#DIV/0!</v>
      </c>
      <c r="GI6" s="15" t="e">
        <f aca="false">(FG6/FU6) - 1</f>
        <v>#DIV/0!</v>
      </c>
      <c r="GJ6" s="15" t="e">
        <f aca="false">(FH6/FV6) - 1</f>
        <v>#DIV/0!</v>
      </c>
      <c r="GK6" s="15" t="e">
        <f aca="false">(FI6/FW6) - 1</f>
        <v>#DIV/0!</v>
      </c>
      <c r="GL6" s="15" t="e">
        <f aca="false">(FJ6/FX6) - 1</f>
        <v>#DIV/0!</v>
      </c>
      <c r="GM6" s="15" t="e">
        <f aca="false">(FK6/FY6) - 1</f>
        <v>#DIV/0!</v>
      </c>
      <c r="GN6" s="15" t="e">
        <f aca="false">(FL6/FZ6) - 1</f>
        <v>#DIV/0!</v>
      </c>
      <c r="GO6" s="15" t="e">
        <f aca="false">(FM6/GA6) - 1</f>
        <v>#DIV/0!</v>
      </c>
      <c r="GP6" s="15" t="e">
        <f aca="false">(FN6/GB6) - 1</f>
        <v>#DIV/0!</v>
      </c>
      <c r="GQ6" s="15" t="e">
        <f aca="false">(FO6/GC6) - 1</f>
        <v>#DIV/0!</v>
      </c>
      <c r="GR6" s="348" t="e">
        <f aca="false">(FP6/GD6) - 1</f>
        <v>#DIV/0!</v>
      </c>
    </row>
    <row r="7" customFormat="false" ht="21" hidden="false" customHeight="true" outlineLevel="0" collapsed="false">
      <c r="A7" s="349" t="n">
        <v>0.3125</v>
      </c>
      <c r="B7" s="376" t="n">
        <v>2</v>
      </c>
      <c r="C7" s="377" t="n">
        <v>0</v>
      </c>
      <c r="D7" s="376" t="n">
        <v>2</v>
      </c>
      <c r="E7" s="377" t="n">
        <v>0</v>
      </c>
      <c r="F7" s="376" t="n">
        <v>0</v>
      </c>
      <c r="G7" s="377" t="n">
        <v>0</v>
      </c>
      <c r="H7" s="376" t="n">
        <v>0</v>
      </c>
      <c r="I7" s="377" t="n">
        <v>0</v>
      </c>
      <c r="J7" s="376" t="n">
        <v>0</v>
      </c>
      <c r="K7" s="377" t="n">
        <v>0</v>
      </c>
      <c r="L7" s="376" t="n">
        <v>0</v>
      </c>
      <c r="M7" s="376" t="n">
        <v>0</v>
      </c>
      <c r="N7" s="376" t="n">
        <v>2</v>
      </c>
      <c r="O7" s="377" t="n">
        <v>0</v>
      </c>
      <c r="P7" s="376" t="n">
        <v>2</v>
      </c>
      <c r="Q7" s="377" t="n">
        <v>0</v>
      </c>
      <c r="S7" s="340" t="n">
        <f aca="false">B7+D7+F7+H7+J7+L7+N7+P7</f>
        <v>8</v>
      </c>
      <c r="T7" s="4" t="n">
        <f aca="false">C7+E7+G7+I7+K7+M7+O7+Q7</f>
        <v>0</v>
      </c>
      <c r="U7" s="341" t="n">
        <f aca="false">T7/(T7+S7)</f>
        <v>0</v>
      </c>
      <c r="V7" s="4" t="n">
        <f aca="false">B7+C7+J7+K7</f>
        <v>2</v>
      </c>
      <c r="W7" s="4" t="n">
        <f aca="false">D7+E7+L7+M7</f>
        <v>2</v>
      </c>
      <c r="X7" s="4" t="n">
        <f aca="false">F7+G7+N7+O7</f>
        <v>2</v>
      </c>
      <c r="Y7" s="4" t="n">
        <f aca="false">SUM(V7:X7)</f>
        <v>6</v>
      </c>
      <c r="Z7" s="15" t="n">
        <f aca="false">W7/Y7</f>
        <v>0.333333333333333</v>
      </c>
      <c r="AA7" s="15" t="n">
        <f aca="false">X7/Y7</f>
        <v>0.333333333333333</v>
      </c>
      <c r="AB7" s="4" t="n">
        <f aca="false">H7+I7+P7+Q7</f>
        <v>2</v>
      </c>
      <c r="AC7" s="4" t="n">
        <f aca="false">SUM(B7:I7)</f>
        <v>4</v>
      </c>
      <c r="AD7" s="342" t="n">
        <f aca="false">SUM(J7:Q7)</f>
        <v>4</v>
      </c>
      <c r="AE7" s="343" t="n">
        <f aca="false">SUM(B7:Q7)</f>
        <v>8</v>
      </c>
      <c r="AH7" s="15" t="e">
        <f aca="false">(S7/BN7) - 1</f>
        <v>#DIV/0!</v>
      </c>
      <c r="AI7" s="15" t="e">
        <f aca="false">(T7/BO7) - 1</f>
        <v>#DIV/0!</v>
      </c>
      <c r="AJ7" s="15" t="e">
        <f aca="false">(U7/BP7) - 1</f>
        <v>#DIV/0!</v>
      </c>
      <c r="AK7" s="15" t="e">
        <f aca="false">(V7/BQ7) - 1</f>
        <v>#DIV/0!</v>
      </c>
      <c r="AL7" s="15" t="e">
        <f aca="false">(W7/BR7) - 1</f>
        <v>#DIV/0!</v>
      </c>
      <c r="AM7" s="15" t="e">
        <f aca="false">(X7/BS7) - 1</f>
        <v>#DIV/0!</v>
      </c>
      <c r="AN7" s="15" t="e">
        <f aca="false">(Y7/BT7) - 1</f>
        <v>#DIV/0!</v>
      </c>
      <c r="AO7" s="15" t="e">
        <f aca="false">(Z7/BU7) - 1</f>
        <v>#DIV/0!</v>
      </c>
      <c r="AP7" s="15" t="e">
        <f aca="false">(AA7/BV7) - 1</f>
        <v>#DIV/0!</v>
      </c>
      <c r="AQ7" s="15" t="e">
        <f aca="false">(AB7/BW7) - 1</f>
        <v>#DIV/0!</v>
      </c>
      <c r="AR7" s="15" t="e">
        <f aca="false">(AC7/BX7) - 1</f>
        <v>#DIV/0!</v>
      </c>
      <c r="AS7" s="15" t="e">
        <f aca="false">(AD7/BY7) - 1</f>
        <v>#DIV/0!</v>
      </c>
      <c r="AT7" s="15" t="e">
        <f aca="false">(AE7/BZ7) - 1</f>
        <v>#DIV/0!</v>
      </c>
      <c r="AV7" s="349" t="n">
        <v>0.3125</v>
      </c>
      <c r="AW7" s="376"/>
      <c r="AX7" s="377"/>
      <c r="AY7" s="376"/>
      <c r="AZ7" s="377"/>
      <c r="BA7" s="376"/>
      <c r="BB7" s="377"/>
      <c r="BC7" s="376"/>
      <c r="BD7" s="377"/>
      <c r="BE7" s="376"/>
      <c r="BF7" s="377"/>
      <c r="BG7" s="376"/>
      <c r="BH7" s="377"/>
      <c r="BI7" s="376"/>
      <c r="BJ7" s="377"/>
      <c r="BK7" s="376"/>
      <c r="BL7" s="377"/>
      <c r="BN7" s="340" t="n">
        <f aca="false">AW7+AY7+BA7+BC7+BE7+BG7+BI7+BK7</f>
        <v>0</v>
      </c>
      <c r="BO7" s="4" t="n">
        <f aca="false">AX7+AZ7+BB7+BD7+BF7+BH7+BJ7+BL7</f>
        <v>0</v>
      </c>
      <c r="BP7" s="341" t="e">
        <f aca="false">BO7/(BO7+BN7)</f>
        <v>#DIV/0!</v>
      </c>
      <c r="BQ7" s="4" t="n">
        <f aca="false">AW7+AX7+BE7+BF7</f>
        <v>0</v>
      </c>
      <c r="BR7" s="4" t="n">
        <f aca="false">AY7+AZ7+BG7+BH7</f>
        <v>0</v>
      </c>
      <c r="BS7" s="4" t="n">
        <f aca="false">BA7+BB7+BI7+BJ7</f>
        <v>0</v>
      </c>
      <c r="BT7" s="4" t="n">
        <f aca="false">SUM(BQ7:BS7)</f>
        <v>0</v>
      </c>
      <c r="BU7" s="15" t="e">
        <f aca="false">BR7/BT7</f>
        <v>#DIV/0!</v>
      </c>
      <c r="BV7" s="15" t="e">
        <f aca="false">BS7/BT7</f>
        <v>#DIV/0!</v>
      </c>
      <c r="BW7" s="4" t="n">
        <f aca="false">BC7+BD7+BK7+BL7</f>
        <v>0</v>
      </c>
      <c r="BX7" s="4" t="n">
        <f aca="false">SUM(AW7:BD7)</f>
        <v>0</v>
      </c>
      <c r="BY7" s="342" t="n">
        <f aca="false">SUM(BE7:BL7)</f>
        <v>0</v>
      </c>
      <c r="BZ7" s="343" t="n">
        <f aca="false">SUM(AW7:BL7)</f>
        <v>0</v>
      </c>
      <c r="CC7" s="15" t="e">
        <f aca="false">(BN7/DI7) - 1</f>
        <v>#DIV/0!</v>
      </c>
      <c r="CD7" s="15" t="e">
        <f aca="false">(BO7/DJ7) - 1</f>
        <v>#DIV/0!</v>
      </c>
      <c r="CE7" s="15" t="e">
        <f aca="false">(BP7/DK7) - 1</f>
        <v>#DIV/0!</v>
      </c>
      <c r="CF7" s="15" t="e">
        <f aca="false">(BQ7/DL7) - 1</f>
        <v>#DIV/0!</v>
      </c>
      <c r="CG7" s="15" t="e">
        <f aca="false">(BR7/DM7) - 1</f>
        <v>#DIV/0!</v>
      </c>
      <c r="CH7" s="15" t="e">
        <f aca="false">(BS7/DN7) - 1</f>
        <v>#DIV/0!</v>
      </c>
      <c r="CI7" s="15" t="e">
        <f aca="false">(BT7/DO7) - 1</f>
        <v>#DIV/0!</v>
      </c>
      <c r="CJ7" s="15" t="e">
        <f aca="false">(BU7/DP7) - 1</f>
        <v>#DIV/0!</v>
      </c>
      <c r="CK7" s="15" t="e">
        <f aca="false">(BV7/DQ7) - 1</f>
        <v>#DIV/0!</v>
      </c>
      <c r="CL7" s="15" t="e">
        <f aca="false">(BW7/DR7) - 1</f>
        <v>#DIV/0!</v>
      </c>
      <c r="CM7" s="15" t="e">
        <f aca="false">(BX7/DS7) - 1</f>
        <v>#DIV/0!</v>
      </c>
      <c r="CN7" s="15" t="e">
        <f aca="false">(BY7/DT7) - 1</f>
        <v>#DIV/0!</v>
      </c>
      <c r="CO7" s="15" t="e">
        <f aca="false">(BZ7/DU7) - 1</f>
        <v>#DIV/0!</v>
      </c>
      <c r="CQ7" s="349" t="n">
        <v>0.3125</v>
      </c>
      <c r="CR7" s="376"/>
      <c r="CS7" s="377"/>
      <c r="CT7" s="376"/>
      <c r="CU7" s="377"/>
      <c r="CV7" s="376"/>
      <c r="CW7" s="377"/>
      <c r="CX7" s="376"/>
      <c r="CY7" s="377"/>
      <c r="CZ7" s="376"/>
      <c r="DA7" s="377"/>
      <c r="DB7" s="376"/>
      <c r="DC7" s="377"/>
      <c r="DD7" s="376"/>
      <c r="DE7" s="377"/>
      <c r="DF7" s="376"/>
      <c r="DG7" s="377"/>
      <c r="DI7" s="340" t="n">
        <f aca="false">CR7+CT7+CV7+CX7+CZ7+DB7+DD7+DF7</f>
        <v>0</v>
      </c>
      <c r="DJ7" s="4" t="n">
        <f aca="false">CS7+CU7+CW7+CY7+DA7+DC7+DE7+DG7</f>
        <v>0</v>
      </c>
      <c r="DK7" s="341" t="e">
        <f aca="false">DJ7/(DJ7+DI7)</f>
        <v>#DIV/0!</v>
      </c>
      <c r="DL7" s="4" t="n">
        <f aca="false">CR7+CS7+CZ7+DA7</f>
        <v>0</v>
      </c>
      <c r="DM7" s="4" t="n">
        <f aca="false">CT7+CU7+DB7+DC7</f>
        <v>0</v>
      </c>
      <c r="DN7" s="4" t="n">
        <f aca="false">CV7+CW7+DD7+DE7</f>
        <v>0</v>
      </c>
      <c r="DO7" s="4" t="n">
        <f aca="false">SUM(DL7:DN7)</f>
        <v>0</v>
      </c>
      <c r="DP7" s="15" t="e">
        <f aca="false">DM7/DO7</f>
        <v>#DIV/0!</v>
      </c>
      <c r="DQ7" s="15" t="e">
        <f aca="false">DN7/DO7</f>
        <v>#DIV/0!</v>
      </c>
      <c r="DR7" s="4" t="n">
        <f aca="false">CX7+CY7+DF7+DG7</f>
        <v>0</v>
      </c>
      <c r="DS7" s="4" t="n">
        <f aca="false">SUM(CR7:CY7)</f>
        <v>0</v>
      </c>
      <c r="DT7" s="342" t="n">
        <f aca="false">SUM(CZ7:DG7)</f>
        <v>0</v>
      </c>
      <c r="DU7" s="343" t="n">
        <f aca="false">SUM(CR7:DG7)</f>
        <v>0</v>
      </c>
      <c r="DX7" s="15" t="n">
        <f aca="false">(DI7/FD7) - 1</f>
        <v>-1</v>
      </c>
      <c r="DY7" s="15" t="e">
        <f aca="false">(DJ7/FE7) - 1</f>
        <v>#DIV/0!</v>
      </c>
      <c r="DZ7" s="15" t="e">
        <f aca="false">(DK7/FF7) - 1</f>
        <v>#DIV/0!</v>
      </c>
      <c r="EA7" s="15" t="n">
        <f aca="false">(DL7/FG7) - 1</f>
        <v>-1</v>
      </c>
      <c r="EB7" s="15" t="n">
        <f aca="false">(DM7/FH7) - 1</f>
        <v>-1</v>
      </c>
      <c r="EC7" s="15" t="e">
        <f aca="false">(DN7/FI7) - 1</f>
        <v>#DIV/0!</v>
      </c>
      <c r="ED7" s="15" t="n">
        <f aca="false">(DO7/FJ7) - 1</f>
        <v>-1</v>
      </c>
      <c r="EE7" s="15" t="e">
        <f aca="false">(DP7/FK7) - 1</f>
        <v>#DIV/0!</v>
      </c>
      <c r="EF7" s="15" t="e">
        <f aca="false">(DQ7/FL7) - 1</f>
        <v>#DIV/0!</v>
      </c>
      <c r="EG7" s="15" t="e">
        <f aca="false">(DR7/FM7) - 1</f>
        <v>#DIV/0!</v>
      </c>
      <c r="EH7" s="15" t="n">
        <f aca="false">(DS7/FN7) - 1</f>
        <v>-1</v>
      </c>
      <c r="EI7" s="15" t="n">
        <f aca="false">(DT7/FO7) - 1</f>
        <v>-1</v>
      </c>
      <c r="EJ7" s="15" t="n">
        <f aca="false">(DU7/FP7) - 1</f>
        <v>-1</v>
      </c>
      <c r="EL7" s="350" t="n">
        <v>0.3125</v>
      </c>
      <c r="EM7" s="345"/>
      <c r="EN7" s="371"/>
      <c r="EO7" s="412" t="n">
        <v>1</v>
      </c>
      <c r="EP7" s="413"/>
      <c r="EQ7" s="412"/>
      <c r="ER7" s="413"/>
      <c r="ES7" s="345"/>
      <c r="ET7" s="371"/>
      <c r="EU7" s="345" t="n">
        <v>5</v>
      </c>
      <c r="EV7" s="371"/>
      <c r="EW7" s="412"/>
      <c r="EX7" s="413"/>
      <c r="EY7" s="412"/>
      <c r="EZ7" s="413"/>
      <c r="FA7" s="345"/>
      <c r="FB7" s="371"/>
      <c r="FD7" s="340" t="n">
        <f aca="false">EM7+EO7+EQ7+ES7+EU7+EW7+EY7+FA7</f>
        <v>6</v>
      </c>
      <c r="FE7" s="4" t="n">
        <f aca="false">EN7+EP7+ER7+ET7+EV7+EX7+EZ7+FB7</f>
        <v>0</v>
      </c>
      <c r="FF7" s="341" t="n">
        <f aca="false">FE7/(FE7+FD7)</f>
        <v>0</v>
      </c>
      <c r="FG7" s="4" t="n">
        <f aca="false">EM7+EN7+EU7+EV7</f>
        <v>5</v>
      </c>
      <c r="FH7" s="4" t="n">
        <f aca="false">EO7+EP7+EW7+EX7</f>
        <v>1</v>
      </c>
      <c r="FI7" s="4" t="n">
        <f aca="false">EQ7+ER7+EY7+EZ7</f>
        <v>0</v>
      </c>
      <c r="FJ7" s="4" t="n">
        <f aca="false">SUM(FG7:FI7)</f>
        <v>6</v>
      </c>
      <c r="FK7" s="15" t="n">
        <f aca="false">FH7/FJ7</f>
        <v>0.166666666666667</v>
      </c>
      <c r="FL7" s="15" t="n">
        <f aca="false">FI7/FJ7</f>
        <v>0</v>
      </c>
      <c r="FM7" s="4" t="n">
        <f aca="false">ES7+ET7+FA7+FB7</f>
        <v>0</v>
      </c>
      <c r="FN7" s="4" t="n">
        <f aca="false">SUM(EM7:ET7)</f>
        <v>1</v>
      </c>
      <c r="FO7" s="342" t="n">
        <f aca="false">SUM(EU7:FB7)</f>
        <v>5</v>
      </c>
      <c r="FP7" s="343" t="n">
        <f aca="false">SUM(EM7:FB7)</f>
        <v>6</v>
      </c>
      <c r="GF7" s="347" t="e">
        <f aca="false">(FD7/FR7) - 1</f>
        <v>#DIV/0!</v>
      </c>
      <c r="GG7" s="15" t="e">
        <f aca="false">(FE7/FS7) - 1</f>
        <v>#DIV/0!</v>
      </c>
      <c r="GH7" s="15" t="e">
        <f aca="false">(FF7/FT7) - 1</f>
        <v>#DIV/0!</v>
      </c>
      <c r="GI7" s="15" t="e">
        <f aca="false">(FG7/FU7) - 1</f>
        <v>#DIV/0!</v>
      </c>
      <c r="GJ7" s="15" t="e">
        <f aca="false">(FH7/FV7) - 1</f>
        <v>#DIV/0!</v>
      </c>
      <c r="GK7" s="15" t="e">
        <f aca="false">(FI7/FW7) - 1</f>
        <v>#DIV/0!</v>
      </c>
      <c r="GL7" s="15" t="e">
        <f aca="false">(FJ7/FX7) - 1</f>
        <v>#DIV/0!</v>
      </c>
      <c r="GM7" s="15" t="e">
        <f aca="false">(FK7/FY7) - 1</f>
        <v>#DIV/0!</v>
      </c>
      <c r="GN7" s="15" t="e">
        <f aca="false">(FL7/FZ7) - 1</f>
        <v>#DIV/0!</v>
      </c>
      <c r="GO7" s="15" t="e">
        <f aca="false">(FM7/GA7) - 1</f>
        <v>#DIV/0!</v>
      </c>
      <c r="GP7" s="15" t="e">
        <f aca="false">(FN7/GB7) - 1</f>
        <v>#DIV/0!</v>
      </c>
      <c r="GQ7" s="15" t="e">
        <f aca="false">(FO7/GC7) - 1</f>
        <v>#DIV/0!</v>
      </c>
      <c r="GR7" s="348" t="e">
        <f aca="false">(FP7/GD7) - 1</f>
        <v>#DIV/0!</v>
      </c>
    </row>
    <row r="8" customFormat="false" ht="21" hidden="false" customHeight="true" outlineLevel="0" collapsed="false">
      <c r="A8" s="349" t="n">
        <v>0.322916666666667</v>
      </c>
      <c r="B8" s="376" t="n">
        <v>5</v>
      </c>
      <c r="C8" s="377" t="n">
        <v>0</v>
      </c>
      <c r="D8" s="376" t="n">
        <v>1</v>
      </c>
      <c r="E8" s="377" t="n">
        <v>0</v>
      </c>
      <c r="F8" s="376" t="n">
        <v>1</v>
      </c>
      <c r="G8" s="377" t="n">
        <v>0</v>
      </c>
      <c r="H8" s="376" t="n">
        <v>1</v>
      </c>
      <c r="I8" s="425" t="n">
        <v>1</v>
      </c>
      <c r="J8" s="376" t="n">
        <v>0</v>
      </c>
      <c r="K8" s="377" t="n">
        <v>0</v>
      </c>
      <c r="L8" s="376" t="n">
        <v>0</v>
      </c>
      <c r="M8" s="376" t="n">
        <v>0</v>
      </c>
      <c r="N8" s="376" t="n">
        <v>5</v>
      </c>
      <c r="O8" s="377" t="n">
        <v>0</v>
      </c>
      <c r="P8" s="376" t="n">
        <v>1</v>
      </c>
      <c r="Q8" s="377" t="n">
        <v>0</v>
      </c>
      <c r="S8" s="340" t="n">
        <f aca="false">B8+D8+F8+H8+J8+L8+N8+P8</f>
        <v>14</v>
      </c>
      <c r="T8" s="4" t="n">
        <f aca="false">C8+E8+G8+I8+K8+M8+O8+Q8</f>
        <v>1</v>
      </c>
      <c r="U8" s="341" t="n">
        <f aca="false">T8/(T8+S8)</f>
        <v>0.0666666666666667</v>
      </c>
      <c r="V8" s="4" t="n">
        <f aca="false">B8+C8+J8+K8</f>
        <v>5</v>
      </c>
      <c r="W8" s="4" t="n">
        <f aca="false">D8+E8+L8+M8</f>
        <v>1</v>
      </c>
      <c r="X8" s="4" t="n">
        <f aca="false">F8+G8+N8+O8</f>
        <v>6</v>
      </c>
      <c r="Y8" s="4" t="n">
        <f aca="false">SUM(V8:X8)</f>
        <v>12</v>
      </c>
      <c r="Z8" s="15" t="n">
        <f aca="false">W8/Y8</f>
        <v>0.0833333333333333</v>
      </c>
      <c r="AA8" s="15" t="n">
        <f aca="false">X8/Y8</f>
        <v>0.5</v>
      </c>
      <c r="AB8" s="4" t="n">
        <f aca="false">H8+I8+P8+Q8</f>
        <v>3</v>
      </c>
      <c r="AC8" s="4" t="n">
        <f aca="false">SUM(B8:I8)</f>
        <v>9</v>
      </c>
      <c r="AD8" s="342" t="n">
        <f aca="false">SUM(J8:Q8)</f>
        <v>6</v>
      </c>
      <c r="AE8" s="343" t="n">
        <f aca="false">SUM(B8:Q8)</f>
        <v>15</v>
      </c>
      <c r="AH8" s="15" t="e">
        <f aca="false">(S8/BN8) - 1</f>
        <v>#DIV/0!</v>
      </c>
      <c r="AI8" s="15" t="e">
        <f aca="false">(T8/BO8) - 1</f>
        <v>#DIV/0!</v>
      </c>
      <c r="AJ8" s="15" t="e">
        <f aca="false">(U8/BP8) - 1</f>
        <v>#DIV/0!</v>
      </c>
      <c r="AK8" s="15" t="e">
        <f aca="false">(V8/BQ8) - 1</f>
        <v>#DIV/0!</v>
      </c>
      <c r="AL8" s="15" t="e">
        <f aca="false">(W8/BR8) - 1</f>
        <v>#DIV/0!</v>
      </c>
      <c r="AM8" s="15" t="e">
        <f aca="false">(X8/BS8) - 1</f>
        <v>#DIV/0!</v>
      </c>
      <c r="AN8" s="15" t="e">
        <f aca="false">(Y8/BT8) - 1</f>
        <v>#DIV/0!</v>
      </c>
      <c r="AO8" s="15" t="e">
        <f aca="false">(Z8/BU8) - 1</f>
        <v>#DIV/0!</v>
      </c>
      <c r="AP8" s="15" t="e">
        <f aca="false">(AA8/BV8) - 1</f>
        <v>#DIV/0!</v>
      </c>
      <c r="AQ8" s="15" t="e">
        <f aca="false">(AB8/BW8) - 1</f>
        <v>#DIV/0!</v>
      </c>
      <c r="AR8" s="15" t="e">
        <f aca="false">(AC8/BX8) - 1</f>
        <v>#DIV/0!</v>
      </c>
      <c r="AS8" s="15" t="e">
        <f aca="false">(AD8/BY8) - 1</f>
        <v>#DIV/0!</v>
      </c>
      <c r="AT8" s="15" t="e">
        <f aca="false">(AE8/BZ8) - 1</f>
        <v>#DIV/0!</v>
      </c>
      <c r="AV8" s="349" t="n">
        <v>0.322916666666667</v>
      </c>
      <c r="AW8" s="376"/>
      <c r="AX8" s="377"/>
      <c r="AY8" s="376"/>
      <c r="AZ8" s="377"/>
      <c r="BA8" s="376"/>
      <c r="BB8" s="377"/>
      <c r="BC8" s="376"/>
      <c r="BD8" s="377"/>
      <c r="BE8" s="376"/>
      <c r="BF8" s="377"/>
      <c r="BG8" s="376"/>
      <c r="BH8" s="377"/>
      <c r="BI8" s="376"/>
      <c r="BJ8" s="377"/>
      <c r="BK8" s="376"/>
      <c r="BL8" s="377"/>
      <c r="BN8" s="340" t="n">
        <f aca="false">AW8+AY8+BA8+BC8+BE8+BG8+BI8+BK8</f>
        <v>0</v>
      </c>
      <c r="BO8" s="4" t="n">
        <f aca="false">AX8+AZ8+BB8+BD8+BF8+BH8+BJ8+BL8</f>
        <v>0</v>
      </c>
      <c r="BP8" s="341" t="e">
        <f aca="false">BO8/(BO8+BN8)</f>
        <v>#DIV/0!</v>
      </c>
      <c r="BQ8" s="4" t="n">
        <f aca="false">AW8+AX8+BE8+BF8</f>
        <v>0</v>
      </c>
      <c r="BR8" s="4" t="n">
        <f aca="false">AY8+AZ8+BG8+BH8</f>
        <v>0</v>
      </c>
      <c r="BS8" s="4" t="n">
        <f aca="false">BA8+BB8+BI8+BJ8</f>
        <v>0</v>
      </c>
      <c r="BT8" s="4" t="n">
        <f aca="false">SUM(BQ8:BS8)</f>
        <v>0</v>
      </c>
      <c r="BU8" s="15" t="e">
        <f aca="false">BR8/BT8</f>
        <v>#DIV/0!</v>
      </c>
      <c r="BV8" s="15" t="e">
        <f aca="false">BS8/BT8</f>
        <v>#DIV/0!</v>
      </c>
      <c r="BW8" s="4" t="n">
        <f aca="false">BC8+BD8+BK8+BL8</f>
        <v>0</v>
      </c>
      <c r="BX8" s="4" t="n">
        <f aca="false">SUM(AW8:BD8)</f>
        <v>0</v>
      </c>
      <c r="BY8" s="342" t="n">
        <f aca="false">SUM(BE8:BL8)</f>
        <v>0</v>
      </c>
      <c r="BZ8" s="343" t="n">
        <f aca="false">SUM(AW8:BL8)</f>
        <v>0</v>
      </c>
      <c r="CC8" s="15" t="e">
        <f aca="false">(BN8/DI8) - 1</f>
        <v>#DIV/0!</v>
      </c>
      <c r="CD8" s="15" t="e">
        <f aca="false">(BO8/DJ8) - 1</f>
        <v>#DIV/0!</v>
      </c>
      <c r="CE8" s="15" t="e">
        <f aca="false">(BP8/DK8) - 1</f>
        <v>#DIV/0!</v>
      </c>
      <c r="CF8" s="15" t="e">
        <f aca="false">(BQ8/DL8) - 1</f>
        <v>#DIV/0!</v>
      </c>
      <c r="CG8" s="15" t="e">
        <f aca="false">(BR8/DM8) - 1</f>
        <v>#DIV/0!</v>
      </c>
      <c r="CH8" s="15" t="e">
        <f aca="false">(BS8/DN8) - 1</f>
        <v>#DIV/0!</v>
      </c>
      <c r="CI8" s="15" t="e">
        <f aca="false">(BT8/DO8) - 1</f>
        <v>#DIV/0!</v>
      </c>
      <c r="CJ8" s="15" t="e">
        <f aca="false">(BU8/DP8) - 1</f>
        <v>#DIV/0!</v>
      </c>
      <c r="CK8" s="15" t="e">
        <f aca="false">(BV8/DQ8) - 1</f>
        <v>#DIV/0!</v>
      </c>
      <c r="CL8" s="15" t="e">
        <f aca="false">(BW8/DR8) - 1</f>
        <v>#DIV/0!</v>
      </c>
      <c r="CM8" s="15" t="e">
        <f aca="false">(BX8/DS8) - 1</f>
        <v>#DIV/0!</v>
      </c>
      <c r="CN8" s="15" t="e">
        <f aca="false">(BY8/DT8) - 1</f>
        <v>#DIV/0!</v>
      </c>
      <c r="CO8" s="15" t="e">
        <f aca="false">(BZ8/DU8) - 1</f>
        <v>#DIV/0!</v>
      </c>
      <c r="CQ8" s="349" t="n">
        <v>0.322916666666667</v>
      </c>
      <c r="CR8" s="376"/>
      <c r="CS8" s="377"/>
      <c r="CT8" s="376"/>
      <c r="CU8" s="377"/>
      <c r="CV8" s="376"/>
      <c r="CW8" s="377"/>
      <c r="CX8" s="376"/>
      <c r="CY8" s="377"/>
      <c r="CZ8" s="376"/>
      <c r="DA8" s="377"/>
      <c r="DB8" s="376"/>
      <c r="DC8" s="377"/>
      <c r="DD8" s="376"/>
      <c r="DE8" s="377"/>
      <c r="DF8" s="376"/>
      <c r="DG8" s="377"/>
      <c r="DI8" s="340" t="n">
        <f aca="false">CR8+CT8+CV8+CX8+CZ8+DB8+DD8+DF8</f>
        <v>0</v>
      </c>
      <c r="DJ8" s="4" t="n">
        <f aca="false">CS8+CU8+CW8+CY8+DA8+DC8+DE8+DG8</f>
        <v>0</v>
      </c>
      <c r="DK8" s="341" t="e">
        <f aca="false">DJ8/(DJ8+DI8)</f>
        <v>#DIV/0!</v>
      </c>
      <c r="DL8" s="4" t="n">
        <f aca="false">CR8+CS8+CZ8+DA8</f>
        <v>0</v>
      </c>
      <c r="DM8" s="4" t="n">
        <f aca="false">CT8+CU8+DB8+DC8</f>
        <v>0</v>
      </c>
      <c r="DN8" s="4" t="n">
        <f aca="false">CV8+CW8+DD8+DE8</f>
        <v>0</v>
      </c>
      <c r="DO8" s="4" t="n">
        <f aca="false">SUM(DL8:DN8)</f>
        <v>0</v>
      </c>
      <c r="DP8" s="15" t="e">
        <f aca="false">DM8/DO8</f>
        <v>#DIV/0!</v>
      </c>
      <c r="DQ8" s="15" t="e">
        <f aca="false">DN8/DO8</f>
        <v>#DIV/0!</v>
      </c>
      <c r="DR8" s="4" t="n">
        <f aca="false">CX8+CY8+DF8+DG8</f>
        <v>0</v>
      </c>
      <c r="DS8" s="4" t="n">
        <f aca="false">SUM(CR8:CY8)</f>
        <v>0</v>
      </c>
      <c r="DT8" s="342" t="n">
        <f aca="false">SUM(CZ8:DG8)</f>
        <v>0</v>
      </c>
      <c r="DU8" s="343" t="n">
        <f aca="false">SUM(CR8:DG8)</f>
        <v>0</v>
      </c>
      <c r="DX8" s="15" t="n">
        <f aca="false">(DI8/FD8) - 1</f>
        <v>-1</v>
      </c>
      <c r="DY8" s="15" t="e">
        <f aca="false">(DJ8/FE8) - 1</f>
        <v>#DIV/0!</v>
      </c>
      <c r="DZ8" s="15" t="e">
        <f aca="false">(DK8/FF8) - 1</f>
        <v>#DIV/0!</v>
      </c>
      <c r="EA8" s="15" t="n">
        <f aca="false">(DL8/FG8) - 1</f>
        <v>-1</v>
      </c>
      <c r="EB8" s="15" t="e">
        <f aca="false">(DM8/FH8) - 1</f>
        <v>#DIV/0!</v>
      </c>
      <c r="EC8" s="15" t="e">
        <f aca="false">(DN8/FI8) - 1</f>
        <v>#DIV/0!</v>
      </c>
      <c r="ED8" s="15" t="n">
        <f aca="false">(DO8/FJ8) - 1</f>
        <v>-1</v>
      </c>
      <c r="EE8" s="15" t="e">
        <f aca="false">(DP8/FK8) - 1</f>
        <v>#DIV/0!</v>
      </c>
      <c r="EF8" s="15" t="e">
        <f aca="false">(DQ8/FL8) - 1</f>
        <v>#DIV/0!</v>
      </c>
      <c r="EG8" s="15" t="e">
        <f aca="false">(DR8/FM8) - 1</f>
        <v>#DIV/0!</v>
      </c>
      <c r="EH8" s="15" t="n">
        <f aca="false">(DS8/FN8) - 1</f>
        <v>-1</v>
      </c>
      <c r="EI8" s="15" t="e">
        <f aca="false">(DT8/FO8) - 1</f>
        <v>#DIV/0!</v>
      </c>
      <c r="EJ8" s="15" t="n">
        <f aca="false">(DU8/FP8) - 1</f>
        <v>-1</v>
      </c>
      <c r="EL8" s="350" t="n">
        <v>0.322916666666667</v>
      </c>
      <c r="EM8" s="345" t="n">
        <v>1</v>
      </c>
      <c r="EN8" s="371"/>
      <c r="EO8" s="412"/>
      <c r="EP8" s="413"/>
      <c r="EQ8" s="412"/>
      <c r="ER8" s="413"/>
      <c r="ES8" s="345"/>
      <c r="ET8" s="371"/>
      <c r="EU8" s="345"/>
      <c r="EV8" s="371"/>
      <c r="EW8" s="412"/>
      <c r="EX8" s="413"/>
      <c r="EY8" s="412"/>
      <c r="EZ8" s="413"/>
      <c r="FA8" s="345"/>
      <c r="FB8" s="371"/>
      <c r="FD8" s="340" t="n">
        <f aca="false">EM8+EO8+EQ8+ES8+EU8+EW8+EY8+FA8</f>
        <v>1</v>
      </c>
      <c r="FE8" s="4" t="n">
        <f aca="false">EN8+EP8+ER8+ET8+EV8+EX8+EZ8+FB8</f>
        <v>0</v>
      </c>
      <c r="FF8" s="341" t="n">
        <f aca="false">FE8/(FE8+FD8)</f>
        <v>0</v>
      </c>
      <c r="FG8" s="4" t="n">
        <f aca="false">EM8+EN8+EU8+EV8</f>
        <v>1</v>
      </c>
      <c r="FH8" s="4" t="n">
        <f aca="false">EO8+EP8+EW8+EX8</f>
        <v>0</v>
      </c>
      <c r="FI8" s="4" t="n">
        <f aca="false">EQ8+ER8+EY8+EZ8</f>
        <v>0</v>
      </c>
      <c r="FJ8" s="4" t="n">
        <f aca="false">SUM(FG8:FI8)</f>
        <v>1</v>
      </c>
      <c r="FK8" s="15" t="n">
        <f aca="false">FH8/FJ8</f>
        <v>0</v>
      </c>
      <c r="FL8" s="15" t="n">
        <f aca="false">FI8/FJ8</f>
        <v>0</v>
      </c>
      <c r="FM8" s="4" t="n">
        <f aca="false">ES8+ET8+FA8+FB8</f>
        <v>0</v>
      </c>
      <c r="FN8" s="4" t="n">
        <f aca="false">SUM(EM8:ET8)</f>
        <v>1</v>
      </c>
      <c r="FO8" s="342" t="n">
        <f aca="false">SUM(EU8:FB8)</f>
        <v>0</v>
      </c>
      <c r="FP8" s="343" t="n">
        <f aca="false">SUM(EM8:FB8)</f>
        <v>1</v>
      </c>
      <c r="GF8" s="347" t="e">
        <f aca="false">(FD8/FR8) - 1</f>
        <v>#DIV/0!</v>
      </c>
      <c r="GG8" s="15" t="e">
        <f aca="false">(FE8/FS8) - 1</f>
        <v>#DIV/0!</v>
      </c>
      <c r="GH8" s="15" t="e">
        <f aca="false">(FF8/FT8) - 1</f>
        <v>#DIV/0!</v>
      </c>
      <c r="GI8" s="15" t="e">
        <f aca="false">(FG8/FU8) - 1</f>
        <v>#DIV/0!</v>
      </c>
      <c r="GJ8" s="15" t="e">
        <f aca="false">(FH8/FV8) - 1</f>
        <v>#DIV/0!</v>
      </c>
      <c r="GK8" s="15" t="e">
        <f aca="false">(FI8/FW8) - 1</f>
        <v>#DIV/0!</v>
      </c>
      <c r="GL8" s="15" t="e">
        <f aca="false">(FJ8/FX8) - 1</f>
        <v>#DIV/0!</v>
      </c>
      <c r="GM8" s="15" t="e">
        <f aca="false">(FK8/FY8) - 1</f>
        <v>#DIV/0!</v>
      </c>
      <c r="GN8" s="15" t="e">
        <f aca="false">(FL8/FZ8) - 1</f>
        <v>#DIV/0!</v>
      </c>
      <c r="GO8" s="15" t="e">
        <f aca="false">(FM8/GA8) - 1</f>
        <v>#DIV/0!</v>
      </c>
      <c r="GP8" s="15" t="e">
        <f aca="false">(FN8/GB8) - 1</f>
        <v>#DIV/0!</v>
      </c>
      <c r="GQ8" s="15" t="e">
        <f aca="false">(FO8/GC8) - 1</f>
        <v>#DIV/0!</v>
      </c>
      <c r="GR8" s="348" t="e">
        <f aca="false">(FP8/GD8) - 1</f>
        <v>#DIV/0!</v>
      </c>
    </row>
    <row r="9" customFormat="false" ht="21" hidden="false" customHeight="true" outlineLevel="0" collapsed="false">
      <c r="A9" s="344" t="n">
        <v>0.333333333333333</v>
      </c>
      <c r="B9" s="376" t="n">
        <v>6</v>
      </c>
      <c r="C9" s="377" t="n">
        <v>0</v>
      </c>
      <c r="D9" s="376" t="n">
        <v>0</v>
      </c>
      <c r="E9" s="377" t="n">
        <v>0</v>
      </c>
      <c r="F9" s="376" t="n">
        <v>0</v>
      </c>
      <c r="G9" s="377" t="n">
        <v>0</v>
      </c>
      <c r="H9" s="376" t="n">
        <v>1</v>
      </c>
      <c r="I9" s="377" t="n">
        <v>0</v>
      </c>
      <c r="J9" s="423" t="n">
        <v>2</v>
      </c>
      <c r="K9" s="377" t="n">
        <v>2</v>
      </c>
      <c r="L9" s="376" t="n">
        <v>0</v>
      </c>
      <c r="M9" s="376" t="n">
        <v>0</v>
      </c>
      <c r="N9" s="376" t="n">
        <v>6</v>
      </c>
      <c r="O9" s="377" t="n">
        <v>0</v>
      </c>
      <c r="P9" s="376" t="n">
        <v>0</v>
      </c>
      <c r="Q9" s="377" t="n">
        <v>0</v>
      </c>
      <c r="S9" s="340" t="n">
        <f aca="false">B9+D9+F9+H9+J9+L9+N9+P9</f>
        <v>15</v>
      </c>
      <c r="T9" s="4" t="n">
        <f aca="false">C9+E9+G9+I9+K9+M9+O9+Q9</f>
        <v>2</v>
      </c>
      <c r="U9" s="341" t="n">
        <f aca="false">T9/(T9+S9)</f>
        <v>0.117647058823529</v>
      </c>
      <c r="V9" s="4" t="n">
        <f aca="false">B9+C9+J9+K9</f>
        <v>10</v>
      </c>
      <c r="W9" s="4" t="n">
        <f aca="false">D9+E9+L9+M9</f>
        <v>0</v>
      </c>
      <c r="X9" s="4" t="n">
        <f aca="false">F9+G9+N9+O9</f>
        <v>6</v>
      </c>
      <c r="Y9" s="4" t="n">
        <f aca="false">SUM(V9:X9)</f>
        <v>16</v>
      </c>
      <c r="Z9" s="15" t="n">
        <f aca="false">W9/Y9</f>
        <v>0</v>
      </c>
      <c r="AA9" s="15" t="n">
        <f aca="false">X9/Y9</f>
        <v>0.375</v>
      </c>
      <c r="AB9" s="4" t="n">
        <f aca="false">H9+I9+P9+Q9</f>
        <v>1</v>
      </c>
      <c r="AC9" s="4" t="n">
        <f aca="false">SUM(B9:I9)</f>
        <v>7</v>
      </c>
      <c r="AD9" s="342" t="n">
        <f aca="false">SUM(J9:Q9)</f>
        <v>10</v>
      </c>
      <c r="AE9" s="343" t="n">
        <f aca="false">SUM(B9:Q9)</f>
        <v>17</v>
      </c>
      <c r="AH9" s="15" t="e">
        <f aca="false">(S9/BN9) - 1</f>
        <v>#DIV/0!</v>
      </c>
      <c r="AI9" s="15" t="e">
        <f aca="false">(T9/BO9) - 1</f>
        <v>#DIV/0!</v>
      </c>
      <c r="AJ9" s="15" t="e">
        <f aca="false">(U9/BP9) - 1</f>
        <v>#DIV/0!</v>
      </c>
      <c r="AK9" s="15" t="e">
        <f aca="false">(V9/BQ9) - 1</f>
        <v>#DIV/0!</v>
      </c>
      <c r="AL9" s="15" t="e">
        <f aca="false">(W9/BR9) - 1</f>
        <v>#DIV/0!</v>
      </c>
      <c r="AM9" s="15" t="e">
        <f aca="false">(X9/BS9) - 1</f>
        <v>#DIV/0!</v>
      </c>
      <c r="AN9" s="15" t="e">
        <f aca="false">(Y9/BT9) - 1</f>
        <v>#DIV/0!</v>
      </c>
      <c r="AO9" s="15" t="e">
        <f aca="false">(Z9/BU9) - 1</f>
        <v>#DIV/0!</v>
      </c>
      <c r="AP9" s="15" t="e">
        <f aca="false">(AA9/BV9) - 1</f>
        <v>#DIV/0!</v>
      </c>
      <c r="AQ9" s="15" t="e">
        <f aca="false">(AB9/BW9) - 1</f>
        <v>#DIV/0!</v>
      </c>
      <c r="AR9" s="15" t="e">
        <f aca="false">(AC9/BX9) - 1</f>
        <v>#DIV/0!</v>
      </c>
      <c r="AS9" s="15" t="e">
        <f aca="false">(AD9/BY9) - 1</f>
        <v>#DIV/0!</v>
      </c>
      <c r="AT9" s="15" t="e">
        <f aca="false">(AE9/BZ9) - 1</f>
        <v>#DIV/0!</v>
      </c>
      <c r="AV9" s="344" t="n">
        <v>0.333333333333333</v>
      </c>
      <c r="AW9" s="376"/>
      <c r="AX9" s="377"/>
      <c r="AY9" s="376"/>
      <c r="AZ9" s="377"/>
      <c r="BA9" s="376"/>
      <c r="BB9" s="377"/>
      <c r="BC9" s="376"/>
      <c r="BD9" s="377"/>
      <c r="BE9" s="376"/>
      <c r="BF9" s="377"/>
      <c r="BG9" s="376"/>
      <c r="BH9" s="377"/>
      <c r="BI9" s="376"/>
      <c r="BJ9" s="377"/>
      <c r="BK9" s="376"/>
      <c r="BL9" s="377"/>
      <c r="BN9" s="340" t="n">
        <f aca="false">AW9+AY9+BA9+BC9+BE9+BG9+BI9+BK9</f>
        <v>0</v>
      </c>
      <c r="BO9" s="4" t="n">
        <f aca="false">AX9+AZ9+BB9+BD9+BF9+BH9+BJ9+BL9</f>
        <v>0</v>
      </c>
      <c r="BP9" s="341" t="e">
        <f aca="false">BO9/(BO9+BN9)</f>
        <v>#DIV/0!</v>
      </c>
      <c r="BQ9" s="4" t="n">
        <f aca="false">AW9+AX9+BE9+BF9</f>
        <v>0</v>
      </c>
      <c r="BR9" s="4" t="n">
        <f aca="false">AY9+AZ9+BG9+BH9</f>
        <v>0</v>
      </c>
      <c r="BS9" s="4" t="n">
        <f aca="false">BA9+BB9+BI9+BJ9</f>
        <v>0</v>
      </c>
      <c r="BT9" s="4" t="n">
        <f aca="false">SUM(BQ9:BS9)</f>
        <v>0</v>
      </c>
      <c r="BU9" s="15" t="e">
        <f aca="false">BR9/BT9</f>
        <v>#DIV/0!</v>
      </c>
      <c r="BV9" s="15" t="e">
        <f aca="false">BS9/BT9</f>
        <v>#DIV/0!</v>
      </c>
      <c r="BW9" s="4" t="n">
        <f aca="false">BC9+BD9+BK9+BL9</f>
        <v>0</v>
      </c>
      <c r="BX9" s="4" t="n">
        <f aca="false">SUM(AW9:BD9)</f>
        <v>0</v>
      </c>
      <c r="BY9" s="342" t="n">
        <f aca="false">SUM(BE9:BL9)</f>
        <v>0</v>
      </c>
      <c r="BZ9" s="343" t="n">
        <f aca="false">SUM(AW9:BL9)</f>
        <v>0</v>
      </c>
      <c r="CC9" s="15" t="e">
        <f aca="false">(BN9/DI9) - 1</f>
        <v>#DIV/0!</v>
      </c>
      <c r="CD9" s="15" t="e">
        <f aca="false">(BO9/DJ9) - 1</f>
        <v>#DIV/0!</v>
      </c>
      <c r="CE9" s="15" t="e">
        <f aca="false">(BP9/DK9) - 1</f>
        <v>#DIV/0!</v>
      </c>
      <c r="CF9" s="15" t="e">
        <f aca="false">(BQ9/DL9) - 1</f>
        <v>#DIV/0!</v>
      </c>
      <c r="CG9" s="15" t="e">
        <f aca="false">(BR9/DM9) - 1</f>
        <v>#DIV/0!</v>
      </c>
      <c r="CH9" s="15" t="e">
        <f aca="false">(BS9/DN9) - 1</f>
        <v>#DIV/0!</v>
      </c>
      <c r="CI9" s="15" t="e">
        <f aca="false">(BT9/DO9) - 1</f>
        <v>#DIV/0!</v>
      </c>
      <c r="CJ9" s="15" t="e">
        <f aca="false">(BU9/DP9) - 1</f>
        <v>#DIV/0!</v>
      </c>
      <c r="CK9" s="15" t="e">
        <f aca="false">(BV9/DQ9) - 1</f>
        <v>#DIV/0!</v>
      </c>
      <c r="CL9" s="15" t="e">
        <f aca="false">(BW9/DR9) - 1</f>
        <v>#DIV/0!</v>
      </c>
      <c r="CM9" s="15" t="e">
        <f aca="false">(BX9/DS9) - 1</f>
        <v>#DIV/0!</v>
      </c>
      <c r="CN9" s="15" t="e">
        <f aca="false">(BY9/DT9) - 1</f>
        <v>#DIV/0!</v>
      </c>
      <c r="CO9" s="15" t="e">
        <f aca="false">(BZ9/DU9) - 1</f>
        <v>#DIV/0!</v>
      </c>
      <c r="CQ9" s="344" t="n">
        <v>0.333333333333333</v>
      </c>
      <c r="CR9" s="376"/>
      <c r="CS9" s="377"/>
      <c r="CT9" s="376"/>
      <c r="CU9" s="377"/>
      <c r="CV9" s="376"/>
      <c r="CW9" s="377"/>
      <c r="CX9" s="376"/>
      <c r="CY9" s="377"/>
      <c r="CZ9" s="376"/>
      <c r="DA9" s="377"/>
      <c r="DB9" s="376"/>
      <c r="DC9" s="377"/>
      <c r="DD9" s="376"/>
      <c r="DE9" s="377"/>
      <c r="DF9" s="376"/>
      <c r="DG9" s="377"/>
      <c r="DI9" s="340" t="n">
        <f aca="false">CR9+CT9+CV9+CX9+CZ9+DB9+DD9+DF9</f>
        <v>0</v>
      </c>
      <c r="DJ9" s="4" t="n">
        <f aca="false">CS9+CU9+CW9+CY9+DA9+DC9+DE9+DG9</f>
        <v>0</v>
      </c>
      <c r="DK9" s="341" t="e">
        <f aca="false">DJ9/(DJ9+DI9)</f>
        <v>#DIV/0!</v>
      </c>
      <c r="DL9" s="4" t="n">
        <f aca="false">CR9+CS9+CZ9+DA9</f>
        <v>0</v>
      </c>
      <c r="DM9" s="4" t="n">
        <f aca="false">CT9+CU9+DB9+DC9</f>
        <v>0</v>
      </c>
      <c r="DN9" s="4" t="n">
        <f aca="false">CV9+CW9+DD9+DE9</f>
        <v>0</v>
      </c>
      <c r="DO9" s="4" t="n">
        <f aca="false">SUM(DL9:DN9)</f>
        <v>0</v>
      </c>
      <c r="DP9" s="15" t="e">
        <f aca="false">DM9/DO9</f>
        <v>#DIV/0!</v>
      </c>
      <c r="DQ9" s="15" t="e">
        <f aca="false">DN9/DO9</f>
        <v>#DIV/0!</v>
      </c>
      <c r="DR9" s="4" t="n">
        <f aca="false">CX9+CY9+DF9+DG9</f>
        <v>0</v>
      </c>
      <c r="DS9" s="4" t="n">
        <f aca="false">SUM(CR9:CY9)</f>
        <v>0</v>
      </c>
      <c r="DT9" s="342" t="n">
        <f aca="false">SUM(CZ9:DG9)</f>
        <v>0</v>
      </c>
      <c r="DU9" s="343" t="n">
        <f aca="false">SUM(CR9:DG9)</f>
        <v>0</v>
      </c>
      <c r="DX9" s="15" t="e">
        <f aca="false">(DI9/FD9) - 1</f>
        <v>#DIV/0!</v>
      </c>
      <c r="DY9" s="15" t="e">
        <f aca="false">(DJ9/FE9) - 1</f>
        <v>#DIV/0!</v>
      </c>
      <c r="DZ9" s="15" t="e">
        <f aca="false">(DK9/FF9) - 1</f>
        <v>#DIV/0!</v>
      </c>
      <c r="EA9" s="15" t="e">
        <f aca="false">(DL9/FG9) - 1</f>
        <v>#DIV/0!</v>
      </c>
      <c r="EB9" s="15" t="e">
        <f aca="false">(DM9/FH9) - 1</f>
        <v>#DIV/0!</v>
      </c>
      <c r="EC9" s="15" t="e">
        <f aca="false">(DN9/FI9) - 1</f>
        <v>#DIV/0!</v>
      </c>
      <c r="ED9" s="15" t="e">
        <f aca="false">(DO9/FJ9) - 1</f>
        <v>#DIV/0!</v>
      </c>
      <c r="EE9" s="15" t="e">
        <f aca="false">(DP9/FK9) - 1</f>
        <v>#DIV/0!</v>
      </c>
      <c r="EF9" s="15" t="e">
        <f aca="false">(DQ9/FL9) - 1</f>
        <v>#DIV/0!</v>
      </c>
      <c r="EG9" s="15" t="e">
        <f aca="false">(DR9/FM9) - 1</f>
        <v>#DIV/0!</v>
      </c>
      <c r="EH9" s="15" t="e">
        <f aca="false">(DS9/FN9) - 1</f>
        <v>#DIV/0!</v>
      </c>
      <c r="EI9" s="15" t="e">
        <f aca="false">(DT9/FO9) - 1</f>
        <v>#DIV/0!</v>
      </c>
      <c r="EJ9" s="15" t="e">
        <f aca="false">(DU9/FP9) - 1</f>
        <v>#DIV/0!</v>
      </c>
      <c r="EL9" s="346" t="n">
        <v>0.333333333333333</v>
      </c>
      <c r="EM9" s="345"/>
      <c r="EN9" s="371"/>
      <c r="EO9" s="412"/>
      <c r="EP9" s="413"/>
      <c r="EQ9" s="412"/>
      <c r="ER9" s="413"/>
      <c r="ES9" s="345"/>
      <c r="ET9" s="371"/>
      <c r="EU9" s="345"/>
      <c r="EV9" s="371"/>
      <c r="EW9" s="412"/>
      <c r="EX9" s="413"/>
      <c r="EY9" s="412"/>
      <c r="EZ9" s="413"/>
      <c r="FA9" s="345"/>
      <c r="FB9" s="371"/>
      <c r="FD9" s="340" t="n">
        <f aca="false">EM9+EO9+EQ9+ES9+EU9+EW9+EY9+FA9</f>
        <v>0</v>
      </c>
      <c r="FE9" s="4" t="n">
        <f aca="false">EN9+EP9+ER9+ET9+EV9+EX9+EZ9+FB9</f>
        <v>0</v>
      </c>
      <c r="FF9" s="341" t="e">
        <f aca="false">FE9/(FE9+FD9)</f>
        <v>#DIV/0!</v>
      </c>
      <c r="FG9" s="4" t="n">
        <f aca="false">EM9+EN9+EU9+EV9</f>
        <v>0</v>
      </c>
      <c r="FH9" s="4" t="n">
        <f aca="false">EO9+EP9+EW9+EX9</f>
        <v>0</v>
      </c>
      <c r="FI9" s="4" t="n">
        <f aca="false">EQ9+ER9+EY9+EZ9</f>
        <v>0</v>
      </c>
      <c r="FJ9" s="4" t="n">
        <f aca="false">SUM(FG9:FI9)</f>
        <v>0</v>
      </c>
      <c r="FK9" s="15" t="e">
        <f aca="false">FH9/FJ9</f>
        <v>#DIV/0!</v>
      </c>
      <c r="FL9" s="15" t="e">
        <f aca="false">FI9/FJ9</f>
        <v>#DIV/0!</v>
      </c>
      <c r="FM9" s="4" t="n">
        <f aca="false">ES9+ET9+FA9+FB9</f>
        <v>0</v>
      </c>
      <c r="FN9" s="4" t="n">
        <f aca="false">SUM(EM9:ET9)</f>
        <v>0</v>
      </c>
      <c r="FO9" s="342" t="n">
        <f aca="false">SUM(EU9:FB9)</f>
        <v>0</v>
      </c>
      <c r="FP9" s="343" t="n">
        <f aca="false">SUM(EM9:FB9)</f>
        <v>0</v>
      </c>
      <c r="GF9" s="347" t="e">
        <f aca="false">(FD9/FR9) - 1</f>
        <v>#DIV/0!</v>
      </c>
      <c r="GG9" s="15" t="e">
        <f aca="false">(FE9/FS9) - 1</f>
        <v>#DIV/0!</v>
      </c>
      <c r="GH9" s="15" t="e">
        <f aca="false">(FF9/FT9) - 1</f>
        <v>#DIV/0!</v>
      </c>
      <c r="GI9" s="15" t="e">
        <f aca="false">(FG9/FU9) - 1</f>
        <v>#DIV/0!</v>
      </c>
      <c r="GJ9" s="15" t="e">
        <f aca="false">(FH9/FV9) - 1</f>
        <v>#DIV/0!</v>
      </c>
      <c r="GK9" s="15" t="e">
        <f aca="false">(FI9/FW9) - 1</f>
        <v>#DIV/0!</v>
      </c>
      <c r="GL9" s="15" t="e">
        <f aca="false">(FJ9/FX9) - 1</f>
        <v>#DIV/0!</v>
      </c>
      <c r="GM9" s="15" t="e">
        <f aca="false">(FK9/FY9) - 1</f>
        <v>#DIV/0!</v>
      </c>
      <c r="GN9" s="15" t="e">
        <f aca="false">(FL9/FZ9) - 1</f>
        <v>#DIV/0!</v>
      </c>
      <c r="GO9" s="15" t="e">
        <f aca="false">(FM9/GA9) - 1</f>
        <v>#DIV/0!</v>
      </c>
      <c r="GP9" s="15" t="e">
        <f aca="false">(FN9/GB9) - 1</f>
        <v>#DIV/0!</v>
      </c>
      <c r="GQ9" s="15" t="e">
        <f aca="false">(FO9/GC9) - 1</f>
        <v>#DIV/0!</v>
      </c>
      <c r="GR9" s="348" t="e">
        <f aca="false">(FP9/GD9) - 1</f>
        <v>#DIV/0!</v>
      </c>
    </row>
    <row r="10" customFormat="false" ht="21" hidden="false" customHeight="true" outlineLevel="0" collapsed="false">
      <c r="A10" s="349" t="n">
        <v>0.34375</v>
      </c>
      <c r="B10" s="376" t="n">
        <v>6</v>
      </c>
      <c r="C10" s="377" t="n">
        <v>1</v>
      </c>
      <c r="D10" s="376" t="n">
        <v>1</v>
      </c>
      <c r="E10" s="377" t="n">
        <v>0</v>
      </c>
      <c r="F10" s="376" t="n">
        <v>0</v>
      </c>
      <c r="G10" s="377" t="n">
        <v>0</v>
      </c>
      <c r="H10" s="376" t="n">
        <v>1</v>
      </c>
      <c r="I10" s="377" t="n">
        <v>0</v>
      </c>
      <c r="J10" s="376" t="n">
        <v>3</v>
      </c>
      <c r="K10" s="426" t="n">
        <v>0</v>
      </c>
      <c r="L10" s="376" t="n">
        <v>0</v>
      </c>
      <c r="M10" s="376" t="n">
        <v>0</v>
      </c>
      <c r="N10" s="376" t="n">
        <v>6</v>
      </c>
      <c r="O10" s="377" t="n">
        <v>1</v>
      </c>
      <c r="P10" s="376" t="n">
        <v>1</v>
      </c>
      <c r="Q10" s="377" t="n">
        <v>0</v>
      </c>
      <c r="S10" s="340" t="n">
        <f aca="false">B10+D10+F10+H10+J10+L10+N10+P10</f>
        <v>18</v>
      </c>
      <c r="T10" s="4" t="n">
        <f aca="false">C10+E10+G10+I10+K10+M10+O10+Q10</f>
        <v>2</v>
      </c>
      <c r="U10" s="341" t="n">
        <f aca="false">T10/(T10+S10)</f>
        <v>0.1</v>
      </c>
      <c r="V10" s="4" t="n">
        <f aca="false">B10+C10+J10+K10</f>
        <v>10</v>
      </c>
      <c r="W10" s="4" t="n">
        <f aca="false">D10+E10+L10+M10</f>
        <v>1</v>
      </c>
      <c r="X10" s="4" t="n">
        <f aca="false">F10+G10+N10+O10</f>
        <v>7</v>
      </c>
      <c r="Y10" s="4" t="n">
        <f aca="false">SUM(V10:X10)</f>
        <v>18</v>
      </c>
      <c r="Z10" s="15" t="n">
        <f aca="false">W10/Y10</f>
        <v>0.0555555555555556</v>
      </c>
      <c r="AA10" s="15" t="n">
        <f aca="false">X10/Y10</f>
        <v>0.388888888888889</v>
      </c>
      <c r="AB10" s="4" t="n">
        <f aca="false">H10+I10+P10+Q10</f>
        <v>2</v>
      </c>
      <c r="AC10" s="4" t="n">
        <f aca="false">SUM(B10:I10)</f>
        <v>9</v>
      </c>
      <c r="AD10" s="342" t="n">
        <f aca="false">SUM(J10:Q10)</f>
        <v>11</v>
      </c>
      <c r="AE10" s="343" t="n">
        <f aca="false">SUM(B10:Q10)</f>
        <v>20</v>
      </c>
      <c r="AH10" s="15" t="e">
        <f aca="false">(S10/BN10) - 1</f>
        <v>#DIV/0!</v>
      </c>
      <c r="AI10" s="15" t="e">
        <f aca="false">(T10/BO10) - 1</f>
        <v>#DIV/0!</v>
      </c>
      <c r="AJ10" s="15" t="e">
        <f aca="false">(U10/BP10) - 1</f>
        <v>#DIV/0!</v>
      </c>
      <c r="AK10" s="15" t="e">
        <f aca="false">(V10/BQ10) - 1</f>
        <v>#DIV/0!</v>
      </c>
      <c r="AL10" s="15" t="e">
        <f aca="false">(W10/BR10) - 1</f>
        <v>#DIV/0!</v>
      </c>
      <c r="AM10" s="15" t="e">
        <f aca="false">(X10/BS10) - 1</f>
        <v>#DIV/0!</v>
      </c>
      <c r="AN10" s="15" t="e">
        <f aca="false">(Y10/BT10) - 1</f>
        <v>#DIV/0!</v>
      </c>
      <c r="AO10" s="15" t="e">
        <f aca="false">(Z10/BU10) - 1</f>
        <v>#DIV/0!</v>
      </c>
      <c r="AP10" s="15" t="e">
        <f aca="false">(AA10/BV10) - 1</f>
        <v>#DIV/0!</v>
      </c>
      <c r="AQ10" s="15" t="e">
        <f aca="false">(AB10/BW10) - 1</f>
        <v>#DIV/0!</v>
      </c>
      <c r="AR10" s="15" t="e">
        <f aca="false">(AC10/BX10) - 1</f>
        <v>#DIV/0!</v>
      </c>
      <c r="AS10" s="15" t="e">
        <f aca="false">(AD10/BY10) - 1</f>
        <v>#DIV/0!</v>
      </c>
      <c r="AT10" s="15" t="e">
        <f aca="false">(AE10/BZ10) - 1</f>
        <v>#DIV/0!</v>
      </c>
      <c r="AV10" s="349" t="n">
        <v>0.34375</v>
      </c>
      <c r="AW10" s="376"/>
      <c r="AX10" s="377"/>
      <c r="AY10" s="376"/>
      <c r="AZ10" s="377"/>
      <c r="BA10" s="376"/>
      <c r="BB10" s="377"/>
      <c r="BC10" s="333"/>
      <c r="BD10" s="377"/>
      <c r="BE10" s="376"/>
      <c r="BF10" s="377"/>
      <c r="BG10" s="376"/>
      <c r="BH10" s="377"/>
      <c r="BI10" s="376"/>
      <c r="BJ10" s="377"/>
      <c r="BK10" s="376"/>
      <c r="BL10" s="377"/>
      <c r="BN10" s="340" t="n">
        <f aca="false">AW10+AY10+BA10+BC10+BE10+BG10+BI10+BK10</f>
        <v>0</v>
      </c>
      <c r="BO10" s="4" t="n">
        <f aca="false">AX10+AZ10+BB10+BD10+BF10+BH10+BJ10+BL10</f>
        <v>0</v>
      </c>
      <c r="BP10" s="341" t="e">
        <f aca="false">BO10/(BO10+BN10)</f>
        <v>#DIV/0!</v>
      </c>
      <c r="BQ10" s="4" t="n">
        <f aca="false">AW10+AX10+BE10+BF10</f>
        <v>0</v>
      </c>
      <c r="BR10" s="4" t="n">
        <f aca="false">AY10+AZ10+BG10+BH10</f>
        <v>0</v>
      </c>
      <c r="BS10" s="4" t="n">
        <f aca="false">BA10+BB10+BI10+BJ10</f>
        <v>0</v>
      </c>
      <c r="BT10" s="4" t="n">
        <f aca="false">SUM(BQ10:BS10)</f>
        <v>0</v>
      </c>
      <c r="BU10" s="15" t="e">
        <f aca="false">BR10/BT10</f>
        <v>#DIV/0!</v>
      </c>
      <c r="BV10" s="15" t="e">
        <f aca="false">BS10/BT10</f>
        <v>#DIV/0!</v>
      </c>
      <c r="BW10" s="4" t="n">
        <f aca="false">BC10+BD10+BK10+BL10</f>
        <v>0</v>
      </c>
      <c r="BX10" s="4" t="n">
        <f aca="false">SUM(AW10:BD10)</f>
        <v>0</v>
      </c>
      <c r="BY10" s="342" t="n">
        <f aca="false">SUM(BE10:BL10)</f>
        <v>0</v>
      </c>
      <c r="BZ10" s="343" t="n">
        <f aca="false">SUM(AW10:BL10)</f>
        <v>0</v>
      </c>
      <c r="CC10" s="15" t="e">
        <f aca="false">(BN10/DI10) - 1</f>
        <v>#DIV/0!</v>
      </c>
      <c r="CD10" s="15" t="e">
        <f aca="false">(BO10/DJ10) - 1</f>
        <v>#DIV/0!</v>
      </c>
      <c r="CE10" s="15" t="e">
        <f aca="false">(BP10/DK10) - 1</f>
        <v>#DIV/0!</v>
      </c>
      <c r="CF10" s="15" t="e">
        <f aca="false">(BQ10/DL10) - 1</f>
        <v>#DIV/0!</v>
      </c>
      <c r="CG10" s="15" t="e">
        <f aca="false">(BR10/DM10) - 1</f>
        <v>#DIV/0!</v>
      </c>
      <c r="CH10" s="15" t="e">
        <f aca="false">(BS10/DN10) - 1</f>
        <v>#DIV/0!</v>
      </c>
      <c r="CI10" s="15" t="e">
        <f aca="false">(BT10/DO10) - 1</f>
        <v>#DIV/0!</v>
      </c>
      <c r="CJ10" s="15" t="e">
        <f aca="false">(BU10/DP10) - 1</f>
        <v>#DIV/0!</v>
      </c>
      <c r="CK10" s="15" t="e">
        <f aca="false">(BV10/DQ10) - 1</f>
        <v>#DIV/0!</v>
      </c>
      <c r="CL10" s="15" t="e">
        <f aca="false">(BW10/DR10) - 1</f>
        <v>#DIV/0!</v>
      </c>
      <c r="CM10" s="15" t="e">
        <f aca="false">(BX10/DS10) - 1</f>
        <v>#DIV/0!</v>
      </c>
      <c r="CN10" s="15" t="e">
        <f aca="false">(BY10/DT10) - 1</f>
        <v>#DIV/0!</v>
      </c>
      <c r="CO10" s="15" t="e">
        <f aca="false">(BZ10/DU10) - 1</f>
        <v>#DIV/0!</v>
      </c>
      <c r="CQ10" s="349" t="n">
        <v>0.34375</v>
      </c>
      <c r="CR10" s="376"/>
      <c r="CS10" s="377"/>
      <c r="CT10" s="376"/>
      <c r="CU10" s="377"/>
      <c r="CV10" s="376"/>
      <c r="CW10" s="377"/>
      <c r="CX10" s="333"/>
      <c r="CY10" s="377"/>
      <c r="CZ10" s="376"/>
      <c r="DA10" s="377"/>
      <c r="DB10" s="376"/>
      <c r="DC10" s="377"/>
      <c r="DD10" s="376"/>
      <c r="DE10" s="377"/>
      <c r="DF10" s="376"/>
      <c r="DG10" s="377"/>
      <c r="DI10" s="340" t="n">
        <f aca="false">CR10+CT10+CV10+CX10+CZ10+DB10+DD10+DF10</f>
        <v>0</v>
      </c>
      <c r="DJ10" s="4" t="n">
        <f aca="false">CS10+CU10+CW10+CY10+DA10+DC10+DE10+DG10</f>
        <v>0</v>
      </c>
      <c r="DK10" s="341" t="e">
        <f aca="false">DJ10/(DJ10+DI10)</f>
        <v>#DIV/0!</v>
      </c>
      <c r="DL10" s="4" t="n">
        <f aca="false">CR10+CS10+CZ10+DA10</f>
        <v>0</v>
      </c>
      <c r="DM10" s="4" t="n">
        <f aca="false">CT10+CU10+DB10+DC10</f>
        <v>0</v>
      </c>
      <c r="DN10" s="4" t="n">
        <f aca="false">CV10+CW10+DD10+DE10</f>
        <v>0</v>
      </c>
      <c r="DO10" s="4" t="n">
        <f aca="false">SUM(DL10:DN10)</f>
        <v>0</v>
      </c>
      <c r="DP10" s="15" t="e">
        <f aca="false">DM10/DO10</f>
        <v>#DIV/0!</v>
      </c>
      <c r="DQ10" s="15" t="e">
        <f aca="false">DN10/DO10</f>
        <v>#DIV/0!</v>
      </c>
      <c r="DR10" s="4" t="n">
        <f aca="false">CX10+CY10+DF10+DG10</f>
        <v>0</v>
      </c>
      <c r="DS10" s="4" t="n">
        <f aca="false">SUM(CR10:CY10)</f>
        <v>0</v>
      </c>
      <c r="DT10" s="342" t="n">
        <f aca="false">SUM(CZ10:DG10)</f>
        <v>0</v>
      </c>
      <c r="DU10" s="343" t="n">
        <f aca="false">SUM(CR10:DG10)</f>
        <v>0</v>
      </c>
      <c r="DX10" s="15" t="e">
        <f aca="false">(DI10/FD10) - 1</f>
        <v>#DIV/0!</v>
      </c>
      <c r="DY10" s="15" t="e">
        <f aca="false">(DJ10/FE10) - 1</f>
        <v>#DIV/0!</v>
      </c>
      <c r="DZ10" s="15" t="e">
        <f aca="false">(DK10/FF10) - 1</f>
        <v>#DIV/0!</v>
      </c>
      <c r="EA10" s="15" t="e">
        <f aca="false">(DL10/FG10) - 1</f>
        <v>#DIV/0!</v>
      </c>
      <c r="EB10" s="15" t="e">
        <f aca="false">(DM10/FH10) - 1</f>
        <v>#DIV/0!</v>
      </c>
      <c r="EC10" s="15" t="e">
        <f aca="false">(DN10/FI10) - 1</f>
        <v>#DIV/0!</v>
      </c>
      <c r="ED10" s="15" t="e">
        <f aca="false">(DO10/FJ10) - 1</f>
        <v>#DIV/0!</v>
      </c>
      <c r="EE10" s="15" t="e">
        <f aca="false">(DP10/FK10) - 1</f>
        <v>#DIV/0!</v>
      </c>
      <c r="EF10" s="15" t="e">
        <f aca="false">(DQ10/FL10) - 1</f>
        <v>#DIV/0!</v>
      </c>
      <c r="EG10" s="15" t="e">
        <f aca="false">(DR10/FM10) - 1</f>
        <v>#DIV/0!</v>
      </c>
      <c r="EH10" s="15" t="e">
        <f aca="false">(DS10/FN10) - 1</f>
        <v>#DIV/0!</v>
      </c>
      <c r="EI10" s="15" t="e">
        <f aca="false">(DT10/FO10) - 1</f>
        <v>#DIV/0!</v>
      </c>
      <c r="EJ10" s="15" t="e">
        <f aca="false">(DU10/FP10) - 1</f>
        <v>#DIV/0!</v>
      </c>
      <c r="EL10" s="350" t="n">
        <v>0.34375</v>
      </c>
      <c r="EM10" s="345"/>
      <c r="EN10" s="371"/>
      <c r="EO10" s="412"/>
      <c r="EP10" s="413"/>
      <c r="EQ10" s="412"/>
      <c r="ER10" s="413"/>
      <c r="ES10" s="324"/>
      <c r="ET10" s="371"/>
      <c r="EU10" s="345"/>
      <c r="EV10" s="371"/>
      <c r="EW10" s="412"/>
      <c r="EX10" s="413"/>
      <c r="EY10" s="412"/>
      <c r="EZ10" s="413"/>
      <c r="FA10" s="345"/>
      <c r="FB10" s="371"/>
      <c r="FD10" s="340" t="n">
        <f aca="false">EM10+EO10+EQ10+ES10+EU10+EW10+EY10+FA10</f>
        <v>0</v>
      </c>
      <c r="FE10" s="4" t="n">
        <f aca="false">EN10+EP10+ER10+ET10+EV10+EX10+EZ10+FB10</f>
        <v>0</v>
      </c>
      <c r="FF10" s="341" t="e">
        <f aca="false">FE10/(FE10+FD10)</f>
        <v>#DIV/0!</v>
      </c>
      <c r="FG10" s="4" t="n">
        <f aca="false">EM10+EN10+EU10+EV10</f>
        <v>0</v>
      </c>
      <c r="FH10" s="4" t="n">
        <f aca="false">EO10+EP10+EW10+EX10</f>
        <v>0</v>
      </c>
      <c r="FI10" s="4" t="n">
        <f aca="false">EQ10+ER10+EY10+EZ10</f>
        <v>0</v>
      </c>
      <c r="FJ10" s="4" t="n">
        <f aca="false">SUM(FG10:FI10)</f>
        <v>0</v>
      </c>
      <c r="FK10" s="15" t="e">
        <f aca="false">FH10/FJ10</f>
        <v>#DIV/0!</v>
      </c>
      <c r="FL10" s="15" t="e">
        <f aca="false">FI10/FJ10</f>
        <v>#DIV/0!</v>
      </c>
      <c r="FM10" s="4" t="n">
        <f aca="false">ES10+ET10+FA10+FB10</f>
        <v>0</v>
      </c>
      <c r="FN10" s="4" t="n">
        <f aca="false">SUM(EM10:ET10)</f>
        <v>0</v>
      </c>
      <c r="FO10" s="342" t="n">
        <f aca="false">SUM(EU10:FB10)</f>
        <v>0</v>
      </c>
      <c r="FP10" s="343" t="n">
        <f aca="false">SUM(EM10:FB10)</f>
        <v>0</v>
      </c>
      <c r="GF10" s="347" t="e">
        <f aca="false">(FD10/FR10) - 1</f>
        <v>#DIV/0!</v>
      </c>
      <c r="GG10" s="15" t="e">
        <f aca="false">(FE10/FS10) - 1</f>
        <v>#DIV/0!</v>
      </c>
      <c r="GH10" s="15" t="e">
        <f aca="false">(FF10/FT10) - 1</f>
        <v>#DIV/0!</v>
      </c>
      <c r="GI10" s="15" t="e">
        <f aca="false">(FG10/FU10) - 1</f>
        <v>#DIV/0!</v>
      </c>
      <c r="GJ10" s="15" t="e">
        <f aca="false">(FH10/FV10) - 1</f>
        <v>#DIV/0!</v>
      </c>
      <c r="GK10" s="15" t="e">
        <f aca="false">(FI10/FW10) - 1</f>
        <v>#DIV/0!</v>
      </c>
      <c r="GL10" s="15" t="e">
        <f aca="false">(FJ10/FX10) - 1</f>
        <v>#DIV/0!</v>
      </c>
      <c r="GM10" s="15" t="e">
        <f aca="false">(FK10/FY10) - 1</f>
        <v>#DIV/0!</v>
      </c>
      <c r="GN10" s="15" t="e">
        <f aca="false">(FL10/FZ10) - 1</f>
        <v>#DIV/0!</v>
      </c>
      <c r="GO10" s="15" t="e">
        <f aca="false">(FM10/GA10) - 1</f>
        <v>#DIV/0!</v>
      </c>
      <c r="GP10" s="15" t="e">
        <f aca="false">(FN10/GB10) - 1</f>
        <v>#DIV/0!</v>
      </c>
      <c r="GQ10" s="15" t="e">
        <f aca="false">(FO10/GC10) - 1</f>
        <v>#DIV/0!</v>
      </c>
      <c r="GR10" s="348" t="e">
        <f aca="false">(FP10/GD10) - 1</f>
        <v>#DIV/0!</v>
      </c>
    </row>
    <row r="11" customFormat="false" ht="21" hidden="false" customHeight="true" outlineLevel="0" collapsed="false">
      <c r="A11" s="349" t="n">
        <v>0.354166666666667</v>
      </c>
      <c r="B11" s="376" t="n">
        <v>4</v>
      </c>
      <c r="C11" s="377" t="n">
        <v>1</v>
      </c>
      <c r="D11" s="376" t="n">
        <v>6</v>
      </c>
      <c r="E11" s="377" t="n">
        <v>2</v>
      </c>
      <c r="F11" s="376" t="n">
        <v>0</v>
      </c>
      <c r="G11" s="377" t="n">
        <v>0</v>
      </c>
      <c r="H11" s="376" t="n">
        <v>1</v>
      </c>
      <c r="I11" s="377" t="n">
        <v>0</v>
      </c>
      <c r="J11" s="376" t="n">
        <v>1</v>
      </c>
      <c r="K11" s="377" t="n">
        <v>0</v>
      </c>
      <c r="L11" s="376" t="n">
        <v>1</v>
      </c>
      <c r="M11" s="377" t="n">
        <v>0</v>
      </c>
      <c r="N11" s="376" t="n">
        <v>4</v>
      </c>
      <c r="O11" s="377" t="n">
        <v>1</v>
      </c>
      <c r="P11" s="376" t="n">
        <v>6</v>
      </c>
      <c r="Q11" s="377" t="n">
        <v>2</v>
      </c>
      <c r="S11" s="340" t="n">
        <f aca="false">B11+D11+F11+H11+J11+L11+N11+P11</f>
        <v>23</v>
      </c>
      <c r="T11" s="4" t="n">
        <f aca="false">C11+E11+G11+I11+K11+M11+O11+Q11</f>
        <v>6</v>
      </c>
      <c r="U11" s="341" t="n">
        <f aca="false">T11/(T11+S11)</f>
        <v>0.206896551724138</v>
      </c>
      <c r="V11" s="4" t="n">
        <f aca="false">B11+C11+J11+K11</f>
        <v>6</v>
      </c>
      <c r="W11" s="4" t="n">
        <f aca="false">D11+E11+L11+M11</f>
        <v>9</v>
      </c>
      <c r="X11" s="4" t="n">
        <f aca="false">F11+G11+N11+O11</f>
        <v>5</v>
      </c>
      <c r="Y11" s="4" t="n">
        <f aca="false">SUM(V11:X11)</f>
        <v>20</v>
      </c>
      <c r="Z11" s="15" t="n">
        <f aca="false">W11/Y11</f>
        <v>0.45</v>
      </c>
      <c r="AA11" s="15" t="n">
        <f aca="false">X11/Y11</f>
        <v>0.25</v>
      </c>
      <c r="AB11" s="4" t="n">
        <f aca="false">H11+I11+P11+Q11</f>
        <v>9</v>
      </c>
      <c r="AC11" s="4" t="n">
        <f aca="false">SUM(B11:I11)</f>
        <v>14</v>
      </c>
      <c r="AD11" s="342" t="n">
        <f aca="false">SUM(J11:Q11)</f>
        <v>15</v>
      </c>
      <c r="AE11" s="343" t="n">
        <f aca="false">SUM(B11:Q11)</f>
        <v>29</v>
      </c>
      <c r="AH11" s="15" t="e">
        <f aca="false">(S11/BN11) - 1</f>
        <v>#DIV/0!</v>
      </c>
      <c r="AI11" s="15" t="e">
        <f aca="false">(T11/BO11) - 1</f>
        <v>#DIV/0!</v>
      </c>
      <c r="AJ11" s="15" t="e">
        <f aca="false">(U11/BP11) - 1</f>
        <v>#DIV/0!</v>
      </c>
      <c r="AK11" s="15" t="e">
        <f aca="false">(V11/BQ11) - 1</f>
        <v>#DIV/0!</v>
      </c>
      <c r="AL11" s="15" t="e">
        <f aca="false">(W11/BR11) - 1</f>
        <v>#DIV/0!</v>
      </c>
      <c r="AM11" s="15" t="e">
        <f aca="false">(X11/BS11) - 1</f>
        <v>#DIV/0!</v>
      </c>
      <c r="AN11" s="15" t="e">
        <f aca="false">(Y11/BT11) - 1</f>
        <v>#DIV/0!</v>
      </c>
      <c r="AO11" s="15" t="e">
        <f aca="false">(Z11/BU11) - 1</f>
        <v>#DIV/0!</v>
      </c>
      <c r="AP11" s="15" t="e">
        <f aca="false">(AA11/BV11) - 1</f>
        <v>#DIV/0!</v>
      </c>
      <c r="AQ11" s="15" t="e">
        <f aca="false">(AB11/BW11) - 1</f>
        <v>#DIV/0!</v>
      </c>
      <c r="AR11" s="15" t="e">
        <f aca="false">(AC11/BX11) - 1</f>
        <v>#DIV/0!</v>
      </c>
      <c r="AS11" s="15" t="e">
        <f aca="false">(AD11/BY11) - 1</f>
        <v>#DIV/0!</v>
      </c>
      <c r="AT11" s="15" t="e">
        <f aca="false">(AE11/BZ11) - 1</f>
        <v>#DIV/0!</v>
      </c>
      <c r="AV11" s="349" t="n">
        <v>0.354166666666667</v>
      </c>
      <c r="AW11" s="376"/>
      <c r="AX11" s="377"/>
      <c r="AY11" s="376"/>
      <c r="AZ11" s="377"/>
      <c r="BA11" s="376"/>
      <c r="BB11" s="377"/>
      <c r="BC11" s="376"/>
      <c r="BD11" s="377"/>
      <c r="BE11" s="376"/>
      <c r="BF11" s="377"/>
      <c r="BG11" s="376"/>
      <c r="BH11" s="377"/>
      <c r="BI11" s="376"/>
      <c r="BJ11" s="377"/>
      <c r="BK11" s="376"/>
      <c r="BL11" s="377"/>
      <c r="BN11" s="340" t="n">
        <f aca="false">AW11+AY11+BA11+BC11+BE11+BG11+BI11+BK11</f>
        <v>0</v>
      </c>
      <c r="BO11" s="4" t="n">
        <f aca="false">AX11+AZ11+BB11+BD11+BF11+BH11+BJ11+BL11</f>
        <v>0</v>
      </c>
      <c r="BP11" s="341" t="e">
        <f aca="false">BO11/(BO11+BN11)</f>
        <v>#DIV/0!</v>
      </c>
      <c r="BQ11" s="4" t="n">
        <f aca="false">AW11+AX11+BE11+BF11</f>
        <v>0</v>
      </c>
      <c r="BR11" s="4" t="n">
        <f aca="false">AY11+AZ11+BG11+BH11</f>
        <v>0</v>
      </c>
      <c r="BS11" s="4" t="n">
        <f aca="false">BA11+BB11+BI11+BJ11</f>
        <v>0</v>
      </c>
      <c r="BT11" s="4" t="n">
        <f aca="false">SUM(BQ11:BS11)</f>
        <v>0</v>
      </c>
      <c r="BU11" s="15" t="e">
        <f aca="false">BR11/BT11</f>
        <v>#DIV/0!</v>
      </c>
      <c r="BV11" s="15" t="e">
        <f aca="false">BS11/BT11</f>
        <v>#DIV/0!</v>
      </c>
      <c r="BW11" s="4" t="n">
        <f aca="false">BC11+BD11+BK11+BL11</f>
        <v>0</v>
      </c>
      <c r="BX11" s="4" t="n">
        <f aca="false">SUM(AW11:BD11)</f>
        <v>0</v>
      </c>
      <c r="BY11" s="342" t="n">
        <f aca="false">SUM(BE11:BL11)</f>
        <v>0</v>
      </c>
      <c r="BZ11" s="343" t="n">
        <f aca="false">SUM(AW11:BL11)</f>
        <v>0</v>
      </c>
      <c r="CC11" s="15" t="e">
        <f aca="false">(BN11/DI11) - 1</f>
        <v>#DIV/0!</v>
      </c>
      <c r="CD11" s="15" t="e">
        <f aca="false">(BO11/DJ11) - 1</f>
        <v>#DIV/0!</v>
      </c>
      <c r="CE11" s="15" t="e">
        <f aca="false">(BP11/DK11) - 1</f>
        <v>#DIV/0!</v>
      </c>
      <c r="CF11" s="15" t="e">
        <f aca="false">(BQ11/DL11) - 1</f>
        <v>#DIV/0!</v>
      </c>
      <c r="CG11" s="15" t="e">
        <f aca="false">(BR11/DM11) - 1</f>
        <v>#DIV/0!</v>
      </c>
      <c r="CH11" s="15" t="e">
        <f aca="false">(BS11/DN11) - 1</f>
        <v>#DIV/0!</v>
      </c>
      <c r="CI11" s="15" t="e">
        <f aca="false">(BT11/DO11) - 1</f>
        <v>#DIV/0!</v>
      </c>
      <c r="CJ11" s="15" t="e">
        <f aca="false">(BU11/DP11) - 1</f>
        <v>#DIV/0!</v>
      </c>
      <c r="CK11" s="15" t="e">
        <f aca="false">(BV11/DQ11) - 1</f>
        <v>#DIV/0!</v>
      </c>
      <c r="CL11" s="15" t="e">
        <f aca="false">(BW11/DR11) - 1</f>
        <v>#DIV/0!</v>
      </c>
      <c r="CM11" s="15" t="e">
        <f aca="false">(BX11/DS11) - 1</f>
        <v>#DIV/0!</v>
      </c>
      <c r="CN11" s="15" t="e">
        <f aca="false">(BY11/DT11) - 1</f>
        <v>#DIV/0!</v>
      </c>
      <c r="CO11" s="15" t="e">
        <f aca="false">(BZ11/DU11) - 1</f>
        <v>#DIV/0!</v>
      </c>
      <c r="CQ11" s="349" t="n">
        <v>0.354166666666667</v>
      </c>
      <c r="CR11" s="376"/>
      <c r="CS11" s="377"/>
      <c r="CT11" s="376"/>
      <c r="CU11" s="377"/>
      <c r="CV11" s="376"/>
      <c r="CW11" s="377"/>
      <c r="CX11" s="376"/>
      <c r="CY11" s="377"/>
      <c r="CZ11" s="376"/>
      <c r="DA11" s="377"/>
      <c r="DB11" s="376"/>
      <c r="DC11" s="377"/>
      <c r="DD11" s="376"/>
      <c r="DE11" s="377"/>
      <c r="DF11" s="376"/>
      <c r="DG11" s="377"/>
      <c r="DI11" s="340" t="n">
        <f aca="false">CR11+CT11+CV11+CX11+CZ11+DB11+DD11+DF11</f>
        <v>0</v>
      </c>
      <c r="DJ11" s="4" t="n">
        <f aca="false">CS11+CU11+CW11+CY11+DA11+DC11+DE11+DG11</f>
        <v>0</v>
      </c>
      <c r="DK11" s="341" t="e">
        <f aca="false">DJ11/(DJ11+DI11)</f>
        <v>#DIV/0!</v>
      </c>
      <c r="DL11" s="4" t="n">
        <f aca="false">CR11+CS11+CZ11+DA11</f>
        <v>0</v>
      </c>
      <c r="DM11" s="4" t="n">
        <f aca="false">CT11+CU11+DB11+DC11</f>
        <v>0</v>
      </c>
      <c r="DN11" s="4" t="n">
        <f aca="false">CV11+CW11+DD11+DE11</f>
        <v>0</v>
      </c>
      <c r="DO11" s="4" t="n">
        <f aca="false">SUM(DL11:DN11)</f>
        <v>0</v>
      </c>
      <c r="DP11" s="15" t="e">
        <f aca="false">DM11/DO11</f>
        <v>#DIV/0!</v>
      </c>
      <c r="DQ11" s="15" t="e">
        <f aca="false">DN11/DO11</f>
        <v>#DIV/0!</v>
      </c>
      <c r="DR11" s="4" t="n">
        <f aca="false">CX11+CY11+DF11+DG11</f>
        <v>0</v>
      </c>
      <c r="DS11" s="4" t="n">
        <f aca="false">SUM(CR11:CY11)</f>
        <v>0</v>
      </c>
      <c r="DT11" s="342" t="n">
        <f aca="false">SUM(CZ11:DG11)</f>
        <v>0</v>
      </c>
      <c r="DU11" s="343" t="n">
        <f aca="false">SUM(CR11:DG11)</f>
        <v>0</v>
      </c>
      <c r="DX11" s="15" t="e">
        <f aca="false">(DI11/FD11) - 1</f>
        <v>#DIV/0!</v>
      </c>
      <c r="DY11" s="15" t="e">
        <f aca="false">(DJ11/FE11) - 1</f>
        <v>#DIV/0!</v>
      </c>
      <c r="DZ11" s="15" t="e">
        <f aca="false">(DK11/FF11) - 1</f>
        <v>#DIV/0!</v>
      </c>
      <c r="EA11" s="15" t="e">
        <f aca="false">(DL11/FG11) - 1</f>
        <v>#DIV/0!</v>
      </c>
      <c r="EB11" s="15" t="e">
        <f aca="false">(DM11/FH11) - 1</f>
        <v>#DIV/0!</v>
      </c>
      <c r="EC11" s="15" t="e">
        <f aca="false">(DN11/FI11) - 1</f>
        <v>#DIV/0!</v>
      </c>
      <c r="ED11" s="15" t="e">
        <f aca="false">(DO11/FJ11) - 1</f>
        <v>#DIV/0!</v>
      </c>
      <c r="EE11" s="15" t="e">
        <f aca="false">(DP11/FK11) - 1</f>
        <v>#DIV/0!</v>
      </c>
      <c r="EF11" s="15" t="e">
        <f aca="false">(DQ11/FL11) - 1</f>
        <v>#DIV/0!</v>
      </c>
      <c r="EG11" s="15" t="e">
        <f aca="false">(DR11/FM11) - 1</f>
        <v>#DIV/0!</v>
      </c>
      <c r="EH11" s="15" t="e">
        <f aca="false">(DS11/FN11) - 1</f>
        <v>#DIV/0!</v>
      </c>
      <c r="EI11" s="15" t="e">
        <f aca="false">(DT11/FO11) - 1</f>
        <v>#DIV/0!</v>
      </c>
      <c r="EJ11" s="15" t="e">
        <f aca="false">(DU11/FP11) - 1</f>
        <v>#DIV/0!</v>
      </c>
      <c r="EL11" s="350" t="n">
        <v>0.354166666666667</v>
      </c>
      <c r="EM11" s="345"/>
      <c r="EN11" s="371"/>
      <c r="EO11" s="412"/>
      <c r="EP11" s="413"/>
      <c r="EQ11" s="412"/>
      <c r="ER11" s="413"/>
      <c r="ES11" s="345"/>
      <c r="ET11" s="371"/>
      <c r="EU11" s="345"/>
      <c r="EV11" s="371"/>
      <c r="EW11" s="412"/>
      <c r="EX11" s="413"/>
      <c r="EY11" s="412"/>
      <c r="EZ11" s="413"/>
      <c r="FA11" s="345"/>
      <c r="FB11" s="371"/>
      <c r="FD11" s="340" t="n">
        <f aca="false">EM11+EO11+EQ11+ES11+EU11+EW11+EY11+FA11</f>
        <v>0</v>
      </c>
      <c r="FE11" s="4" t="n">
        <f aca="false">EN11+EP11+ER11+ET11+EV11+EX11+EZ11+FB11</f>
        <v>0</v>
      </c>
      <c r="FF11" s="341" t="e">
        <f aca="false">FE11/(FE11+FD11)</f>
        <v>#DIV/0!</v>
      </c>
      <c r="FG11" s="4" t="n">
        <f aca="false">EM11+EN11+EU11+EV11</f>
        <v>0</v>
      </c>
      <c r="FH11" s="4" t="n">
        <f aca="false">EO11+EP11+EW11+EX11</f>
        <v>0</v>
      </c>
      <c r="FI11" s="4" t="n">
        <f aca="false">EQ11+ER11+EY11+EZ11</f>
        <v>0</v>
      </c>
      <c r="FJ11" s="4" t="n">
        <f aca="false">SUM(FG11:FI11)</f>
        <v>0</v>
      </c>
      <c r="FK11" s="15" t="e">
        <f aca="false">FH11/FJ11</f>
        <v>#DIV/0!</v>
      </c>
      <c r="FL11" s="15" t="e">
        <f aca="false">FI11/FJ11</f>
        <v>#DIV/0!</v>
      </c>
      <c r="FM11" s="4" t="n">
        <f aca="false">ES11+ET11+FA11+FB11</f>
        <v>0</v>
      </c>
      <c r="FN11" s="4" t="n">
        <f aca="false">SUM(EM11:ET11)</f>
        <v>0</v>
      </c>
      <c r="FO11" s="342" t="n">
        <f aca="false">SUM(EU11:FB11)</f>
        <v>0</v>
      </c>
      <c r="FP11" s="343" t="n">
        <f aca="false">SUM(EM11:FB11)</f>
        <v>0</v>
      </c>
      <c r="GF11" s="347" t="e">
        <f aca="false">(FD11/FR11) - 1</f>
        <v>#DIV/0!</v>
      </c>
      <c r="GG11" s="15" t="e">
        <f aca="false">(FE11/FS11) - 1</f>
        <v>#DIV/0!</v>
      </c>
      <c r="GH11" s="15" t="e">
        <f aca="false">(FF11/FT11) - 1</f>
        <v>#DIV/0!</v>
      </c>
      <c r="GI11" s="15" t="e">
        <f aca="false">(FG11/FU11) - 1</f>
        <v>#DIV/0!</v>
      </c>
      <c r="GJ11" s="15" t="e">
        <f aca="false">(FH11/FV11) - 1</f>
        <v>#DIV/0!</v>
      </c>
      <c r="GK11" s="15" t="e">
        <f aca="false">(FI11/FW11) - 1</f>
        <v>#DIV/0!</v>
      </c>
      <c r="GL11" s="15" t="e">
        <f aca="false">(FJ11/FX11) - 1</f>
        <v>#DIV/0!</v>
      </c>
      <c r="GM11" s="15" t="e">
        <f aca="false">(FK11/FY11) - 1</f>
        <v>#DIV/0!</v>
      </c>
      <c r="GN11" s="15" t="e">
        <f aca="false">(FL11/FZ11) - 1</f>
        <v>#DIV/0!</v>
      </c>
      <c r="GO11" s="15" t="e">
        <f aca="false">(FM11/GA11) - 1</f>
        <v>#DIV/0!</v>
      </c>
      <c r="GP11" s="15" t="e">
        <f aca="false">(FN11/GB11) - 1</f>
        <v>#DIV/0!</v>
      </c>
      <c r="GQ11" s="15" t="e">
        <f aca="false">(FO11/GC11) - 1</f>
        <v>#DIV/0!</v>
      </c>
      <c r="GR11" s="348" t="e">
        <f aca="false">(FP11/GD11) - 1</f>
        <v>#DIV/0!</v>
      </c>
    </row>
    <row r="12" customFormat="false" ht="21" hidden="false" customHeight="true" outlineLevel="0" collapsed="false">
      <c r="A12" s="349" t="n">
        <v>0.364583333333333</v>
      </c>
      <c r="B12" s="376" t="n">
        <v>8</v>
      </c>
      <c r="C12" s="377" t="n">
        <v>1</v>
      </c>
      <c r="D12" s="376" t="n">
        <v>4</v>
      </c>
      <c r="E12" s="377" t="n">
        <v>0</v>
      </c>
      <c r="F12" s="376" t="n">
        <v>0</v>
      </c>
      <c r="G12" s="377" t="n">
        <v>0</v>
      </c>
      <c r="H12" s="376" t="n">
        <v>1</v>
      </c>
      <c r="I12" s="377" t="n">
        <v>0</v>
      </c>
      <c r="J12" s="376" t="n">
        <v>1</v>
      </c>
      <c r="K12" s="377" t="n">
        <v>0</v>
      </c>
      <c r="L12" s="376" t="n">
        <v>1</v>
      </c>
      <c r="M12" s="377" t="n">
        <v>0</v>
      </c>
      <c r="N12" s="376" t="n">
        <v>8</v>
      </c>
      <c r="O12" s="377" t="n">
        <v>1</v>
      </c>
      <c r="P12" s="376" t="n">
        <v>4</v>
      </c>
      <c r="Q12" s="377" t="n">
        <v>0</v>
      </c>
      <c r="S12" s="340" t="n">
        <f aca="false">B12+D12+F12+H12+J12+L12+N12+P12</f>
        <v>27</v>
      </c>
      <c r="T12" s="4" t="n">
        <f aca="false">C12+E12+G12+I12+K12+M12+O12+Q12</f>
        <v>2</v>
      </c>
      <c r="U12" s="341" t="n">
        <f aca="false">T12/(T12+S12)</f>
        <v>0.0689655172413793</v>
      </c>
      <c r="V12" s="4" t="n">
        <f aca="false">B12+C12+J12+K12</f>
        <v>10</v>
      </c>
      <c r="W12" s="4" t="n">
        <f aca="false">D12+E12+L12+M12</f>
        <v>5</v>
      </c>
      <c r="X12" s="4" t="n">
        <f aca="false">F12+G12+N12+O12</f>
        <v>9</v>
      </c>
      <c r="Y12" s="4" t="n">
        <f aca="false">SUM(V12:X12)</f>
        <v>24</v>
      </c>
      <c r="Z12" s="15" t="n">
        <f aca="false">W12/Y12</f>
        <v>0.208333333333333</v>
      </c>
      <c r="AA12" s="15" t="n">
        <f aca="false">X12/Y12</f>
        <v>0.375</v>
      </c>
      <c r="AB12" s="4" t="n">
        <f aca="false">H12+I12+P12+Q12</f>
        <v>5</v>
      </c>
      <c r="AC12" s="4" t="n">
        <f aca="false">SUM(B12:I12)</f>
        <v>14</v>
      </c>
      <c r="AD12" s="342" t="n">
        <f aca="false">SUM(J12:Q12)</f>
        <v>15</v>
      </c>
      <c r="AE12" s="343" t="n">
        <f aca="false">SUM(B12:Q12)</f>
        <v>29</v>
      </c>
      <c r="AH12" s="15" t="e">
        <f aca="false">(S12/BN12) - 1</f>
        <v>#DIV/0!</v>
      </c>
      <c r="AI12" s="15" t="e">
        <f aca="false">(T12/BO12) - 1</f>
        <v>#DIV/0!</v>
      </c>
      <c r="AJ12" s="15" t="e">
        <f aca="false">(U12/BP12) - 1</f>
        <v>#DIV/0!</v>
      </c>
      <c r="AK12" s="15" t="e">
        <f aca="false">(V12/BQ12) - 1</f>
        <v>#DIV/0!</v>
      </c>
      <c r="AL12" s="15" t="e">
        <f aca="false">(W12/BR12) - 1</f>
        <v>#DIV/0!</v>
      </c>
      <c r="AM12" s="15" t="e">
        <f aca="false">(X12/BS12) - 1</f>
        <v>#DIV/0!</v>
      </c>
      <c r="AN12" s="15" t="e">
        <f aca="false">(Y12/BT12) - 1</f>
        <v>#DIV/0!</v>
      </c>
      <c r="AO12" s="15" t="e">
        <f aca="false">(Z12/BU12) - 1</f>
        <v>#DIV/0!</v>
      </c>
      <c r="AP12" s="15" t="e">
        <f aca="false">(AA12/BV12) - 1</f>
        <v>#DIV/0!</v>
      </c>
      <c r="AQ12" s="15" t="e">
        <f aca="false">(AB12/BW12) - 1</f>
        <v>#DIV/0!</v>
      </c>
      <c r="AR12" s="15" t="e">
        <f aca="false">(AC12/BX12) - 1</f>
        <v>#DIV/0!</v>
      </c>
      <c r="AS12" s="15" t="e">
        <f aca="false">(AD12/BY12) - 1</f>
        <v>#DIV/0!</v>
      </c>
      <c r="AT12" s="15" t="e">
        <f aca="false">(AE12/BZ12) - 1</f>
        <v>#DIV/0!</v>
      </c>
      <c r="AV12" s="349" t="n">
        <v>0.364583333333333</v>
      </c>
      <c r="AW12" s="376"/>
      <c r="AX12" s="377"/>
      <c r="AY12" s="376"/>
      <c r="AZ12" s="377"/>
      <c r="BA12" s="376"/>
      <c r="BB12" s="377"/>
      <c r="BC12" s="376"/>
      <c r="BD12" s="377"/>
      <c r="BE12" s="376"/>
      <c r="BF12" s="377"/>
      <c r="BG12" s="376"/>
      <c r="BH12" s="377"/>
      <c r="BI12" s="376"/>
      <c r="BJ12" s="377"/>
      <c r="BK12" s="376"/>
      <c r="BL12" s="377"/>
      <c r="BN12" s="340" t="n">
        <f aca="false">AW12+AY12+BA12+BC12+BE12+BG12+BI12+BK12</f>
        <v>0</v>
      </c>
      <c r="BO12" s="4" t="n">
        <f aca="false">AX12+AZ12+BB12+BD12+BF12+BH12+BJ12+BL12</f>
        <v>0</v>
      </c>
      <c r="BP12" s="341" t="e">
        <f aca="false">BO12/(BO12+BN12)</f>
        <v>#DIV/0!</v>
      </c>
      <c r="BQ12" s="4" t="n">
        <f aca="false">AW12+AX12+BE12+BF12</f>
        <v>0</v>
      </c>
      <c r="BR12" s="4" t="n">
        <f aca="false">AY12+AZ12+BG12+BH12</f>
        <v>0</v>
      </c>
      <c r="BS12" s="4" t="n">
        <f aca="false">BA12+BB12+BI12+BJ12</f>
        <v>0</v>
      </c>
      <c r="BT12" s="4" t="n">
        <f aca="false">SUM(BQ12:BS12)</f>
        <v>0</v>
      </c>
      <c r="BU12" s="15" t="e">
        <f aca="false">BR12/BT12</f>
        <v>#DIV/0!</v>
      </c>
      <c r="BV12" s="15" t="e">
        <f aca="false">BS12/BT12</f>
        <v>#DIV/0!</v>
      </c>
      <c r="BW12" s="4" t="n">
        <f aca="false">BC12+BD12+BK12+BL12</f>
        <v>0</v>
      </c>
      <c r="BX12" s="4" t="n">
        <f aca="false">SUM(AW12:BD12)</f>
        <v>0</v>
      </c>
      <c r="BY12" s="342" t="n">
        <f aca="false">SUM(BE12:BL12)</f>
        <v>0</v>
      </c>
      <c r="BZ12" s="343" t="n">
        <f aca="false">SUM(AW12:BL12)</f>
        <v>0</v>
      </c>
      <c r="CC12" s="15" t="e">
        <f aca="false">(BN12/DI12) - 1</f>
        <v>#DIV/0!</v>
      </c>
      <c r="CD12" s="15" t="e">
        <f aca="false">(BO12/DJ12) - 1</f>
        <v>#DIV/0!</v>
      </c>
      <c r="CE12" s="15" t="e">
        <f aca="false">(BP12/DK12) - 1</f>
        <v>#DIV/0!</v>
      </c>
      <c r="CF12" s="15" t="e">
        <f aca="false">(BQ12/DL12) - 1</f>
        <v>#DIV/0!</v>
      </c>
      <c r="CG12" s="15" t="e">
        <f aca="false">(BR12/DM12) - 1</f>
        <v>#DIV/0!</v>
      </c>
      <c r="CH12" s="15" t="e">
        <f aca="false">(BS12/DN12) - 1</f>
        <v>#DIV/0!</v>
      </c>
      <c r="CI12" s="15" t="e">
        <f aca="false">(BT12/DO12) - 1</f>
        <v>#DIV/0!</v>
      </c>
      <c r="CJ12" s="15" t="e">
        <f aca="false">(BU12/DP12) - 1</f>
        <v>#DIV/0!</v>
      </c>
      <c r="CK12" s="15" t="e">
        <f aca="false">(BV12/DQ12) - 1</f>
        <v>#DIV/0!</v>
      </c>
      <c r="CL12" s="15" t="e">
        <f aca="false">(BW12/DR12) - 1</f>
        <v>#DIV/0!</v>
      </c>
      <c r="CM12" s="15" t="e">
        <f aca="false">(BX12/DS12) - 1</f>
        <v>#DIV/0!</v>
      </c>
      <c r="CN12" s="15" t="e">
        <f aca="false">(BY12/DT12) - 1</f>
        <v>#DIV/0!</v>
      </c>
      <c r="CO12" s="15" t="e">
        <f aca="false">(BZ12/DU12) - 1</f>
        <v>#DIV/0!</v>
      </c>
      <c r="CQ12" s="349" t="n">
        <v>0.364583333333333</v>
      </c>
      <c r="CR12" s="376"/>
      <c r="CS12" s="377"/>
      <c r="CT12" s="376"/>
      <c r="CU12" s="377"/>
      <c r="CV12" s="376"/>
      <c r="CW12" s="377"/>
      <c r="CX12" s="376"/>
      <c r="CY12" s="377"/>
      <c r="CZ12" s="376"/>
      <c r="DA12" s="377"/>
      <c r="DB12" s="376"/>
      <c r="DC12" s="377"/>
      <c r="DD12" s="376"/>
      <c r="DE12" s="377"/>
      <c r="DF12" s="376"/>
      <c r="DG12" s="377"/>
      <c r="DI12" s="340" t="n">
        <f aca="false">CR12+CT12+CV12+CX12+CZ12+DB12+DD12+DF12</f>
        <v>0</v>
      </c>
      <c r="DJ12" s="4" t="n">
        <f aca="false">CS12+CU12+CW12+CY12+DA12+DC12+DE12+DG12</f>
        <v>0</v>
      </c>
      <c r="DK12" s="341" t="e">
        <f aca="false">DJ12/(DJ12+DI12)</f>
        <v>#DIV/0!</v>
      </c>
      <c r="DL12" s="4" t="n">
        <f aca="false">CR12+CS12+CZ12+DA12</f>
        <v>0</v>
      </c>
      <c r="DM12" s="4" t="n">
        <f aca="false">CT12+CU12+DB12+DC12</f>
        <v>0</v>
      </c>
      <c r="DN12" s="4" t="n">
        <f aca="false">CV12+CW12+DD12+DE12</f>
        <v>0</v>
      </c>
      <c r="DO12" s="4" t="n">
        <f aca="false">SUM(DL12:DN12)</f>
        <v>0</v>
      </c>
      <c r="DP12" s="15" t="e">
        <f aca="false">DM12/DO12</f>
        <v>#DIV/0!</v>
      </c>
      <c r="DQ12" s="15" t="e">
        <f aca="false">DN12/DO12</f>
        <v>#DIV/0!</v>
      </c>
      <c r="DR12" s="4" t="n">
        <f aca="false">CX12+CY12+DF12+DG12</f>
        <v>0</v>
      </c>
      <c r="DS12" s="4" t="n">
        <f aca="false">SUM(CR12:CY12)</f>
        <v>0</v>
      </c>
      <c r="DT12" s="342" t="n">
        <f aca="false">SUM(CZ12:DG12)</f>
        <v>0</v>
      </c>
      <c r="DU12" s="343" t="n">
        <f aca="false">SUM(CR12:DG12)</f>
        <v>0</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c r="EL12" s="350" t="n">
        <v>0.364583333333333</v>
      </c>
      <c r="EM12" s="414"/>
      <c r="EN12" s="415"/>
      <c r="EO12" s="416"/>
      <c r="EP12" s="417"/>
      <c r="EQ12" s="416"/>
      <c r="ER12" s="417"/>
      <c r="ES12" s="414"/>
      <c r="ET12" s="415"/>
      <c r="EU12" s="414"/>
      <c r="EV12" s="415"/>
      <c r="EW12" s="416"/>
      <c r="EX12" s="417"/>
      <c r="EY12" s="416"/>
      <c r="EZ12" s="417"/>
      <c r="FA12" s="414"/>
      <c r="FB12" s="415"/>
      <c r="FD12" s="340" t="n">
        <f aca="false">EM12+EO12+EQ12+ES12+EU12+EW12+EY12+FA12</f>
        <v>0</v>
      </c>
      <c r="FE12" s="4" t="n">
        <f aca="false">EN12+EP12+ER12+ET12+EV12+EX12+EZ12+FB12</f>
        <v>0</v>
      </c>
      <c r="FF12" s="341" t="e">
        <f aca="false">FE12/(FE12+FD12)</f>
        <v>#DIV/0!</v>
      </c>
      <c r="FG12" s="4" t="n">
        <f aca="false">EM12+EN12+EU12+EV12</f>
        <v>0</v>
      </c>
      <c r="FH12" s="4" t="n">
        <f aca="false">EO12+EP12+EW12+EX12</f>
        <v>0</v>
      </c>
      <c r="FI12" s="4" t="n">
        <f aca="false">EQ12+ER12+EY12+EZ12</f>
        <v>0</v>
      </c>
      <c r="FJ12" s="4" t="n">
        <f aca="false">SUM(FG12:FI12)</f>
        <v>0</v>
      </c>
      <c r="FK12" s="15" t="e">
        <f aca="false">FH12/FJ12</f>
        <v>#DIV/0!</v>
      </c>
      <c r="FL12" s="15" t="e">
        <f aca="false">FI12/FJ12</f>
        <v>#DIV/0!</v>
      </c>
      <c r="FM12" s="4" t="n">
        <f aca="false">ES12+ET12+FA12+FB12</f>
        <v>0</v>
      </c>
      <c r="FN12" s="4" t="n">
        <f aca="false">SUM(EM12:ET12)</f>
        <v>0</v>
      </c>
      <c r="FO12" s="342" t="n">
        <f aca="false">SUM(EU12:FB12)</f>
        <v>0</v>
      </c>
      <c r="FP12" s="343" t="n">
        <f aca="false">SUM(EM12:FB12)</f>
        <v>0</v>
      </c>
      <c r="GF12" s="347" t="e">
        <f aca="false">(FD12/FR12) - 1</f>
        <v>#DIV/0!</v>
      </c>
      <c r="GG12" s="15" t="e">
        <f aca="false">(FE12/FS12) - 1</f>
        <v>#DIV/0!</v>
      </c>
      <c r="GH12" s="15" t="e">
        <f aca="false">(FF12/FT12) - 1</f>
        <v>#DIV/0!</v>
      </c>
      <c r="GI12" s="15" t="e">
        <f aca="false">(FG12/FU12) - 1</f>
        <v>#DIV/0!</v>
      </c>
      <c r="GJ12" s="15" t="e">
        <f aca="false">(FH12/FV12) - 1</f>
        <v>#DIV/0!</v>
      </c>
      <c r="GK12" s="15" t="e">
        <f aca="false">(FI12/FW12) - 1</f>
        <v>#DIV/0!</v>
      </c>
      <c r="GL12" s="15" t="e">
        <f aca="false">(FJ12/FX12) - 1</f>
        <v>#DIV/0!</v>
      </c>
      <c r="GM12" s="15" t="e">
        <f aca="false">(FK12/FY12) - 1</f>
        <v>#DIV/0!</v>
      </c>
      <c r="GN12" s="15" t="e">
        <f aca="false">(FL12/FZ12) - 1</f>
        <v>#DIV/0!</v>
      </c>
      <c r="GO12" s="15" t="e">
        <f aca="false">(FM12/GA12) - 1</f>
        <v>#DIV/0!</v>
      </c>
      <c r="GP12" s="15" t="e">
        <f aca="false">(FN12/GB12) - 1</f>
        <v>#DIV/0!</v>
      </c>
      <c r="GQ12" s="15" t="e">
        <f aca="false">(FO12/GC12) - 1</f>
        <v>#DIV/0!</v>
      </c>
      <c r="GR12" s="348" t="e">
        <f aca="false">(FP12/GD12) - 1</f>
        <v>#DIV/0!</v>
      </c>
    </row>
    <row r="13" customFormat="false" ht="21" hidden="false" customHeight="true" outlineLevel="0" collapsed="false">
      <c r="A13" s="349" t="n">
        <v>0.375</v>
      </c>
      <c r="B13" s="379" t="n">
        <v>9</v>
      </c>
      <c r="C13" s="380" t="n">
        <v>1</v>
      </c>
      <c r="D13" s="379" t="n">
        <v>0</v>
      </c>
      <c r="E13" s="380" t="n">
        <v>1</v>
      </c>
      <c r="F13" s="379" t="n">
        <v>0</v>
      </c>
      <c r="G13" s="380" t="n">
        <v>0</v>
      </c>
      <c r="H13" s="379" t="n">
        <v>0</v>
      </c>
      <c r="I13" s="380" t="n">
        <v>0</v>
      </c>
      <c r="J13" s="379" t="n">
        <v>2</v>
      </c>
      <c r="K13" s="380" t="n">
        <v>1</v>
      </c>
      <c r="L13" s="379" t="n">
        <v>1</v>
      </c>
      <c r="M13" s="380" t="n">
        <v>0</v>
      </c>
      <c r="N13" s="379" t="n">
        <v>9</v>
      </c>
      <c r="O13" s="380" t="n">
        <v>1</v>
      </c>
      <c r="P13" s="379" t="n">
        <v>0</v>
      </c>
      <c r="Q13" s="380" t="n">
        <v>1</v>
      </c>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418"/>
      <c r="EN13" s="419"/>
      <c r="EO13" s="420"/>
      <c r="EP13" s="420"/>
      <c r="EQ13" s="420"/>
      <c r="ER13" s="420"/>
      <c r="ES13" s="418"/>
      <c r="ET13" s="419"/>
      <c r="EU13" s="418"/>
      <c r="EV13" s="419"/>
      <c r="EW13" s="420"/>
      <c r="EX13" s="420"/>
      <c r="EY13" s="420"/>
      <c r="EZ13" s="420"/>
      <c r="FA13" s="418"/>
      <c r="FB13" s="419"/>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37</v>
      </c>
      <c r="C14" s="357" t="n">
        <f aca="false">SUM(C5:C12)</f>
        <v>3</v>
      </c>
      <c r="D14" s="357" t="n">
        <f aca="false">SUM(D5:D12)</f>
        <v>18</v>
      </c>
      <c r="E14" s="357" t="n">
        <f aca="false">SUM(E5:E12)</f>
        <v>2</v>
      </c>
      <c r="F14" s="357" t="n">
        <f aca="false">SUM(F5:F12)</f>
        <v>1</v>
      </c>
      <c r="G14" s="357" t="n">
        <f aca="false">SUM(G5:G12)</f>
        <v>0</v>
      </c>
      <c r="H14" s="357" t="n">
        <f aca="false">SUM(H5:H12)</f>
        <v>7</v>
      </c>
      <c r="I14" s="357" t="n">
        <f aca="false">SUM(I5:I12)</f>
        <v>1</v>
      </c>
      <c r="J14" s="357" t="n">
        <f aca="false">SUM(J5:J12)</f>
        <v>8</v>
      </c>
      <c r="K14" s="357" t="n">
        <f aca="false">SUM(K5:K12)</f>
        <v>2</v>
      </c>
      <c r="L14" s="357" t="n">
        <f aca="false">SUM(L5:L12)</f>
        <v>3</v>
      </c>
      <c r="M14" s="357" t="n">
        <f aca="false">SUM(M5:M12)</f>
        <v>0</v>
      </c>
      <c r="N14" s="357" t="n">
        <f aca="false">SUM(N5:N12)</f>
        <v>37</v>
      </c>
      <c r="O14" s="357" t="n">
        <f aca="false">SUM(O5:O12)</f>
        <v>3</v>
      </c>
      <c r="P14" s="357" t="n">
        <f aca="false">SUM(P5:P12)</f>
        <v>18</v>
      </c>
      <c r="Q14" s="357" t="n">
        <f aca="false">SUM(Q5:Q12)</f>
        <v>2</v>
      </c>
      <c r="S14" s="358" t="n">
        <f aca="false">B14+D14+F14+H14+J14+L14+N14+P14</f>
        <v>129</v>
      </c>
      <c r="T14" s="359" t="n">
        <f aca="false">C14+E14+G14+I14+K14+M14+O14+Q14</f>
        <v>13</v>
      </c>
      <c r="U14" s="360" t="n">
        <f aca="false">T14/(T14+S14)</f>
        <v>0.0915492957746479</v>
      </c>
      <c r="V14" s="359" t="n">
        <f aca="false">B14+C14+J14+K14</f>
        <v>50</v>
      </c>
      <c r="W14" s="359" t="n">
        <f aca="false">D14+E14+L14+M14</f>
        <v>23</v>
      </c>
      <c r="X14" s="359" t="n">
        <f aca="false">F14+G14+N14+O14</f>
        <v>41</v>
      </c>
      <c r="Y14" s="359" t="n">
        <f aca="false">SUM(V14:X14)</f>
        <v>114</v>
      </c>
      <c r="Z14" s="15" t="n">
        <f aca="false">W14/Y14</f>
        <v>0.201754385964912</v>
      </c>
      <c r="AA14" s="15" t="n">
        <f aca="false">X14/Y14</f>
        <v>0.359649122807018</v>
      </c>
      <c r="AB14" s="359" t="n">
        <f aca="false">H14+I14+P14+Q14</f>
        <v>28</v>
      </c>
      <c r="AC14" s="359" t="n">
        <f aca="false">SUM(B14:I14)</f>
        <v>69</v>
      </c>
      <c r="AD14" s="361" t="n">
        <f aca="false">SUM(J14:Q14)</f>
        <v>73</v>
      </c>
      <c r="AE14" s="362" t="n">
        <f aca="false">SUM(B14:Q14)</f>
        <v>142</v>
      </c>
      <c r="AH14" s="15" t="e">
        <f aca="false">(S14/BN14) - 1</f>
        <v>#DIV/0!</v>
      </c>
      <c r="AI14" s="15" t="e">
        <f aca="false">(T14/BO14) - 1</f>
        <v>#DIV/0!</v>
      </c>
      <c r="AJ14" s="15" t="e">
        <f aca="false">(U14/BP14) - 1</f>
        <v>#DIV/0!</v>
      </c>
      <c r="AK14" s="15" t="e">
        <f aca="false">(V14/BQ14) - 1</f>
        <v>#DIV/0!</v>
      </c>
      <c r="AL14" s="15" t="e">
        <f aca="false">(W14/BR14) - 1</f>
        <v>#DIV/0!</v>
      </c>
      <c r="AM14" s="15" t="e">
        <f aca="false">(X14/BS14) - 1</f>
        <v>#DIV/0!</v>
      </c>
      <c r="AN14" s="15" t="e">
        <f aca="false">(Y14/BT14) - 1</f>
        <v>#DIV/0!</v>
      </c>
      <c r="AO14" s="15" t="e">
        <f aca="false">(Z14/BU14) - 1</f>
        <v>#DIV/0!</v>
      </c>
      <c r="AP14" s="15" t="e">
        <f aca="false">(AA14/BV14) - 1</f>
        <v>#DIV/0!</v>
      </c>
      <c r="AQ14" s="15" t="e">
        <f aca="false">(AB14/BW14) - 1</f>
        <v>#DIV/0!</v>
      </c>
      <c r="AR14" s="15" t="e">
        <f aca="false">(AC14/BX14) - 1</f>
        <v>#DIV/0!</v>
      </c>
      <c r="AS14" s="15" t="e">
        <f aca="false">(AD14/BY14) - 1</f>
        <v>#DIV/0!</v>
      </c>
      <c r="AT14" s="15" t="e">
        <f aca="false">(AE14/BZ14) - 1</f>
        <v>#DIV/0!</v>
      </c>
      <c r="AV14" s="356" t="s">
        <v>17</v>
      </c>
      <c r="AW14" s="357" t="n">
        <f aca="false">SUM(AW5:AW12)</f>
        <v>0</v>
      </c>
      <c r="AX14" s="357" t="n">
        <f aca="false">SUM(AX5:AX12)</f>
        <v>0</v>
      </c>
      <c r="AY14" s="357" t="n">
        <f aca="false">SUM(AY5:AY12)</f>
        <v>0</v>
      </c>
      <c r="AZ14" s="357" t="n">
        <f aca="false">SUM(AZ5:AZ12)</f>
        <v>0</v>
      </c>
      <c r="BA14" s="357" t="n">
        <f aca="false">SUM(BA5:BA12)</f>
        <v>0</v>
      </c>
      <c r="BB14" s="357" t="n">
        <f aca="false">SUM(BB5:BB12)</f>
        <v>0</v>
      </c>
      <c r="BC14" s="357" t="n">
        <f aca="false">SUM(BC5:BC12)</f>
        <v>0</v>
      </c>
      <c r="BD14" s="357" t="n">
        <f aca="false">SUM(BD5:BD12)</f>
        <v>0</v>
      </c>
      <c r="BE14" s="357" t="n">
        <f aca="false">SUM(BE5:BE12)</f>
        <v>0</v>
      </c>
      <c r="BF14" s="357" t="n">
        <f aca="false">SUM(BF5:BF12)</f>
        <v>0</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0</v>
      </c>
      <c r="BO14" s="359" t="n">
        <f aca="false">AX14+AZ14+BB14+BD14+BF14+BH14+BJ14+BL14</f>
        <v>0</v>
      </c>
      <c r="BP14" s="360" t="e">
        <f aca="false">BO14/(BO14+BN14)</f>
        <v>#DIV/0!</v>
      </c>
      <c r="BQ14" s="359" t="n">
        <f aca="false">AW14+AX14+BE14+BF14</f>
        <v>0</v>
      </c>
      <c r="BR14" s="359" t="n">
        <f aca="false">AY14+AZ14+BG14+BH14</f>
        <v>0</v>
      </c>
      <c r="BS14" s="359" t="n">
        <f aca="false">BA14+BB14+BI14+BJ14</f>
        <v>0</v>
      </c>
      <c r="BT14" s="359" t="n">
        <f aca="false">SUM(BQ14:BS14)</f>
        <v>0</v>
      </c>
      <c r="BU14" s="15" t="e">
        <f aca="false">BR14/BT14</f>
        <v>#DIV/0!</v>
      </c>
      <c r="BV14" s="15" t="e">
        <f aca="false">BS14/BT14</f>
        <v>#DIV/0!</v>
      </c>
      <c r="BW14" s="359" t="n">
        <f aca="false">BC14+BD14+BK14+BL14</f>
        <v>0</v>
      </c>
      <c r="BX14" s="359" t="n">
        <f aca="false">SUM(AW14:BD14)</f>
        <v>0</v>
      </c>
      <c r="BY14" s="361" t="n">
        <f aca="false">SUM(BE14:BL14)</f>
        <v>0</v>
      </c>
      <c r="BZ14" s="362" t="n">
        <f aca="false">SUM(AW14:BL14)</f>
        <v>0</v>
      </c>
      <c r="CC14" s="15" t="e">
        <f aca="false">(BN14/DI14) - 1</f>
        <v>#DIV/0!</v>
      </c>
      <c r="CD14" s="15" t="e">
        <f aca="false">(BO14/DJ14) - 1</f>
        <v>#DIV/0!</v>
      </c>
      <c r="CE14" s="15" t="e">
        <f aca="false">(BP14/DK14) - 1</f>
        <v>#DIV/0!</v>
      </c>
      <c r="CF14" s="15" t="e">
        <f aca="false">(BQ14/DL14) - 1</f>
        <v>#DIV/0!</v>
      </c>
      <c r="CG14" s="15" t="e">
        <f aca="false">(BR14/DM14) - 1</f>
        <v>#DIV/0!</v>
      </c>
      <c r="CH14" s="15" t="e">
        <f aca="false">(BS14/DN14) - 1</f>
        <v>#DIV/0!</v>
      </c>
      <c r="CI14" s="15" t="e">
        <f aca="false">(BT14/DO14) - 1</f>
        <v>#DIV/0!</v>
      </c>
      <c r="CJ14" s="15" t="e">
        <f aca="false">(BU14/DP14) - 1</f>
        <v>#DIV/0!</v>
      </c>
      <c r="CK14" s="15" t="e">
        <f aca="false">(BV14/DQ14) - 1</f>
        <v>#DIV/0!</v>
      </c>
      <c r="CL14" s="15" t="e">
        <f aca="false">(BW14/DR14) - 1</f>
        <v>#DIV/0!</v>
      </c>
      <c r="CM14" s="15" t="e">
        <f aca="false">(BX14/DS14) - 1</f>
        <v>#DIV/0!</v>
      </c>
      <c r="CN14" s="15" t="e">
        <f aca="false">(BY14/DT14) - 1</f>
        <v>#DIV/0!</v>
      </c>
      <c r="CO14" s="15" t="e">
        <f aca="false">(BZ14/DU14) - 1</f>
        <v>#DIV/0!</v>
      </c>
      <c r="CQ14" s="356" t="s">
        <v>17</v>
      </c>
      <c r="CR14" s="357" t="n">
        <f aca="false">SUM(CR5:CR12)</f>
        <v>0</v>
      </c>
      <c r="CS14" s="357" t="n">
        <f aca="false">SUM(CS5:CS12)</f>
        <v>0</v>
      </c>
      <c r="CT14" s="357" t="n">
        <f aca="false">SUM(CT5:CT12)</f>
        <v>0</v>
      </c>
      <c r="CU14" s="357" t="n">
        <f aca="false">SUM(CU5:CU12)</f>
        <v>0</v>
      </c>
      <c r="CV14" s="357" t="n">
        <f aca="false">SUM(CV5:CV12)</f>
        <v>0</v>
      </c>
      <c r="CW14" s="357" t="n">
        <f aca="false">SUM(CW5:CW12)</f>
        <v>0</v>
      </c>
      <c r="CX14" s="357" t="n">
        <f aca="false">SUM(CX5:CX12)</f>
        <v>0</v>
      </c>
      <c r="CY14" s="357" t="n">
        <f aca="false">SUM(CY5:CY12)</f>
        <v>0</v>
      </c>
      <c r="CZ14" s="357" t="n">
        <f aca="false">SUM(CZ5:CZ12)</f>
        <v>0</v>
      </c>
      <c r="DA14" s="357" t="n">
        <f aca="false">SUM(DA5:DA12)</f>
        <v>0</v>
      </c>
      <c r="DB14" s="357" t="n">
        <f aca="false">SUM(DB5:DB12)</f>
        <v>0</v>
      </c>
      <c r="DC14" s="357" t="n">
        <f aca="false">SUM(DC5:DC12)</f>
        <v>0</v>
      </c>
      <c r="DD14" s="357" t="n">
        <f aca="false">SUM(DD5:DD12)</f>
        <v>0</v>
      </c>
      <c r="DE14" s="357" t="n">
        <f aca="false">SUM(DE5:DE12)</f>
        <v>0</v>
      </c>
      <c r="DF14" s="357" t="n">
        <f aca="false">SUM(DF5:DF12)</f>
        <v>0</v>
      </c>
      <c r="DG14" s="357" t="n">
        <f aca="false">SUM(DG5:DG12)</f>
        <v>0</v>
      </c>
      <c r="DI14" s="358" t="n">
        <f aca="false">CR14+CT14+CV14+CX14+CZ14+DB14+DD14+DF14</f>
        <v>0</v>
      </c>
      <c r="DJ14" s="359" t="n">
        <f aca="false">CS14+CU14+CW14+CY14+DA14+DC14+DE14+DG14</f>
        <v>0</v>
      </c>
      <c r="DK14" s="360" t="e">
        <f aca="false">DJ14/(DJ14+DI14)</f>
        <v>#DIV/0!</v>
      </c>
      <c r="DL14" s="359" t="n">
        <f aca="false">CR14+CS14+CZ14+DA14</f>
        <v>0</v>
      </c>
      <c r="DM14" s="359" t="n">
        <f aca="false">CT14+CU14+DB14+DC14</f>
        <v>0</v>
      </c>
      <c r="DN14" s="359" t="n">
        <f aca="false">CV14+CW14+DD14+DE14</f>
        <v>0</v>
      </c>
      <c r="DO14" s="359" t="n">
        <f aca="false">SUM(DL14:DN14)</f>
        <v>0</v>
      </c>
      <c r="DP14" s="15" t="e">
        <f aca="false">DM14/DO14</f>
        <v>#DIV/0!</v>
      </c>
      <c r="DQ14" s="15" t="e">
        <f aca="false">DN14/DO14</f>
        <v>#DIV/0!</v>
      </c>
      <c r="DR14" s="359" t="n">
        <f aca="false">CX14+CY14+DF14+DG14</f>
        <v>0</v>
      </c>
      <c r="DS14" s="359" t="n">
        <f aca="false">SUM(CR14:CY14)</f>
        <v>0</v>
      </c>
      <c r="DT14" s="361" t="n">
        <f aca="false">SUM(CZ14:DG14)</f>
        <v>0</v>
      </c>
      <c r="DU14" s="362" t="n">
        <f aca="false">SUM(CR14:DG14)</f>
        <v>0</v>
      </c>
      <c r="DX14" s="15" t="n">
        <f aca="false">(DI14/FD14) - 1</f>
        <v>-1</v>
      </c>
      <c r="DY14" s="15" t="e">
        <f aca="false">(DJ14/FE14) - 1</f>
        <v>#DIV/0!</v>
      </c>
      <c r="DZ14" s="15" t="e">
        <f aca="false">(DK14/FF14) - 1</f>
        <v>#DIV/0!</v>
      </c>
      <c r="EA14" s="15" t="n">
        <f aca="false">(DL14/FG14) - 1</f>
        <v>-1</v>
      </c>
      <c r="EB14" s="15" t="n">
        <f aca="false">(DM14/FH14) - 1</f>
        <v>-1</v>
      </c>
      <c r="EC14" s="15" t="e">
        <f aca="false">(DN14/FI14) - 1</f>
        <v>#DIV/0!</v>
      </c>
      <c r="ED14" s="15" t="n">
        <f aca="false">(DO14/FJ14) - 1</f>
        <v>-1</v>
      </c>
      <c r="EE14" s="15" t="e">
        <f aca="false">(DP14/FK14) - 1</f>
        <v>#DIV/0!</v>
      </c>
      <c r="EF14" s="15" t="e">
        <f aca="false">(DQ14/FL14) - 1</f>
        <v>#DIV/0!</v>
      </c>
      <c r="EG14" s="15" t="e">
        <f aca="false">(DR14/FM14) - 1</f>
        <v>#DIV/0!</v>
      </c>
      <c r="EH14" s="15" t="n">
        <f aca="false">(DS14/FN14) - 1</f>
        <v>-1</v>
      </c>
      <c r="EI14" s="15" t="n">
        <f aca="false">(DT14/FO14) - 1</f>
        <v>-1</v>
      </c>
      <c r="EJ14" s="15" t="n">
        <f aca="false">(DU14/FP14) - 1</f>
        <v>-1</v>
      </c>
      <c r="EL14" s="356" t="s">
        <v>17</v>
      </c>
      <c r="EM14" s="363" t="n">
        <f aca="false">SUM(EM5:EM12)</f>
        <v>4</v>
      </c>
      <c r="EN14" s="363" t="n">
        <f aca="false">SUM(EN5:EN12)</f>
        <v>0</v>
      </c>
      <c r="EO14" s="363" t="n">
        <f aca="false">SUM(EO5:EO12)</f>
        <v>3</v>
      </c>
      <c r="EP14" s="363" t="n">
        <f aca="false">SUM(EP5:EP12)</f>
        <v>0</v>
      </c>
      <c r="EQ14" s="363" t="n">
        <f aca="false">SUM(EQ5:EQ12)</f>
        <v>0</v>
      </c>
      <c r="ER14" s="363" t="n">
        <f aca="false">SUM(ER5:ER12)</f>
        <v>0</v>
      </c>
      <c r="ES14" s="363" t="n">
        <f aca="false">SUM(ES5:ES12)</f>
        <v>0</v>
      </c>
      <c r="ET14" s="363" t="n">
        <f aca="false">SUM(ET5:ET12)</f>
        <v>0</v>
      </c>
      <c r="EU14" s="363" t="n">
        <f aca="false">SUM(EU5:EU12)</f>
        <v>5</v>
      </c>
      <c r="EV14" s="363" t="n">
        <f aca="false">SUM(EV5:EV12)</f>
        <v>0</v>
      </c>
      <c r="EW14" s="363" t="n">
        <f aca="false">SUM(EW5:EW12)</f>
        <v>0</v>
      </c>
      <c r="EX14" s="363" t="n">
        <f aca="false">SUM(EX5:EX12)</f>
        <v>0</v>
      </c>
      <c r="EY14" s="363" t="n">
        <f aca="false">SUM(EY5:EY12)</f>
        <v>0</v>
      </c>
      <c r="EZ14" s="363" t="n">
        <f aca="false">SUM(EZ5:EZ12)</f>
        <v>0</v>
      </c>
      <c r="FA14" s="363" t="n">
        <f aca="false">SUM(FA5:FA12)</f>
        <v>0</v>
      </c>
      <c r="FB14" s="363" t="n">
        <f aca="false">SUM(FB5:FB12)</f>
        <v>0</v>
      </c>
      <c r="FD14" s="358" t="n">
        <f aca="false">EM14+EO14+EQ14+ES14+EU14+EW14+EY14+FA14</f>
        <v>12</v>
      </c>
      <c r="FE14" s="359" t="n">
        <f aca="false">EN14+EP14+ER14+ET14+EV14+EX14+EZ14+FB14</f>
        <v>0</v>
      </c>
      <c r="FF14" s="360" t="n">
        <f aca="false">FE14/(FE14+FD14)</f>
        <v>0</v>
      </c>
      <c r="FG14" s="359" t="n">
        <f aca="false">EM14+EN14+EU14+EV14</f>
        <v>9</v>
      </c>
      <c r="FH14" s="359" t="n">
        <f aca="false">EO14+EP14+EW14+EX14</f>
        <v>3</v>
      </c>
      <c r="FI14" s="359" t="n">
        <f aca="false">EQ14+ER14+EY14+EZ14</f>
        <v>0</v>
      </c>
      <c r="FJ14" s="359" t="n">
        <f aca="false">SUM(FG14:FI14)</f>
        <v>12</v>
      </c>
      <c r="FK14" s="15" t="n">
        <f aca="false">FH14/FJ14</f>
        <v>0.25</v>
      </c>
      <c r="FL14" s="15" t="n">
        <f aca="false">FI14/FJ14</f>
        <v>0</v>
      </c>
      <c r="FM14" s="359" t="n">
        <f aca="false">ES14+ET14+FA14+FB14</f>
        <v>0</v>
      </c>
      <c r="FN14" s="359" t="n">
        <f aca="false">SUM(EM14:ET14)</f>
        <v>7</v>
      </c>
      <c r="FO14" s="361" t="n">
        <f aca="false">SUM(EU14:FB14)</f>
        <v>5</v>
      </c>
      <c r="FP14" s="362" t="n">
        <f aca="false">SUM(EM14:FB14)</f>
        <v>12</v>
      </c>
      <c r="GF14" s="347" t="e">
        <f aca="false">(FD14/FR14) - 1</f>
        <v>#DIV/0!</v>
      </c>
      <c r="GG14" s="15" t="e">
        <f aca="false">(FE14/FS14) - 1</f>
        <v>#DIV/0!</v>
      </c>
      <c r="GH14" s="15" t="e">
        <f aca="false">(FF14/FT14) - 1</f>
        <v>#DIV/0!</v>
      </c>
      <c r="GI14" s="15" t="e">
        <f aca="false">(FG14/FU14) - 1</f>
        <v>#DIV/0!</v>
      </c>
      <c r="GJ14" s="15" t="e">
        <f aca="false">(FH14/FV14) - 1</f>
        <v>#DIV/0!</v>
      </c>
      <c r="GK14" s="15" t="e">
        <f aca="false">(FI14/FW14) - 1</f>
        <v>#DIV/0!</v>
      </c>
      <c r="GL14" s="15" t="e">
        <f aca="false">(FJ14/FX14) - 1</f>
        <v>#DIV/0!</v>
      </c>
      <c r="GM14" s="15" t="e">
        <f aca="false">(FK14/FY14) - 1</f>
        <v>#DIV/0!</v>
      </c>
      <c r="GN14" s="15" t="e">
        <f aca="false">(FL14/FZ14) - 1</f>
        <v>#DIV/0!</v>
      </c>
      <c r="GO14" s="15" t="e">
        <f aca="false">(FM14/GA14) - 1</f>
        <v>#DIV/0!</v>
      </c>
      <c r="GP14" s="15" t="e">
        <f aca="false">(FN14/GB14) - 1</f>
        <v>#DIV/0!</v>
      </c>
      <c r="GQ14" s="15" t="e">
        <f aca="false">(FO14/GC14) - 1</f>
        <v>#DIV/0!</v>
      </c>
      <c r="GR14" s="348" t="e">
        <f aca="false">(FP14/GD14) - 1</f>
        <v>#DIV/0!</v>
      </c>
    </row>
    <row r="15" customFormat="false" ht="14.25" hidden="false" customHeight="false" outlineLevel="0" collapsed="false">
      <c r="A15" s="356" t="s">
        <v>204</v>
      </c>
      <c r="B15" s="356" t="n">
        <f aca="false">SUM(B7:B10)</f>
        <v>19</v>
      </c>
      <c r="C15" s="356" t="n">
        <f aca="false">SUM(C7:C10)</f>
        <v>1</v>
      </c>
      <c r="D15" s="356" t="n">
        <f aca="false">SUM(D7:D10)</f>
        <v>4</v>
      </c>
      <c r="E15" s="356" t="n">
        <f aca="false">SUM(E7:E10)</f>
        <v>0</v>
      </c>
      <c r="F15" s="356" t="n">
        <f aca="false">SUM(F7:F10)</f>
        <v>1</v>
      </c>
      <c r="G15" s="356" t="n">
        <f aca="false">SUM(G7:G10)</f>
        <v>0</v>
      </c>
      <c r="H15" s="356" t="n">
        <f aca="false">SUM(H7:H10)</f>
        <v>3</v>
      </c>
      <c r="I15" s="356" t="n">
        <f aca="false">SUM(I7:I10)</f>
        <v>1</v>
      </c>
      <c r="J15" s="356" t="n">
        <f aca="false">SUM(J7:J10)</f>
        <v>5</v>
      </c>
      <c r="K15" s="356" t="n">
        <f aca="false">SUM(K7:K10)</f>
        <v>2</v>
      </c>
      <c r="L15" s="356" t="n">
        <f aca="false">SUM(L7:L10)</f>
        <v>0</v>
      </c>
      <c r="M15" s="356" t="n">
        <f aca="false">SUM(M7:M10)</f>
        <v>0</v>
      </c>
      <c r="N15" s="356" t="n">
        <f aca="false">SUM(N7:N10)</f>
        <v>19</v>
      </c>
      <c r="O15" s="356" t="n">
        <f aca="false">SUM(O7:O10)</f>
        <v>1</v>
      </c>
      <c r="P15" s="356" t="n">
        <f aca="false">SUM(P7:P10)</f>
        <v>4</v>
      </c>
      <c r="Q15" s="356" t="n">
        <f aca="false">SUM(Q7:Q10)</f>
        <v>0</v>
      </c>
      <c r="S15" s="364" t="n">
        <f aca="false">B15+D15+F15+H15+J15+L15+N15+P15</f>
        <v>55</v>
      </c>
      <c r="T15" s="363" t="n">
        <f aca="false">C15+E15+G15+I15+K15+M15+O15+Q15</f>
        <v>5</v>
      </c>
      <c r="U15" s="365" t="n">
        <f aca="false">T15/(T15+S15)</f>
        <v>0.0833333333333333</v>
      </c>
      <c r="V15" s="363" t="n">
        <f aca="false">B15+C15+J15+K15</f>
        <v>27</v>
      </c>
      <c r="W15" s="363" t="n">
        <f aca="false">D15+E15+L15+M15</f>
        <v>4</v>
      </c>
      <c r="X15" s="363" t="n">
        <f aca="false">F15+G15+N15+O15</f>
        <v>21</v>
      </c>
      <c r="Y15" s="363" t="n">
        <f aca="false">SUM(V15:X15)</f>
        <v>52</v>
      </c>
      <c r="Z15" s="366" t="n">
        <f aca="false">W15/Y15</f>
        <v>0.0769230769230769</v>
      </c>
      <c r="AA15" s="366" t="n">
        <f aca="false">X15/Y15</f>
        <v>0.403846153846154</v>
      </c>
      <c r="AB15" s="363" t="n">
        <f aca="false">H15+I15+P15+Q15</f>
        <v>8</v>
      </c>
      <c r="AC15" s="363" t="n">
        <f aca="false">SUM(B15:I15)</f>
        <v>29</v>
      </c>
      <c r="AD15" s="367" t="n">
        <f aca="false">SUM(J15:Q15)</f>
        <v>31</v>
      </c>
      <c r="AE15" s="35" t="n">
        <f aca="false">SUM(B15:Q15)</f>
        <v>60</v>
      </c>
      <c r="AH15" s="15" t="e">
        <f aca="false">(S15/BN15) - 1</f>
        <v>#DIV/0!</v>
      </c>
      <c r="AI15" s="15" t="e">
        <f aca="false">(T15/BO15) - 1</f>
        <v>#DIV/0!</v>
      </c>
      <c r="AJ15" s="15" t="e">
        <f aca="false">(U15/BP15) - 1</f>
        <v>#DIV/0!</v>
      </c>
      <c r="AK15" s="15" t="e">
        <f aca="false">(V15/BQ15) - 1</f>
        <v>#DIV/0!</v>
      </c>
      <c r="AL15" s="15" t="e">
        <f aca="false">(W15/BR15) - 1</f>
        <v>#DIV/0!</v>
      </c>
      <c r="AM15" s="15" t="e">
        <f aca="false">(X15/BS15) - 1</f>
        <v>#DIV/0!</v>
      </c>
      <c r="AN15" s="15" t="e">
        <f aca="false">(Y15/BT15) - 1</f>
        <v>#DIV/0!</v>
      </c>
      <c r="AO15" s="15" t="e">
        <f aca="false">(Z15/BU15) - 1</f>
        <v>#DIV/0!</v>
      </c>
      <c r="AP15" s="15" t="e">
        <f aca="false">(AA15/BV15) - 1</f>
        <v>#DIV/0!</v>
      </c>
      <c r="AQ15" s="15" t="e">
        <f aca="false">(AB15/BW15) - 1</f>
        <v>#DIV/0!</v>
      </c>
      <c r="AR15" s="15" t="e">
        <f aca="false">(AC15/BX15) - 1</f>
        <v>#DIV/0!</v>
      </c>
      <c r="AS15" s="15" t="e">
        <f aca="false">(AD15/BY15) - 1</f>
        <v>#DIV/0!</v>
      </c>
      <c r="AT15" s="15" t="e">
        <f aca="false">(AE15/BZ15) - 1</f>
        <v>#DIV/0!</v>
      </c>
      <c r="AV15" s="356" t="s">
        <v>204</v>
      </c>
      <c r="AW15" s="356" t="n">
        <f aca="false">SUM(AW7:AW10)</f>
        <v>0</v>
      </c>
      <c r="AX15" s="356" t="n">
        <f aca="false">SUM(AX7:AX10)</f>
        <v>0</v>
      </c>
      <c r="AY15" s="356" t="n">
        <f aca="false">SUM(AY7:AY10)</f>
        <v>0</v>
      </c>
      <c r="AZ15" s="356" t="n">
        <f aca="false">SUM(AZ7:AZ10)</f>
        <v>0</v>
      </c>
      <c r="BA15" s="356" t="n">
        <f aca="false">SUM(BA7:BA10)</f>
        <v>0</v>
      </c>
      <c r="BB15" s="356" t="n">
        <f aca="false">SUM(BB7:BB10)</f>
        <v>0</v>
      </c>
      <c r="BC15" s="356" t="n">
        <f aca="false">SUM(BC7:BC10)</f>
        <v>0</v>
      </c>
      <c r="BD15" s="356" t="n">
        <f aca="false">SUM(BD7:BD10)</f>
        <v>0</v>
      </c>
      <c r="BE15" s="356" t="n">
        <f aca="false">SUM(BE7:BE10)</f>
        <v>0</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0</v>
      </c>
      <c r="BO15" s="363" t="n">
        <f aca="false">AX15+AZ15+BB15+BD15+BF15+BH15+BJ15+BL15</f>
        <v>0</v>
      </c>
      <c r="BP15" s="365" t="e">
        <f aca="false">BO15/(BO15+BN15)</f>
        <v>#DIV/0!</v>
      </c>
      <c r="BQ15" s="363" t="n">
        <f aca="false">AW15+AX15+BE15+BF15</f>
        <v>0</v>
      </c>
      <c r="BR15" s="363" t="n">
        <f aca="false">AY15+AZ15+BG15+BH15</f>
        <v>0</v>
      </c>
      <c r="BS15" s="363" t="n">
        <f aca="false">BA15+BB15+BI15+BJ15</f>
        <v>0</v>
      </c>
      <c r="BT15" s="363" t="n">
        <f aca="false">SUM(BQ15:BS15)</f>
        <v>0</v>
      </c>
      <c r="BU15" s="366" t="e">
        <f aca="false">BR15/BT15</f>
        <v>#DIV/0!</v>
      </c>
      <c r="BV15" s="366" t="e">
        <f aca="false">BS15/BT15</f>
        <v>#DIV/0!</v>
      </c>
      <c r="BW15" s="363" t="n">
        <f aca="false">BC15+BD15+BK15+BL15</f>
        <v>0</v>
      </c>
      <c r="BX15" s="363" t="n">
        <f aca="false">SUM(AW15:BD15)</f>
        <v>0</v>
      </c>
      <c r="BY15" s="367" t="n">
        <f aca="false">SUM(BE15:BL15)</f>
        <v>0</v>
      </c>
      <c r="BZ15" s="35" t="n">
        <f aca="false">SUM(AW15:BL15)</f>
        <v>0</v>
      </c>
      <c r="CC15" s="15" t="e">
        <f aca="false">(BN15/DI15) - 1</f>
        <v>#DIV/0!</v>
      </c>
      <c r="CD15" s="15" t="e">
        <f aca="false">(BO15/DJ15) - 1</f>
        <v>#DIV/0!</v>
      </c>
      <c r="CE15" s="15" t="e">
        <f aca="false">(BP15/DK15) - 1</f>
        <v>#DIV/0!</v>
      </c>
      <c r="CF15" s="15" t="e">
        <f aca="false">(BQ15/DL15) - 1</f>
        <v>#DIV/0!</v>
      </c>
      <c r="CG15" s="15" t="e">
        <f aca="false">(BR15/DM15) - 1</f>
        <v>#DIV/0!</v>
      </c>
      <c r="CH15" s="15" t="e">
        <f aca="false">(BS15/DN15) - 1</f>
        <v>#DIV/0!</v>
      </c>
      <c r="CI15" s="15" t="e">
        <f aca="false">(BT15/DO15) - 1</f>
        <v>#DIV/0!</v>
      </c>
      <c r="CJ15" s="15" t="e">
        <f aca="false">(BU15/DP15) - 1</f>
        <v>#DIV/0!</v>
      </c>
      <c r="CK15" s="15" t="e">
        <f aca="false">(BV15/DQ15) - 1</f>
        <v>#DIV/0!</v>
      </c>
      <c r="CL15" s="15" t="e">
        <f aca="false">(BW15/DR15) - 1</f>
        <v>#DIV/0!</v>
      </c>
      <c r="CM15" s="15" t="e">
        <f aca="false">(BX15/DS15) - 1</f>
        <v>#DIV/0!</v>
      </c>
      <c r="CN15" s="15" t="e">
        <f aca="false">(BY15/DT15) - 1</f>
        <v>#DIV/0!</v>
      </c>
      <c r="CO15" s="15" t="e">
        <f aca="false">(BZ15/DU15) - 1</f>
        <v>#DIV/0!</v>
      </c>
      <c r="CQ15" s="356" t="s">
        <v>204</v>
      </c>
      <c r="CR15" s="356" t="n">
        <f aca="false">SUM(CR7:CR10)</f>
        <v>0</v>
      </c>
      <c r="CS15" s="356" t="n">
        <f aca="false">SUM(CS7:CS10)</f>
        <v>0</v>
      </c>
      <c r="CT15" s="356" t="n">
        <f aca="false">SUM(CT7:CT10)</f>
        <v>0</v>
      </c>
      <c r="CU15" s="356" t="n">
        <f aca="false">SUM(CU7:CU10)</f>
        <v>0</v>
      </c>
      <c r="CV15" s="356" t="n">
        <f aca="false">SUM(CV7:CV10)</f>
        <v>0</v>
      </c>
      <c r="CW15" s="356" t="n">
        <f aca="false">SUM(CW7:CW10)</f>
        <v>0</v>
      </c>
      <c r="CX15" s="356" t="n">
        <f aca="false">SUM(CX7:CX10)</f>
        <v>0</v>
      </c>
      <c r="CY15" s="356" t="n">
        <f aca="false">SUM(CY7:CY10)</f>
        <v>0</v>
      </c>
      <c r="CZ15" s="356" t="n">
        <f aca="false">SUM(CZ7:CZ10)</f>
        <v>0</v>
      </c>
      <c r="DA15" s="356" t="n">
        <f aca="false">SUM(DA7:DA10)</f>
        <v>0</v>
      </c>
      <c r="DB15" s="356" t="n">
        <f aca="false">SUM(DB7:DB10)</f>
        <v>0</v>
      </c>
      <c r="DC15" s="356" t="n">
        <f aca="false">SUM(DC7:DC10)</f>
        <v>0</v>
      </c>
      <c r="DD15" s="356" t="n">
        <f aca="false">SUM(DD7:DD10)</f>
        <v>0</v>
      </c>
      <c r="DE15" s="356" t="n">
        <f aca="false">SUM(DE7:DE10)</f>
        <v>0</v>
      </c>
      <c r="DF15" s="356" t="n">
        <f aca="false">SUM(DF7:DF10)</f>
        <v>0</v>
      </c>
      <c r="DG15" s="356" t="n">
        <f aca="false">SUM(DG7:DG10)</f>
        <v>0</v>
      </c>
      <c r="DI15" s="364" t="n">
        <f aca="false">CR15+CT15+CV15+CX15+CZ15+DB15+DD15+DF15</f>
        <v>0</v>
      </c>
      <c r="DJ15" s="363" t="n">
        <f aca="false">CS15+CU15+CW15+CY15+DA15+DC15+DE15+DG15</f>
        <v>0</v>
      </c>
      <c r="DK15" s="365" t="e">
        <f aca="false">DJ15/(DJ15+DI15)</f>
        <v>#DIV/0!</v>
      </c>
      <c r="DL15" s="363" t="n">
        <f aca="false">CR15+CS15+CZ15+DA15</f>
        <v>0</v>
      </c>
      <c r="DM15" s="363" t="n">
        <f aca="false">CT15+CU15+DB15+DC15</f>
        <v>0</v>
      </c>
      <c r="DN15" s="363" t="n">
        <f aca="false">CV15+CW15+DD15+DE15</f>
        <v>0</v>
      </c>
      <c r="DO15" s="363" t="n">
        <f aca="false">SUM(DL15:DN15)</f>
        <v>0</v>
      </c>
      <c r="DP15" s="366" t="e">
        <f aca="false">DM15/DO15</f>
        <v>#DIV/0!</v>
      </c>
      <c r="DQ15" s="366" t="e">
        <f aca="false">DN15/DO15</f>
        <v>#DIV/0!</v>
      </c>
      <c r="DR15" s="363" t="n">
        <f aca="false">CX15+CY15+DF15+DG15</f>
        <v>0</v>
      </c>
      <c r="DS15" s="363" t="n">
        <f aca="false">SUM(CR15:CY15)</f>
        <v>0</v>
      </c>
      <c r="DT15" s="367" t="n">
        <f aca="false">SUM(CZ15:DG15)</f>
        <v>0</v>
      </c>
      <c r="DU15" s="35" t="n">
        <f aca="false">SUM(CR15:DG15)</f>
        <v>0</v>
      </c>
      <c r="DX15" s="15" t="n">
        <f aca="false">(DI15/FD15) - 1</f>
        <v>-1</v>
      </c>
      <c r="DY15" s="15" t="e">
        <f aca="false">(DJ15/FE15) - 1</f>
        <v>#DIV/0!</v>
      </c>
      <c r="DZ15" s="15" t="e">
        <f aca="false">(DK15/FF15) - 1</f>
        <v>#DIV/0!</v>
      </c>
      <c r="EA15" s="15" t="n">
        <f aca="false">(DL15/FG15) - 1</f>
        <v>-1</v>
      </c>
      <c r="EB15" s="15" t="n">
        <f aca="false">(DM15/FH15) - 1</f>
        <v>-1</v>
      </c>
      <c r="EC15" s="15" t="e">
        <f aca="false">(DN15/FI15) - 1</f>
        <v>#DIV/0!</v>
      </c>
      <c r="ED15" s="15" t="n">
        <f aca="false">(DO15/FJ15) - 1</f>
        <v>-1</v>
      </c>
      <c r="EE15" s="15" t="e">
        <f aca="false">(DP15/FK15) - 1</f>
        <v>#DIV/0!</v>
      </c>
      <c r="EF15" s="15" t="e">
        <f aca="false">(DQ15/FL15) - 1</f>
        <v>#DIV/0!</v>
      </c>
      <c r="EG15" s="15" t="e">
        <f aca="false">(DR15/FM15) - 1</f>
        <v>#DIV/0!</v>
      </c>
      <c r="EH15" s="15" t="n">
        <f aca="false">(DS15/FN15) - 1</f>
        <v>-1</v>
      </c>
      <c r="EI15" s="15" t="n">
        <f aca="false">(DT15/FO15) - 1</f>
        <v>-1</v>
      </c>
      <c r="EJ15" s="15" t="n">
        <f aca="false">(DU15/FP15) - 1</f>
        <v>-1</v>
      </c>
      <c r="EL15" s="356" t="s">
        <v>204</v>
      </c>
      <c r="EM15" s="356" t="n">
        <f aca="false">SUM(EM7:EM10)</f>
        <v>1</v>
      </c>
      <c r="EN15" s="356" t="n">
        <f aca="false">SUM(EN7:EN10)</f>
        <v>0</v>
      </c>
      <c r="EO15" s="356" t="n">
        <f aca="false">SUM(EO7:EO10)</f>
        <v>1</v>
      </c>
      <c r="EP15" s="356" t="n">
        <f aca="false">SUM(EP7:EP10)</f>
        <v>0</v>
      </c>
      <c r="EQ15" s="356" t="n">
        <f aca="false">SUM(EQ7:EQ10)</f>
        <v>0</v>
      </c>
      <c r="ER15" s="356" t="n">
        <f aca="false">SUM(ER7:ER10)</f>
        <v>0</v>
      </c>
      <c r="ES15" s="356" t="n">
        <f aca="false">SUM(ES7:ES10)</f>
        <v>0</v>
      </c>
      <c r="ET15" s="356" t="n">
        <f aca="false">SUM(ET7:ET10)</f>
        <v>0</v>
      </c>
      <c r="EU15" s="356" t="n">
        <f aca="false">SUM(EU7:EU10)</f>
        <v>5</v>
      </c>
      <c r="EV15" s="356" t="n">
        <f aca="false">SUM(EV7:EV10)</f>
        <v>0</v>
      </c>
      <c r="EW15" s="356" t="n">
        <f aca="false">SUM(EW7:EW10)</f>
        <v>0</v>
      </c>
      <c r="EX15" s="356" t="n">
        <f aca="false">SUM(EX7:EX10)</f>
        <v>0</v>
      </c>
      <c r="EY15" s="356" t="n">
        <f aca="false">SUM(EY7:EY10)</f>
        <v>0</v>
      </c>
      <c r="EZ15" s="356" t="n">
        <f aca="false">SUM(EZ7:EZ10)</f>
        <v>0</v>
      </c>
      <c r="FA15" s="356" t="n">
        <f aca="false">SUM(FA7:FA10)</f>
        <v>0</v>
      </c>
      <c r="FB15" s="356" t="n">
        <f aca="false">SUM(FB7:FB10)</f>
        <v>0</v>
      </c>
      <c r="FD15" s="364" t="n">
        <f aca="false">EM15+EO15+EQ15+ES15+EU15+EW15+EY15+FA15</f>
        <v>7</v>
      </c>
      <c r="FE15" s="363" t="n">
        <f aca="false">EN15+EP15+ER15+ET15+EV15+EX15+EZ15+FB15</f>
        <v>0</v>
      </c>
      <c r="FF15" s="365" t="n">
        <f aca="false">FE15/(FE15+FD15)</f>
        <v>0</v>
      </c>
      <c r="FG15" s="363" t="n">
        <f aca="false">EM15+EN15+EU15+EV15</f>
        <v>6</v>
      </c>
      <c r="FH15" s="363" t="n">
        <f aca="false">EO15+EP15+EW15+EX15</f>
        <v>1</v>
      </c>
      <c r="FI15" s="363" t="n">
        <f aca="false">EQ15+ER15+EY15+EZ15</f>
        <v>0</v>
      </c>
      <c r="FJ15" s="363" t="n">
        <f aca="false">SUM(FG15:FI15)</f>
        <v>7</v>
      </c>
      <c r="FK15" s="366" t="n">
        <f aca="false">FH15/FJ15</f>
        <v>0.142857142857143</v>
      </c>
      <c r="FL15" s="366" t="n">
        <f aca="false">FI15/FJ15</f>
        <v>0</v>
      </c>
      <c r="FM15" s="363" t="n">
        <f aca="false">ES15+ET15+FA15+FB15</f>
        <v>0</v>
      </c>
      <c r="FN15" s="363" t="n">
        <f aca="false">SUM(EM15:ET15)</f>
        <v>2</v>
      </c>
      <c r="FO15" s="367" t="n">
        <f aca="false">SUM(EU15:FB15)</f>
        <v>5</v>
      </c>
      <c r="FP15" s="35" t="n">
        <f aca="false">SUM(EM15:FB15)</f>
        <v>7</v>
      </c>
      <c r="GF15" s="368" t="e">
        <f aca="false">(FD15/FR15) - 1</f>
        <v>#DIV/0!</v>
      </c>
      <c r="GG15" s="369" t="e">
        <f aca="false">(FE15/FS15) - 1</f>
        <v>#DIV/0!</v>
      </c>
      <c r="GH15" s="369" t="e">
        <f aca="false">(FF15/FT15) - 1</f>
        <v>#DIV/0!</v>
      </c>
      <c r="GI15" s="369" t="e">
        <f aca="false">(FG15/FU15) - 1</f>
        <v>#DIV/0!</v>
      </c>
      <c r="GJ15" s="369" t="e">
        <f aca="false">(FH15/FV15) - 1</f>
        <v>#DIV/0!</v>
      </c>
      <c r="GK15" s="369" t="e">
        <f aca="false">(FI15/FW15) - 1</f>
        <v>#DIV/0!</v>
      </c>
      <c r="GL15" s="369" t="e">
        <f aca="false">(FJ15/FX15) - 1</f>
        <v>#DIV/0!</v>
      </c>
      <c r="GM15" s="369" t="e">
        <f aca="false">(FK15/FY15) - 1</f>
        <v>#DIV/0!</v>
      </c>
      <c r="GN15" s="369" t="e">
        <f aca="false">(FL15/FZ15) - 1</f>
        <v>#DIV/0!</v>
      </c>
      <c r="GO15" s="369" t="e">
        <f aca="false">(FM15/GA15) - 1</f>
        <v>#DIV/0!</v>
      </c>
      <c r="GP15" s="369" t="e">
        <f aca="false">(FN15/GB15) - 1</f>
        <v>#DIV/0!</v>
      </c>
      <c r="GQ15" s="369" t="e">
        <f aca="false">(FO15/GC15) - 1</f>
        <v>#DIV/0!</v>
      </c>
      <c r="GR15" s="370" t="e">
        <f aca="false">(FP15/GD15) - 1</f>
        <v>#DIV/0!</v>
      </c>
    </row>
    <row r="17" customFormat="false" ht="14.25" hidden="false" customHeight="false" outlineLevel="0" collapsed="false">
      <c r="A17" s="0" t="s">
        <v>205</v>
      </c>
      <c r="B17" s="0" t="n">
        <f aca="false">SUM(B5:B8)</f>
        <v>13</v>
      </c>
      <c r="C17" s="0" t="n">
        <f aca="false">SUM(C5:C8)</f>
        <v>0</v>
      </c>
      <c r="D17" s="0" t="n">
        <f aca="false">SUM(D5:D8)</f>
        <v>7</v>
      </c>
      <c r="E17" s="0" t="n">
        <f aca="false">SUM(E5:E8)</f>
        <v>0</v>
      </c>
      <c r="F17" s="0" t="n">
        <f aca="false">SUM(F5:F8)</f>
        <v>1</v>
      </c>
      <c r="G17" s="0" t="n">
        <f aca="false">SUM(G5:G8)</f>
        <v>0</v>
      </c>
      <c r="H17" s="0" t="n">
        <f aca="false">SUM(H5:H8)</f>
        <v>3</v>
      </c>
      <c r="I17" s="0" t="n">
        <f aca="false">SUM(I5:I8)</f>
        <v>1</v>
      </c>
      <c r="J17" s="0" t="n">
        <f aca="false">SUM(J5:J8)</f>
        <v>1</v>
      </c>
      <c r="K17" s="0" t="n">
        <f aca="false">SUM(K5:K8)</f>
        <v>0</v>
      </c>
      <c r="L17" s="0" t="n">
        <f aca="false">SUM(L5:L8)</f>
        <v>1</v>
      </c>
      <c r="M17" s="0" t="n">
        <f aca="false">SUM(M5:M8)</f>
        <v>0</v>
      </c>
      <c r="N17" s="0" t="n">
        <f aca="false">SUM(N5:N8)</f>
        <v>13</v>
      </c>
      <c r="O17" s="0" t="n">
        <f aca="false">SUM(O5:O8)</f>
        <v>0</v>
      </c>
      <c r="P17" s="0" t="n">
        <f aca="false">SUM(P5:P8)</f>
        <v>7</v>
      </c>
      <c r="Q17" s="0" t="n">
        <f aca="false">SUM(Q5:Q8)</f>
        <v>0</v>
      </c>
      <c r="AV17" s="0" t="s">
        <v>205</v>
      </c>
      <c r="AW17" s="0" t="n">
        <f aca="false">SUM(AW5:AW8)</f>
        <v>0</v>
      </c>
      <c r="AX17" s="0" t="n">
        <f aca="false">SUM(AX5:AX8)</f>
        <v>0</v>
      </c>
      <c r="AY17" s="0" t="n">
        <f aca="false">SUM(AY5:AY8)</f>
        <v>0</v>
      </c>
      <c r="AZ17" s="0" t="n">
        <f aca="false">SUM(AZ5:AZ8)</f>
        <v>0</v>
      </c>
      <c r="BA17" s="0" t="n">
        <f aca="false">SUM(BA5:BA8)</f>
        <v>0</v>
      </c>
      <c r="BB17" s="0" t="n">
        <f aca="false">SUM(BB5:BB8)</f>
        <v>0</v>
      </c>
      <c r="BC17" s="0" t="n">
        <f aca="false">SUM(BC5:BC8)</f>
        <v>0</v>
      </c>
      <c r="BD17" s="0" t="n">
        <f aca="false">SUM(BD5:BD8)</f>
        <v>0</v>
      </c>
      <c r="BE17" s="0" t="n">
        <f aca="false">SUM(BE5:BE8)</f>
        <v>0</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0</v>
      </c>
      <c r="CS17" s="0" t="n">
        <f aca="false">SUM(CS5:CS8)</f>
        <v>0</v>
      </c>
      <c r="CT17" s="0" t="n">
        <f aca="false">SUM(CT5:CT8)</f>
        <v>0</v>
      </c>
      <c r="CU17" s="0" t="n">
        <f aca="false">SUM(CU5:CU8)</f>
        <v>0</v>
      </c>
      <c r="CV17" s="0" t="n">
        <f aca="false">SUM(CV5:CV8)</f>
        <v>0</v>
      </c>
      <c r="CW17" s="0" t="n">
        <f aca="false">SUM(CW5:CW8)</f>
        <v>0</v>
      </c>
      <c r="CX17" s="0" t="n">
        <f aca="false">SUM(CX5:CX8)</f>
        <v>0</v>
      </c>
      <c r="CY17" s="0" t="n">
        <f aca="false">SUM(CY5:CY8)</f>
        <v>0</v>
      </c>
      <c r="CZ17" s="0" t="n">
        <f aca="false">SUM(CZ5:CZ8)</f>
        <v>0</v>
      </c>
      <c r="DA17" s="0" t="n">
        <f aca="false">SUM(DA5:DA8)</f>
        <v>0</v>
      </c>
      <c r="DB17" s="0" t="n">
        <f aca="false">SUM(DB5:DB8)</f>
        <v>0</v>
      </c>
      <c r="DC17" s="0" t="n">
        <f aca="false">SUM(DC5:DC8)</f>
        <v>0</v>
      </c>
      <c r="DD17" s="0" t="n">
        <f aca="false">SUM(DD5:DD8)</f>
        <v>0</v>
      </c>
      <c r="DE17" s="0" t="n">
        <f aca="false">SUM(DE5:DE8)</f>
        <v>0</v>
      </c>
      <c r="DF17" s="0" t="n">
        <f aca="false">SUM(DF5:DF8)</f>
        <v>0</v>
      </c>
      <c r="DG17" s="0" t="n">
        <f aca="false">SUM(DG5:DG8)</f>
        <v>0</v>
      </c>
      <c r="EL17" s="0" t="s">
        <v>207</v>
      </c>
      <c r="EM17" s="0" t="n">
        <f aca="false">SUM(EM5:EM8)</f>
        <v>4</v>
      </c>
      <c r="EN17" s="0" t="n">
        <f aca="false">SUM(EN5:EN8)</f>
        <v>0</v>
      </c>
      <c r="EO17" s="0" t="n">
        <f aca="false">SUM(EO5:EO8)</f>
        <v>3</v>
      </c>
      <c r="EP17" s="0" t="n">
        <f aca="false">SUM(EP5:EP8)</f>
        <v>0</v>
      </c>
      <c r="EQ17" s="0" t="n">
        <f aca="false">SUM(EQ5:EQ8)</f>
        <v>0</v>
      </c>
      <c r="ER17" s="0" t="n">
        <f aca="false">SUM(ER5:ER8)</f>
        <v>0</v>
      </c>
      <c r="ES17" s="0" t="n">
        <f aca="false">SUM(ES5:ES8)</f>
        <v>0</v>
      </c>
      <c r="ET17" s="0" t="n">
        <f aca="false">SUM(ET5:ET8)</f>
        <v>0</v>
      </c>
      <c r="EU17" s="0" t="n">
        <f aca="false">SUM(EU5:EU8)</f>
        <v>5</v>
      </c>
      <c r="EV17" s="0" t="n">
        <f aca="false">SUM(EV5:EV8)</f>
        <v>0</v>
      </c>
      <c r="EW17" s="0" t="n">
        <f aca="false">SUM(EW5:EW8)</f>
        <v>0</v>
      </c>
      <c r="EX17" s="0" t="n">
        <f aca="false">SUM(EX5:EX8)</f>
        <v>0</v>
      </c>
      <c r="EY17" s="0" t="n">
        <f aca="false">SUM(EY5:EY8)</f>
        <v>0</v>
      </c>
      <c r="EZ17" s="0" t="n">
        <f aca="false">SUM(EZ5:EZ8)</f>
        <v>0</v>
      </c>
      <c r="FA17" s="0" t="n">
        <f aca="false">SUM(FA5:FA8)</f>
        <v>0</v>
      </c>
      <c r="FB17" s="0" t="n">
        <f aca="false">SUM(FB5:FB8)</f>
        <v>0</v>
      </c>
    </row>
    <row r="18" customFormat="false" ht="14.25" hidden="false" customHeight="false" outlineLevel="0" collapsed="false">
      <c r="A18" s="0" t="s">
        <v>206</v>
      </c>
      <c r="B18" s="0" t="n">
        <f aca="false">SUM(B9:B12)</f>
        <v>24</v>
      </c>
      <c r="C18" s="0" t="n">
        <f aca="false">SUM(C9:C12)</f>
        <v>3</v>
      </c>
      <c r="D18" s="0" t="n">
        <f aca="false">SUM(D9:D12)</f>
        <v>11</v>
      </c>
      <c r="E18" s="0" t="n">
        <f aca="false">SUM(E9:E12)</f>
        <v>2</v>
      </c>
      <c r="F18" s="0" t="n">
        <f aca="false">SUM(F9:F12)</f>
        <v>0</v>
      </c>
      <c r="G18" s="0" t="n">
        <f aca="false">SUM(G9:G12)</f>
        <v>0</v>
      </c>
      <c r="H18" s="0" t="n">
        <f aca="false">SUM(H9:H12)</f>
        <v>4</v>
      </c>
      <c r="I18" s="0" t="n">
        <f aca="false">SUM(I9:I12)</f>
        <v>0</v>
      </c>
      <c r="J18" s="0" t="n">
        <f aca="false">SUM(J9:J12)</f>
        <v>7</v>
      </c>
      <c r="K18" s="0" t="n">
        <f aca="false">SUM(K9:K12)</f>
        <v>2</v>
      </c>
      <c r="L18" s="0" t="n">
        <f aca="false">SUM(L9:L12)</f>
        <v>2</v>
      </c>
      <c r="M18" s="0" t="n">
        <f aca="false">SUM(M9:M12)</f>
        <v>0</v>
      </c>
      <c r="N18" s="0" t="n">
        <f aca="false">SUM(N9:N12)</f>
        <v>24</v>
      </c>
      <c r="O18" s="0" t="n">
        <f aca="false">SUM(O9:O12)</f>
        <v>3</v>
      </c>
      <c r="P18" s="0" t="n">
        <f aca="false">SUM(P9:P12)</f>
        <v>11</v>
      </c>
      <c r="Q18" s="0" t="n">
        <f aca="false">SUM(Q9:Q12)</f>
        <v>2</v>
      </c>
      <c r="AV18" s="0" t="s">
        <v>206</v>
      </c>
      <c r="AW18" s="0" t="n">
        <f aca="false">SUM(AW9:AW12)</f>
        <v>0</v>
      </c>
      <c r="AX18" s="0" t="n">
        <f aca="false">SUM(AX9:AX12)</f>
        <v>0</v>
      </c>
      <c r="AY18" s="0" t="n">
        <f aca="false">SUM(AY9:AY12)</f>
        <v>0</v>
      </c>
      <c r="AZ18" s="0" t="n">
        <f aca="false">SUM(AZ9:AZ12)</f>
        <v>0</v>
      </c>
      <c r="BA18" s="0" t="n">
        <f aca="false">SUM(BA9:BA12)</f>
        <v>0</v>
      </c>
      <c r="BB18" s="0" t="n">
        <f aca="false">SUM(BB9:BB12)</f>
        <v>0</v>
      </c>
      <c r="BC18" s="0" t="n">
        <f aca="false">SUM(BC9:BC12)</f>
        <v>0</v>
      </c>
      <c r="BD18" s="0" t="n">
        <f aca="false">SUM(BD9:BD12)</f>
        <v>0</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c r="CQ18" s="0" t="s">
        <v>206</v>
      </c>
      <c r="CR18" s="0" t="n">
        <f aca="false">SUM(CR9:CR12)</f>
        <v>0</v>
      </c>
      <c r="CS18" s="0" t="n">
        <f aca="false">SUM(CS9:CS12)</f>
        <v>0</v>
      </c>
      <c r="CT18" s="0" t="n">
        <f aca="false">SUM(CT9:CT12)</f>
        <v>0</v>
      </c>
      <c r="CU18" s="0" t="n">
        <f aca="false">SUM(CU9:CU12)</f>
        <v>0</v>
      </c>
      <c r="CV18" s="0" t="n">
        <f aca="false">SUM(CV9:CV12)</f>
        <v>0</v>
      </c>
      <c r="CW18" s="0" t="n">
        <f aca="false">SUM(CW9:CW12)</f>
        <v>0</v>
      </c>
      <c r="CX18" s="0" t="n">
        <f aca="false">SUM(CX9:CX12)</f>
        <v>0</v>
      </c>
      <c r="CY18" s="0" t="n">
        <f aca="false">SUM(CY9:CY12)</f>
        <v>0</v>
      </c>
      <c r="CZ18" s="0" t="n">
        <f aca="false">SUM(CZ9:CZ12)</f>
        <v>0</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0</v>
      </c>
      <c r="EL18" s="0" t="s">
        <v>208</v>
      </c>
      <c r="EM18" s="0" t="n">
        <f aca="false">SUM(EM9:EM12)</f>
        <v>0</v>
      </c>
      <c r="EN18" s="0" t="n">
        <f aca="false">SUM(EN9:EN12)</f>
        <v>0</v>
      </c>
      <c r="EO18" s="0" t="n">
        <f aca="false">SUM(EO9:EO12)</f>
        <v>0</v>
      </c>
      <c r="EP18" s="0" t="n">
        <f aca="false">SUM(EP9:EP12)</f>
        <v>0</v>
      </c>
      <c r="EQ18" s="0" t="n">
        <f aca="false">SUM(EQ9:EQ12)</f>
        <v>0</v>
      </c>
      <c r="ER18" s="0" t="n">
        <f aca="false">SUM(ER9:ER12)</f>
        <v>0</v>
      </c>
      <c r="ES18" s="0" t="n">
        <f aca="false">SUM(ES9:ES12)</f>
        <v>0</v>
      </c>
      <c r="ET18" s="0" t="n">
        <f aca="false">SUM(ET9:ET12)</f>
        <v>0</v>
      </c>
      <c r="EU18" s="0" t="n">
        <f aca="false">SUM(EU9:EU12)</f>
        <v>0</v>
      </c>
      <c r="EV18" s="0" t="n">
        <f aca="false">SUM(EV9:EV12)</f>
        <v>0</v>
      </c>
      <c r="EW18" s="0" t="n">
        <f aca="false">SUM(EW9:EW12)</f>
        <v>0</v>
      </c>
      <c r="EX18" s="0" t="n">
        <f aca="false">SUM(EX9:EX12)</f>
        <v>0</v>
      </c>
      <c r="EY18" s="0" t="n">
        <f aca="false">SUM(EY9:EY12)</f>
        <v>0</v>
      </c>
      <c r="EZ18" s="0" t="n">
        <f aca="false">SUM(EZ9:EZ12)</f>
        <v>0</v>
      </c>
      <c r="FA18" s="0" t="n">
        <f aca="false">SUM(FA9:FA12)</f>
        <v>0</v>
      </c>
      <c r="FB18" s="0" t="n">
        <f aca="false">SUM(FB9:FB12)</f>
        <v>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114</v>
      </c>
      <c r="T24" s="152" t="n">
        <f aca="false">Y15</f>
        <v>52</v>
      </c>
      <c r="U24" s="153" t="n">
        <f aca="false">V24/S24</f>
        <v>0.201754385964912</v>
      </c>
      <c r="V24" s="154" t="n">
        <f aca="false">W14</f>
        <v>23</v>
      </c>
      <c r="W24" s="153" t="n">
        <f aca="false">X24/S24</f>
        <v>0.087719298245614</v>
      </c>
      <c r="X24" s="154" t="n">
        <f aca="false">C14+E14+G14+K14+M14+O14</f>
        <v>10</v>
      </c>
      <c r="Y24" s="153" t="n">
        <f aca="false">Z24/X24</f>
        <v>0.2</v>
      </c>
      <c r="Z24" s="154" t="n">
        <f aca="false">E14+M14</f>
        <v>2</v>
      </c>
      <c r="AA24" s="155" t="n">
        <f aca="false">X14</f>
        <v>41</v>
      </c>
      <c r="AB24" s="155" t="n">
        <f aca="false">X15</f>
        <v>21</v>
      </c>
      <c r="AC24" s="155" t="n">
        <f aca="false">AB14</f>
        <v>28</v>
      </c>
      <c r="AD24" s="155" t="n">
        <f aca="false">AB15</f>
        <v>8</v>
      </c>
      <c r="AE24" s="152" t="n">
        <f aca="false">AC14</f>
        <v>69</v>
      </c>
      <c r="AF24" s="152" t="n">
        <f aca="false">AC15</f>
        <v>29</v>
      </c>
      <c r="AG24" s="152" t="n">
        <f aca="false">AD14</f>
        <v>73</v>
      </c>
      <c r="AH24" s="152" t="n">
        <f aca="false">AD15</f>
        <v>31</v>
      </c>
      <c r="BN24" s="152" t="n">
        <f aca="false">BT14</f>
        <v>0</v>
      </c>
      <c r="BO24" s="152" t="n">
        <f aca="false">BT15</f>
        <v>0</v>
      </c>
      <c r="BP24" s="153" t="e">
        <f aca="false">BQ24/BN24</f>
        <v>#DIV/0!</v>
      </c>
      <c r="BQ24" s="154" t="n">
        <f aca="false">BR14</f>
        <v>0</v>
      </c>
      <c r="BR24" s="153" t="e">
        <f aca="false">BS24/BN24</f>
        <v>#DIV/0!</v>
      </c>
      <c r="BS24" s="154" t="n">
        <f aca="false">AX14+AZ14+BB14+BF14+BH14+BJ14</f>
        <v>0</v>
      </c>
      <c r="BT24" s="153" t="e">
        <f aca="false">BU24/BS24</f>
        <v>#DIV/0!</v>
      </c>
      <c r="BU24" s="154" t="n">
        <f aca="false">AZ14+BH14</f>
        <v>0</v>
      </c>
      <c r="BV24" s="155" t="n">
        <f aca="false">BS14</f>
        <v>0</v>
      </c>
      <c r="BW24" s="155" t="n">
        <f aca="false">BS15</f>
        <v>0</v>
      </c>
      <c r="BX24" s="155" t="n">
        <f aca="false">BW14</f>
        <v>0</v>
      </c>
      <c r="BY24" s="155" t="n">
        <f aca="false">BW15</f>
        <v>0</v>
      </c>
      <c r="BZ24" s="152" t="n">
        <f aca="false">BX14</f>
        <v>0</v>
      </c>
      <c r="CA24" s="152" t="n">
        <f aca="false">BX15</f>
        <v>0</v>
      </c>
      <c r="CB24" s="152" t="n">
        <f aca="false">BY14</f>
        <v>0</v>
      </c>
      <c r="CC24" s="152" t="n">
        <f aca="false">BY15</f>
        <v>0</v>
      </c>
    </row>
    <row r="25" customFormat="false" ht="13.8" hidden="false" customHeight="false" outlineLevel="0" collapsed="false"/>
    <row r="26" customFormat="false" ht="13.8" hidden="false" customHeight="false" outlineLevel="0" collapsed="false"/>
    <row r="27" customFormat="false" ht="13.8" hidden="false" customHeight="false" outlineLevel="0" collapsed="false">
      <c r="A27" s="421" t="s">
        <v>222</v>
      </c>
    </row>
    <row r="28" customFormat="false" ht="13.8" hidden="false" customHeight="false" outlineLevel="0" collapsed="false">
      <c r="A28" s="0" t="s">
        <v>234</v>
      </c>
    </row>
    <row r="29" customFormat="false" ht="13.8" hidden="false" customHeight="false" outlineLevel="0" collapsed="false">
      <c r="A29" s="422" t="s">
        <v>235</v>
      </c>
    </row>
    <row r="30" customFormat="false" ht="13.8" hidden="false" customHeight="false" outlineLevel="0" collapsed="false">
      <c r="A30" s="0" t="s">
        <v>236</v>
      </c>
    </row>
    <row r="31" customFormat="false" ht="13.8" hidden="false" customHeight="false" outlineLevel="0" collapsed="false">
      <c r="A31" s="0" t="s">
        <v>237</v>
      </c>
    </row>
    <row r="32" customFormat="false" ht="13.8" hidden="false" customHeight="false" outlineLevel="0" collapsed="false">
      <c r="A32" s="0" t="s">
        <v>238</v>
      </c>
    </row>
    <row r="33" customFormat="false" ht="13.8" hidden="false" customHeight="false" outlineLevel="0" collapsed="false">
      <c r="A33" s="0" t="s">
        <v>239</v>
      </c>
    </row>
    <row r="34" customFormat="false" ht="13.8" hidden="false" customHeight="false" outlineLevel="0" collapsed="false">
      <c r="A34" s="427" t="s">
        <v>240</v>
      </c>
    </row>
    <row r="35" customFormat="false" ht="13.8" hidden="false" customHeight="false" outlineLevel="0" collapsed="false">
      <c r="A35" s="0" t="s">
        <v>241</v>
      </c>
    </row>
    <row r="36" customFormat="false" ht="13.8" hidden="false" customHeight="false" outlineLevel="0" collapsed="false">
      <c r="A36" s="0" t="s">
        <v>242</v>
      </c>
    </row>
    <row r="37" customFormat="false" ht="13.8" hidden="false" customHeight="false" outlineLevel="0" collapsed="false">
      <c r="A37" s="0" t="s">
        <v>243</v>
      </c>
    </row>
    <row r="38" customFormat="false" ht="14.25" hidden="false" customHeight="false" outlineLevel="0" collapsed="false">
      <c r="A38" s="0" t="s">
        <v>244</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R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Y14" activeCellId="1" sqref="E31:G31 Y14"/>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54</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Mategnin Total</v>
      </c>
      <c r="T2" s="325"/>
      <c r="U2" s="325"/>
      <c r="V2" s="325"/>
      <c r="W2" s="325"/>
      <c r="X2" s="325"/>
      <c r="Y2" s="325"/>
      <c r="Z2" s="325"/>
      <c r="AA2" s="325"/>
      <c r="AB2" s="325"/>
      <c r="AC2" s="325"/>
      <c r="AD2" s="325"/>
      <c r="AH2" s="326" t="str">
        <f aca="false">"Changement depuis 2022 " &amp; $AX1</f>
        <v>Changement depuis 2022 Mategnin Total</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Mategnin Total</v>
      </c>
      <c r="BO2" s="325"/>
      <c r="BP2" s="325"/>
      <c r="BQ2" s="325"/>
      <c r="BR2" s="325"/>
      <c r="BS2" s="325"/>
      <c r="BT2" s="325"/>
      <c r="BU2" s="325"/>
      <c r="BV2" s="325"/>
      <c r="BW2" s="325"/>
      <c r="BX2" s="325"/>
      <c r="BY2" s="325"/>
      <c r="CC2" s="326" t="str">
        <f aca="false">"Changement depuis 2022 " &amp; $AX1</f>
        <v>Changement depuis 2022 Mategnin Total</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Mategnin Total</v>
      </c>
      <c r="DJ2" s="325"/>
      <c r="DK2" s="325"/>
      <c r="DL2" s="325"/>
      <c r="DM2" s="325"/>
      <c r="DN2" s="325"/>
      <c r="DO2" s="325"/>
      <c r="DP2" s="325"/>
      <c r="DQ2" s="325"/>
      <c r="DR2" s="325"/>
      <c r="DS2" s="325"/>
      <c r="DT2" s="325"/>
      <c r="DX2" s="326" t="str">
        <f aca="false">"Changement depuis 2021 " &amp; $CS1</f>
        <v>Changement depuis 2021 Mategnin Total</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Mategnin Total</v>
      </c>
      <c r="FE2" s="325"/>
      <c r="FF2" s="325"/>
      <c r="FG2" s="325"/>
      <c r="FH2" s="325"/>
      <c r="FI2" s="325"/>
      <c r="FJ2" s="325"/>
      <c r="FK2" s="325"/>
      <c r="FL2" s="325"/>
      <c r="FM2" s="325"/>
      <c r="FN2" s="325"/>
      <c r="FO2" s="325"/>
      <c r="FR2" s="325" t="str">
        <f aca="false">"Totaux 2020 " &amp; $EN1</f>
        <v>Totaux 2020 Mategnin Total</v>
      </c>
      <c r="FS2" s="325"/>
      <c r="FT2" s="325"/>
      <c r="FU2" s="325"/>
      <c r="FV2" s="325"/>
      <c r="FW2" s="325"/>
      <c r="FX2" s="325"/>
      <c r="FY2" s="325"/>
      <c r="FZ2" s="325"/>
      <c r="GA2" s="325"/>
      <c r="GB2" s="325"/>
      <c r="GC2" s="325"/>
      <c r="GF2" s="326" t="str">
        <f aca="false">"Changement depuis 2020 " &amp; $EN1</f>
        <v>Changement depuis 2020 Mategnin Total</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FR3" s="324" t="s">
        <v>25</v>
      </c>
      <c r="FS3" s="324" t="s">
        <v>26</v>
      </c>
      <c r="FT3" s="324" t="s">
        <v>38</v>
      </c>
      <c r="FU3" s="324" t="s">
        <v>39</v>
      </c>
      <c r="FV3" s="324" t="s">
        <v>31</v>
      </c>
      <c r="FW3" s="324" t="s">
        <v>32</v>
      </c>
      <c r="FX3" s="324" t="s">
        <v>40</v>
      </c>
      <c r="FY3" s="324" t="s">
        <v>41</v>
      </c>
      <c r="FZ3" s="324" t="s">
        <v>42</v>
      </c>
      <c r="GA3" s="324" t="s">
        <v>20</v>
      </c>
      <c r="GB3" s="324" t="s">
        <v>44</v>
      </c>
      <c r="GC3" s="324" t="s">
        <v>43</v>
      </c>
      <c r="GD3" s="324"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f aca="false">MategninAnneaux!B5+MategninDouane!B5</f>
        <v>15</v>
      </c>
      <c r="C5" s="345" t="n">
        <f aca="false">MategninAnneaux!C5+MategninDouane!C5</f>
        <v>7</v>
      </c>
      <c r="D5" s="345" t="n">
        <f aca="false">MategninAnneaux!D5+MategninDouane!D5</f>
        <v>15</v>
      </c>
      <c r="E5" s="345" t="n">
        <f aca="false">MategninAnneaux!E5+MategninDouane!E5</f>
        <v>12</v>
      </c>
      <c r="F5" s="345" t="n">
        <f aca="false">MategninAnneaux!F5+MategninDouane!F5</f>
        <v>7</v>
      </c>
      <c r="G5" s="345" t="n">
        <f aca="false">MategninAnneaux!G5+MategninDouane!G5</f>
        <v>4</v>
      </c>
      <c r="H5" s="345" t="n">
        <f aca="false">MategninAnneaux!H5+MategninDouane!H5</f>
        <v>1</v>
      </c>
      <c r="I5" s="345" t="n">
        <f aca="false">MategninAnneaux!I5+MategninDouane!I5</f>
        <v>1</v>
      </c>
      <c r="J5" s="345" t="n">
        <f aca="false">MategninAnneaux!J5+MategninDouane!J5</f>
        <v>1</v>
      </c>
      <c r="K5" s="345" t="n">
        <f aca="false">MategninAnneaux!K5+MategninDouane!K5</f>
        <v>0</v>
      </c>
      <c r="L5" s="345" t="n">
        <f aca="false">MategninAnneaux!L5+MategninDouane!L5</f>
        <v>1</v>
      </c>
      <c r="M5" s="345" t="n">
        <f aca="false">MategninAnneaux!M5+MategninDouane!M5</f>
        <v>0</v>
      </c>
      <c r="N5" s="345" t="n">
        <f aca="false">MategninAnneaux!N5+MategninDouane!N5</f>
        <v>0</v>
      </c>
      <c r="O5" s="345" t="n">
        <f aca="false">MategninAnneaux!O5+MategninDouane!O5</f>
        <v>0</v>
      </c>
      <c r="P5" s="345" t="n">
        <f aca="false">MategninAnneaux!P5+MategninDouane!P5</f>
        <v>1</v>
      </c>
      <c r="Q5" s="345" t="n">
        <f aca="false">MategninAnneaux!Q5+MategninDouane!Q5</f>
        <v>0</v>
      </c>
      <c r="S5" s="340" t="n">
        <f aca="false">B5+D5+F5+H5+J5+L5+N5+P5</f>
        <v>41</v>
      </c>
      <c r="T5" s="4" t="n">
        <f aca="false">C5+E5+G5+I5+K5+M5+O5+Q5</f>
        <v>24</v>
      </c>
      <c r="U5" s="341" t="n">
        <f aca="false">T5/(T5+S5)</f>
        <v>0.369230769230769</v>
      </c>
      <c r="V5" s="4" t="n">
        <f aca="false">B5+C5+J5+K5</f>
        <v>23</v>
      </c>
      <c r="W5" s="4" t="n">
        <f aca="false">D5+E5+L5+M5</f>
        <v>28</v>
      </c>
      <c r="X5" s="4" t="n">
        <f aca="false">F5+G5+N5+O5</f>
        <v>11</v>
      </c>
      <c r="Y5" s="4" t="n">
        <f aca="false">SUM(V5:X5)</f>
        <v>62</v>
      </c>
      <c r="Z5" s="15" t="n">
        <f aca="false">W5/Y5</f>
        <v>0.451612903225806</v>
      </c>
      <c r="AA5" s="15" t="n">
        <f aca="false">X5/Y5</f>
        <v>0.17741935483871</v>
      </c>
      <c r="AB5" s="4" t="n">
        <f aca="false">H5+I5+P5+Q5</f>
        <v>3</v>
      </c>
      <c r="AC5" s="4" t="n">
        <f aca="false">SUM(B5:I5)</f>
        <v>62</v>
      </c>
      <c r="AD5" s="342" t="n">
        <f aca="false">SUM(J5:Q5)</f>
        <v>3</v>
      </c>
      <c r="AE5" s="343" t="n">
        <f aca="false">SUM(B5:Q5)</f>
        <v>65</v>
      </c>
      <c r="AH5" s="15" t="n">
        <f aca="false">(S5/BN5) - 1</f>
        <v>-0.108695652173913</v>
      </c>
      <c r="AI5" s="15" t="n">
        <f aca="false">(T5/BO5) - 1</f>
        <v>0.2</v>
      </c>
      <c r="AJ5" s="15" t="n">
        <f aca="false">(U5/BP5) - 1</f>
        <v>0.218461538461538</v>
      </c>
      <c r="AK5" s="15" t="n">
        <f aca="false">(V5/BQ5) - 1</f>
        <v>0</v>
      </c>
      <c r="AL5" s="15" t="n">
        <f aca="false">(W5/BR5) - 1</f>
        <v>-0.243243243243243</v>
      </c>
      <c r="AM5" s="15" t="n">
        <f aca="false">(X5/BS5) - 1</f>
        <v>2.66666666666667</v>
      </c>
      <c r="AN5" s="15" t="n">
        <f aca="false">(Y5/BT5) - 1</f>
        <v>-0.0158730158730159</v>
      </c>
      <c r="AO5" s="15" t="n">
        <f aca="false">(Z5/BU5) - 1</f>
        <v>-0.231037489102005</v>
      </c>
      <c r="AP5" s="15" t="n">
        <f aca="false">(AA5/BV5) - 1</f>
        <v>2.7258064516129</v>
      </c>
      <c r="AQ5" s="15" t="n">
        <f aca="false">(AB5/BW5) - 1</f>
        <v>0</v>
      </c>
      <c r="AR5" s="15" t="n">
        <f aca="false">(AC5/BX5) - 1</f>
        <v>0.0508474576271187</v>
      </c>
      <c r="AS5" s="15" t="n">
        <f aca="false">(AD5/BY5) - 1</f>
        <v>-0.571428571428571</v>
      </c>
      <c r="AT5" s="15" t="n">
        <f aca="false">(AE5/BZ5) - 1</f>
        <v>-0.0151515151515151</v>
      </c>
      <c r="AV5" s="344" t="n">
        <v>0.291666666666667</v>
      </c>
      <c r="AW5" s="345" t="n">
        <f aca="false">MategninAnneaux!AW5+MategninDouane!AW5</f>
        <v>19</v>
      </c>
      <c r="AX5" s="345" t="n">
        <f aca="false">MategninAnneaux!AX5+MategninDouane!AX5</f>
        <v>2</v>
      </c>
      <c r="AY5" s="345" t="n">
        <f aca="false">MategninAnneaux!AY5+MategninDouane!AY5</f>
        <v>20</v>
      </c>
      <c r="AZ5" s="345" t="n">
        <f aca="false">MategninAnneaux!AZ5+MategninDouane!AZ5</f>
        <v>15</v>
      </c>
      <c r="BA5" s="345" t="n">
        <f aca="false">MategninAnneaux!BA5+MategninDouane!BA5</f>
        <v>1</v>
      </c>
      <c r="BB5" s="345" t="n">
        <f aca="false">MategninAnneaux!BB5+MategninDouane!BB5</f>
        <v>1</v>
      </c>
      <c r="BC5" s="345" t="n">
        <f aca="false">MategninAnneaux!BC5+MategninDouane!BC5</f>
        <v>0</v>
      </c>
      <c r="BD5" s="345" t="n">
        <f aca="false">MategninAnneaux!BD5+MategninDouane!BD5</f>
        <v>1</v>
      </c>
      <c r="BE5" s="345" t="n">
        <f aca="false">MategninAnneaux!BE5+MategninDouane!BE5</f>
        <v>2</v>
      </c>
      <c r="BF5" s="345" t="n">
        <f aca="false">MategninAnneaux!BF5+MategninDouane!BF5</f>
        <v>0</v>
      </c>
      <c r="BG5" s="345" t="n">
        <f aca="false">MategninAnneaux!BG5+MategninDouane!BG5</f>
        <v>2</v>
      </c>
      <c r="BH5" s="345" t="n">
        <f aca="false">MategninAnneaux!BH5+MategninDouane!BH5</f>
        <v>0</v>
      </c>
      <c r="BI5" s="345" t="n">
        <f aca="false">MategninAnneaux!BI5+MategninDouane!BI5</f>
        <v>1</v>
      </c>
      <c r="BJ5" s="345" t="n">
        <f aca="false">MategninAnneaux!BJ5+MategninDouane!BJ5</f>
        <v>0</v>
      </c>
      <c r="BK5" s="345" t="n">
        <f aca="false">MategninAnneaux!BK5+MategninDouane!BK5</f>
        <v>1</v>
      </c>
      <c r="BL5" s="345" t="n">
        <f aca="false">MategninAnneaux!BL5+MategninDouane!BL5</f>
        <v>1</v>
      </c>
      <c r="BN5" s="340" t="n">
        <f aca="false">AW5+AY5+BA5+BC5+BE5+BG5+BI5+BK5</f>
        <v>46</v>
      </c>
      <c r="BO5" s="4" t="n">
        <f aca="false">AX5+AZ5+BB5+BD5+BF5+BH5+BJ5+BL5</f>
        <v>20</v>
      </c>
      <c r="BP5" s="341" t="n">
        <f aca="false">BO5/(BO5+BN5)</f>
        <v>0.303030303030303</v>
      </c>
      <c r="BQ5" s="4" t="n">
        <f aca="false">AW5+AX5+BE5+BF5</f>
        <v>23</v>
      </c>
      <c r="BR5" s="4" t="n">
        <f aca="false">AY5+AZ5+BG5+BH5</f>
        <v>37</v>
      </c>
      <c r="BS5" s="4" t="n">
        <f aca="false">BA5+BB5+BI5+BJ5</f>
        <v>3</v>
      </c>
      <c r="BT5" s="4" t="n">
        <f aca="false">SUM(BQ5:BS5)</f>
        <v>63</v>
      </c>
      <c r="BU5" s="15" t="n">
        <f aca="false">BR5/BT5</f>
        <v>0.587301587301587</v>
      </c>
      <c r="BV5" s="15" t="n">
        <f aca="false">BS5/BT5</f>
        <v>0.0476190476190476</v>
      </c>
      <c r="BW5" s="4" t="n">
        <f aca="false">BC5+BD5+BK5+BL5</f>
        <v>3</v>
      </c>
      <c r="BX5" s="4" t="n">
        <f aca="false">SUM(AW5:BD5)</f>
        <v>59</v>
      </c>
      <c r="BY5" s="342" t="n">
        <f aca="false">SUM(BE5:BL5)</f>
        <v>7</v>
      </c>
      <c r="BZ5" s="343" t="n">
        <f aca="false">SUM(AW5:BL5)</f>
        <v>66</v>
      </c>
      <c r="CC5" s="15" t="n">
        <f aca="false">(BN5/DI5) - 1</f>
        <v>1</v>
      </c>
      <c r="CD5" s="15" t="n">
        <f aca="false">(BO5/DJ5) - 1</f>
        <v>0.538461538461539</v>
      </c>
      <c r="CE5" s="15" t="n">
        <f aca="false">(BP5/DK5) - 1</f>
        <v>-0.160839160839161</v>
      </c>
      <c r="CF5" s="15" t="n">
        <f aca="false">(BQ5/DL5) - 1</f>
        <v>0</v>
      </c>
      <c r="CG5" s="15" t="n">
        <f aca="false">(BR5/DM5) - 1</f>
        <v>3.625</v>
      </c>
      <c r="CH5" s="15" t="n">
        <f aca="false">(BS5/DN5) - 1</f>
        <v>0</v>
      </c>
      <c r="CI5" s="15" t="n">
        <f aca="false">(BT5/DO5) - 1</f>
        <v>0.852941176470588</v>
      </c>
      <c r="CJ5" s="15" t="n">
        <f aca="false">(BU5/DP5) - 1</f>
        <v>1.49603174603175</v>
      </c>
      <c r="CK5" s="15" t="n">
        <f aca="false">(BV5/DQ5) - 1</f>
        <v>-0.46031746031746</v>
      </c>
      <c r="CL5" s="15" t="n">
        <f aca="false">(BW5/DR5) - 1</f>
        <v>0.5</v>
      </c>
      <c r="CM5" s="15" t="n">
        <f aca="false">(BX5/DS5) - 1</f>
        <v>0.84375</v>
      </c>
      <c r="CN5" s="15" t="n">
        <f aca="false">(BY5/DT5) - 1</f>
        <v>0.75</v>
      </c>
      <c r="CO5" s="15" t="n">
        <f aca="false">(BZ5/DU5) - 1</f>
        <v>0.833333333333333</v>
      </c>
      <c r="CQ5" s="344" t="n">
        <v>0.291666666666667</v>
      </c>
      <c r="CR5" s="345" t="n">
        <f aca="false">MategninAnneaux!CR5+MategninDouane!CR5</f>
        <v>13</v>
      </c>
      <c r="CS5" s="345" t="n">
        <f aca="false">MategninAnneaux!CS5+MategninDouane!CS5</f>
        <v>10</v>
      </c>
      <c r="CT5" s="345" t="n">
        <f aca="false">MategninAnneaux!CT5+MategninDouane!CT5</f>
        <v>5</v>
      </c>
      <c r="CU5" s="345" t="n">
        <f aca="false">MategninAnneaux!CU5+MategninDouane!CU5</f>
        <v>2</v>
      </c>
      <c r="CV5" s="345" t="n">
        <f aca="false">MategninAnneaux!CV5+MategninDouane!CV5</f>
        <v>1</v>
      </c>
      <c r="CW5" s="345" t="n">
        <f aca="false">MategninAnneaux!CW5+MategninDouane!CW5</f>
        <v>0</v>
      </c>
      <c r="CX5" s="345" t="n">
        <f aca="false">MategninAnneaux!CX5+MategninDouane!CX5</f>
        <v>0</v>
      </c>
      <c r="CY5" s="345" t="n">
        <f aca="false">MategninAnneaux!CY5+MategninDouane!CY5</f>
        <v>1</v>
      </c>
      <c r="CZ5" s="345" t="n">
        <f aca="false">MategninAnneaux!CZ5+MategninDouane!CZ5</f>
        <v>0</v>
      </c>
      <c r="DA5" s="345" t="n">
        <f aca="false">MategninAnneaux!DA5+MategninDouane!DA5</f>
        <v>0</v>
      </c>
      <c r="DB5" s="345" t="n">
        <f aca="false">MategninAnneaux!DB5+MategninDouane!DB5</f>
        <v>1</v>
      </c>
      <c r="DC5" s="345" t="n">
        <f aca="false">MategninAnneaux!DC5+MategninDouane!DC5</f>
        <v>0</v>
      </c>
      <c r="DD5" s="345" t="n">
        <f aca="false">MategninAnneaux!DD5+MategninDouane!DD5</f>
        <v>2</v>
      </c>
      <c r="DE5" s="345" t="n">
        <f aca="false">MategninAnneaux!DE5+MategninDouane!DE5</f>
        <v>0</v>
      </c>
      <c r="DF5" s="345" t="n">
        <f aca="false">MategninAnneaux!DF5+MategninDouane!DF5</f>
        <v>1</v>
      </c>
      <c r="DG5" s="345" t="n">
        <f aca="false">MategninAnneaux!DG5+MategninDouane!DG5</f>
        <v>0</v>
      </c>
      <c r="DI5" s="340" t="n">
        <f aca="false">CR5+CT5+CV5+CX5+CZ5+DB5+DD5+DF5</f>
        <v>23</v>
      </c>
      <c r="DJ5" s="4" t="n">
        <f aca="false">CS5+CU5+CW5+CY5+DA5+DC5+DE5+DG5</f>
        <v>13</v>
      </c>
      <c r="DK5" s="341" t="n">
        <f aca="false">DJ5/(DJ5+DI5)</f>
        <v>0.361111111111111</v>
      </c>
      <c r="DL5" s="4" t="n">
        <f aca="false">CR5+CS5+CZ5+DA5</f>
        <v>23</v>
      </c>
      <c r="DM5" s="4" t="n">
        <f aca="false">CT5+CU5+DB5+DC5</f>
        <v>8</v>
      </c>
      <c r="DN5" s="4" t="n">
        <f aca="false">CV5+CW5+DD5+DE5</f>
        <v>3</v>
      </c>
      <c r="DO5" s="4" t="n">
        <f aca="false">SUM(DL5:DN5)</f>
        <v>34</v>
      </c>
      <c r="DP5" s="15" t="n">
        <f aca="false">DM5/DO5</f>
        <v>0.235294117647059</v>
      </c>
      <c r="DQ5" s="15" t="n">
        <f aca="false">DN5/DO5</f>
        <v>0.0882352941176471</v>
      </c>
      <c r="DR5" s="4" t="n">
        <f aca="false">CX5+CY5+DF5+DG5</f>
        <v>2</v>
      </c>
      <c r="DS5" s="4" t="n">
        <f aca="false">SUM(CR5:CY5)</f>
        <v>32</v>
      </c>
      <c r="DT5" s="342" t="n">
        <f aca="false">SUM(CZ5:DG5)</f>
        <v>4</v>
      </c>
      <c r="DU5" s="343" t="n">
        <f aca="false">SUM(CR5:DG5)</f>
        <v>36</v>
      </c>
      <c r="DX5" s="15" t="n">
        <f aca="false">(DI5/FD5) - 1</f>
        <v>0.4375</v>
      </c>
      <c r="DY5" s="15" t="n">
        <f aca="false">(DJ5/FE5) - 1</f>
        <v>0.3</v>
      </c>
      <c r="DZ5" s="15" t="n">
        <f aca="false">(DK5/FF5) - 1</f>
        <v>-0.0611111111111112</v>
      </c>
      <c r="EA5" s="15" t="n">
        <f aca="false">(DL5/FG5) - 1</f>
        <v>0.916666666666667</v>
      </c>
      <c r="EB5" s="15" t="n">
        <f aca="false">(DM5/FH5) - 1</f>
        <v>-0.111111111111111</v>
      </c>
      <c r="EC5" s="15" t="n">
        <f aca="false">(DN5/FI5) - 1</f>
        <v>0</v>
      </c>
      <c r="ED5" s="15" t="n">
        <f aca="false">(DO5/FJ5) - 1</f>
        <v>0.416666666666667</v>
      </c>
      <c r="EE5" s="15" t="n">
        <f aca="false">(DP5/FK5) - 1</f>
        <v>-0.372549019607843</v>
      </c>
      <c r="EF5" s="15" t="n">
        <f aca="false">(DQ5/FL5) - 1</f>
        <v>-0.294117647058823</v>
      </c>
      <c r="EG5" s="15" t="n">
        <f aca="false">(DR5/FM5) - 1</f>
        <v>0</v>
      </c>
      <c r="EH5" s="15" t="n">
        <f aca="false">(DS5/FN5) - 1</f>
        <v>0.391304347826087</v>
      </c>
      <c r="EI5" s="15" t="n">
        <f aca="false">(DT5/FO5) - 1</f>
        <v>0.333333333333333</v>
      </c>
      <c r="EJ5" s="15" t="n">
        <f aca="false">(DU5/FP5) - 1</f>
        <v>0.384615384615385</v>
      </c>
      <c r="EL5" s="346" t="n">
        <v>0.291666666666667</v>
      </c>
      <c r="EM5" s="345" t="n">
        <f aca="false">MategninAnneaux!EM5+MategninDouane!EM5</f>
        <v>5</v>
      </c>
      <c r="EN5" s="345" t="n">
        <f aca="false">MategninAnneaux!EN5+MategninDouane!EN5</f>
        <v>4</v>
      </c>
      <c r="EO5" s="345" t="n">
        <f aca="false">MategninAnneaux!EO5+MategninDouane!EO5</f>
        <v>4</v>
      </c>
      <c r="EP5" s="345" t="n">
        <f aca="false">MategninAnneaux!EP5+MategninDouane!EP5</f>
        <v>5</v>
      </c>
      <c r="EQ5" s="345" t="n">
        <f aca="false">MategninAnneaux!EQ5+MategninDouane!EQ5</f>
        <v>3</v>
      </c>
      <c r="ER5" s="345" t="n">
        <f aca="false">MategninAnneaux!ER5+MategninDouane!ER5</f>
        <v>0</v>
      </c>
      <c r="ES5" s="345" t="n">
        <f aca="false">MategninAnneaux!ES5+MategninDouane!ES5</f>
        <v>2</v>
      </c>
      <c r="ET5" s="345" t="n">
        <f aca="false">MategninAnneaux!ET5+MategninDouane!ET5</f>
        <v>0</v>
      </c>
      <c r="EU5" s="345" t="n">
        <f aca="false">MategninAnneaux!EU5+MategninDouane!EU5</f>
        <v>2</v>
      </c>
      <c r="EV5" s="345" t="n">
        <f aca="false">MategninAnneaux!EV5+MategninDouane!EV5</f>
        <v>1</v>
      </c>
      <c r="EW5" s="345" t="n">
        <f aca="false">MategninAnneaux!EW5+MategninDouane!EW5</f>
        <v>0</v>
      </c>
      <c r="EX5" s="345" t="n">
        <f aca="false">MategninAnneaux!EX5+MategninDouane!EX5</f>
        <v>0</v>
      </c>
      <c r="EY5" s="345" t="n">
        <f aca="false">MategninAnneaux!EY5+MategninDouane!EY5</f>
        <v>0</v>
      </c>
      <c r="EZ5" s="345" t="n">
        <f aca="false">MategninAnneaux!EZ5+MategninDouane!EZ5</f>
        <v>0</v>
      </c>
      <c r="FA5" s="345" t="n">
        <f aca="false">MategninAnneaux!FA5+MategninDouane!FA5</f>
        <v>0</v>
      </c>
      <c r="FB5" s="345" t="n">
        <f aca="false">MategninAnneaux!FB5+MategninDouane!FB5</f>
        <v>0</v>
      </c>
      <c r="FD5" s="340" t="n">
        <f aca="false">EM5+EO5+EQ5+ES5+EU5+EW5+EY5+FA5</f>
        <v>16</v>
      </c>
      <c r="FE5" s="4" t="n">
        <f aca="false">EN5+EP5+ER5+ET5+EV5+EX5+EZ5+FB5</f>
        <v>10</v>
      </c>
      <c r="FF5" s="341" t="n">
        <f aca="false">FE5/(FE5+FD5)</f>
        <v>0.384615384615385</v>
      </c>
      <c r="FG5" s="4" t="n">
        <f aca="false">EM5+EN5+EU5+EV5</f>
        <v>12</v>
      </c>
      <c r="FH5" s="4" t="n">
        <f aca="false">EO5+EP5+EW5+EX5</f>
        <v>9</v>
      </c>
      <c r="FI5" s="4" t="n">
        <f aca="false">EQ5+ER5+EY5+EZ5</f>
        <v>3</v>
      </c>
      <c r="FJ5" s="4" t="n">
        <f aca="false">SUM(FG5:FI5)</f>
        <v>24</v>
      </c>
      <c r="FK5" s="15" t="n">
        <f aca="false">FH5/FJ5</f>
        <v>0.375</v>
      </c>
      <c r="FL5" s="15" t="n">
        <f aca="false">FI5/FJ5</f>
        <v>0.125</v>
      </c>
      <c r="FM5" s="4" t="n">
        <f aca="false">ES5+ET5+FA5+FB5</f>
        <v>2</v>
      </c>
      <c r="FN5" s="4" t="n">
        <f aca="false">SUM(EM5:ET5)</f>
        <v>23</v>
      </c>
      <c r="FO5" s="342" t="n">
        <f aca="false">SUM(EU5:FB5)</f>
        <v>3</v>
      </c>
      <c r="FP5" s="343" t="n">
        <f aca="false">SUM(EM5:FB5)</f>
        <v>26</v>
      </c>
      <c r="FR5" s="0" t="n">
        <v>15</v>
      </c>
      <c r="FS5" s="0" t="n">
        <v>7</v>
      </c>
      <c r="FT5" s="0" t="n">
        <v>0.318181818181818</v>
      </c>
      <c r="FU5" s="0" t="n">
        <v>8</v>
      </c>
      <c r="FV5" s="0" t="n">
        <v>8</v>
      </c>
      <c r="FW5" s="0" t="n">
        <v>1</v>
      </c>
      <c r="FX5" s="0" t="n">
        <v>17</v>
      </c>
      <c r="FY5" s="0" t="n">
        <v>0.470588235294118</v>
      </c>
      <c r="FZ5" s="0" t="n">
        <v>0.0588235294117647</v>
      </c>
      <c r="GA5" s="0" t="n">
        <v>5</v>
      </c>
      <c r="GB5" s="0" t="n">
        <v>19</v>
      </c>
      <c r="GC5" s="0" t="n">
        <v>3</v>
      </c>
      <c r="GD5" s="0" t="n">
        <v>22</v>
      </c>
      <c r="GF5" s="347" t="n">
        <f aca="false">(FD5/FR5) - 1</f>
        <v>0.0666666666666667</v>
      </c>
      <c r="GG5" s="15" t="n">
        <f aca="false">(FE5/FS5) - 1</f>
        <v>0.428571428571429</v>
      </c>
      <c r="GH5" s="15" t="n">
        <f aca="false">(FF5/FT5) - 1</f>
        <v>0.20879120879121</v>
      </c>
      <c r="GI5" s="15" t="n">
        <f aca="false">(FG5/FU5) - 1</f>
        <v>0.5</v>
      </c>
      <c r="GJ5" s="15" t="n">
        <f aca="false">(FH5/FV5) - 1</f>
        <v>0.125</v>
      </c>
      <c r="GK5" s="15" t="n">
        <f aca="false">(FI5/FW5) - 1</f>
        <v>2</v>
      </c>
      <c r="GL5" s="15" t="n">
        <f aca="false">(FJ5/FX5) - 1</f>
        <v>0.411764705882353</v>
      </c>
      <c r="GM5" s="15" t="n">
        <f aca="false">(FK5/FY5) - 1</f>
        <v>-0.203125000000001</v>
      </c>
      <c r="GN5" s="15" t="n">
        <f aca="false">(FL5/FZ5) - 1</f>
        <v>1.125</v>
      </c>
      <c r="GO5" s="15" t="n">
        <f aca="false">(FM5/GA5) - 1</f>
        <v>-0.6</v>
      </c>
      <c r="GP5" s="15" t="n">
        <f aca="false">(FN5/GB5) - 1</f>
        <v>0.210526315789474</v>
      </c>
      <c r="GQ5" s="15" t="n">
        <f aca="false">(FO5/GC5) - 1</f>
        <v>0</v>
      </c>
      <c r="GR5" s="348" t="n">
        <f aca="false">(FP5/GD5) - 1</f>
        <v>0.181818181818182</v>
      </c>
    </row>
    <row r="6" customFormat="false" ht="21" hidden="false" customHeight="true" outlineLevel="0" collapsed="false">
      <c r="A6" s="349" t="n">
        <v>0.302083333333333</v>
      </c>
      <c r="B6" s="345" t="n">
        <f aca="false">MategninAnneaux!B6+MategninDouane!B6</f>
        <v>11</v>
      </c>
      <c r="C6" s="345" t="n">
        <f aca="false">MategninAnneaux!C6+MategninDouane!C6</f>
        <v>6</v>
      </c>
      <c r="D6" s="345" t="n">
        <f aca="false">MategninAnneaux!D6+MategninDouane!D6</f>
        <v>14</v>
      </c>
      <c r="E6" s="345" t="n">
        <f aca="false">MategninAnneaux!E6+MategninDouane!E6</f>
        <v>7</v>
      </c>
      <c r="F6" s="345" t="n">
        <f aca="false">MategninAnneaux!F6+MategninDouane!F6</f>
        <v>6</v>
      </c>
      <c r="G6" s="345" t="n">
        <f aca="false">MategninAnneaux!G6+MategninDouane!G6</f>
        <v>0</v>
      </c>
      <c r="H6" s="345" t="n">
        <f aca="false">MategninAnneaux!H6+MategninDouane!H6</f>
        <v>1</v>
      </c>
      <c r="I6" s="345" t="n">
        <f aca="false">MategninAnneaux!I6+MategninDouane!I6</f>
        <v>1</v>
      </c>
      <c r="J6" s="345" t="n">
        <f aca="false">MategninAnneaux!J6+MategninDouane!J6</f>
        <v>1</v>
      </c>
      <c r="K6" s="345" t="n">
        <f aca="false">MategninAnneaux!K6+MategninDouane!K6</f>
        <v>0</v>
      </c>
      <c r="L6" s="345" t="n">
        <f aca="false">MategninAnneaux!L6+MategninDouane!L6</f>
        <v>0</v>
      </c>
      <c r="M6" s="345" t="n">
        <f aca="false">MategninAnneaux!M6+MategninDouane!M6</f>
        <v>0</v>
      </c>
      <c r="N6" s="345" t="n">
        <f aca="false">MategninAnneaux!N6+MategninDouane!N6</f>
        <v>0</v>
      </c>
      <c r="O6" s="345" t="n">
        <f aca="false">MategninAnneaux!O6+MategninDouane!O6</f>
        <v>0</v>
      </c>
      <c r="P6" s="345" t="n">
        <f aca="false">MategninAnneaux!P6+MategninDouane!P6</f>
        <v>0</v>
      </c>
      <c r="Q6" s="345" t="n">
        <f aca="false">MategninAnneaux!Q6+MategninDouane!Q6</f>
        <v>0</v>
      </c>
      <c r="S6" s="340" t="n">
        <f aca="false">B6+D6+F6+H6+J6+L6+N6+P6</f>
        <v>33</v>
      </c>
      <c r="T6" s="4" t="n">
        <f aca="false">C6+E6+G6+I6+K6+M6+O6+Q6</f>
        <v>14</v>
      </c>
      <c r="U6" s="341" t="n">
        <f aca="false">T6/(T6+S6)</f>
        <v>0.297872340425532</v>
      </c>
      <c r="V6" s="4" t="n">
        <f aca="false">B6+C6+J6+K6</f>
        <v>18</v>
      </c>
      <c r="W6" s="4" t="n">
        <f aca="false">D6+E6+L6+M6</f>
        <v>21</v>
      </c>
      <c r="X6" s="4" t="n">
        <f aca="false">F6+G6+N6+O6</f>
        <v>6</v>
      </c>
      <c r="Y6" s="4" t="n">
        <f aca="false">SUM(V6:X6)</f>
        <v>45</v>
      </c>
      <c r="Z6" s="15" t="n">
        <f aca="false">W6/Y6</f>
        <v>0.466666666666667</v>
      </c>
      <c r="AA6" s="15" t="n">
        <f aca="false">X6/Y6</f>
        <v>0.133333333333333</v>
      </c>
      <c r="AB6" s="4" t="n">
        <f aca="false">H6+I6+P6+Q6</f>
        <v>2</v>
      </c>
      <c r="AC6" s="4" t="n">
        <f aca="false">SUM(B6:I6)</f>
        <v>46</v>
      </c>
      <c r="AD6" s="342" t="n">
        <f aca="false">SUM(J6:Q6)</f>
        <v>1</v>
      </c>
      <c r="AE6" s="343" t="n">
        <f aca="false">SUM(B6:Q6)</f>
        <v>47</v>
      </c>
      <c r="AH6" s="15" t="n">
        <f aca="false">(S6/BN6) - 1</f>
        <v>0.32</v>
      </c>
      <c r="AI6" s="15" t="n">
        <f aca="false">(T6/BO6) - 1</f>
        <v>-0.3</v>
      </c>
      <c r="AJ6" s="15" t="n">
        <f aca="false">(U6/BP6) - 1</f>
        <v>-0.329787234042553</v>
      </c>
      <c r="AK6" s="15" t="n">
        <f aca="false">(V6/BQ6) - 1</f>
        <v>0</v>
      </c>
      <c r="AL6" s="15" t="n">
        <f aca="false">(W6/BR6) - 1</f>
        <v>0.105263157894737</v>
      </c>
      <c r="AM6" s="15" t="n">
        <f aca="false">(X6/BS6) - 1</f>
        <v>0.5</v>
      </c>
      <c r="AN6" s="15" t="n">
        <f aca="false">(Y6/BT6) - 1</f>
        <v>0.0975609756097562</v>
      </c>
      <c r="AO6" s="15" t="n">
        <f aca="false">(Z6/BU6) - 1</f>
        <v>0.00701754385964914</v>
      </c>
      <c r="AP6" s="15" t="n">
        <f aca="false">(AA6/BV6) - 1</f>
        <v>0.366666666666667</v>
      </c>
      <c r="AQ6" s="15" t="n">
        <f aca="false">(AB6/BW6) - 1</f>
        <v>-0.5</v>
      </c>
      <c r="AR6" s="15" t="n">
        <f aca="false">(AC6/BX6) - 1</f>
        <v>0.17948717948718</v>
      </c>
      <c r="AS6" s="15" t="n">
        <f aca="false">(AD6/BY6) - 1</f>
        <v>-0.833333333333333</v>
      </c>
      <c r="AT6" s="15" t="n">
        <f aca="false">(AE6/BZ6) - 1</f>
        <v>0.0444444444444445</v>
      </c>
      <c r="AV6" s="349" t="n">
        <v>0.302083333333333</v>
      </c>
      <c r="AW6" s="345" t="n">
        <f aca="false">MategninAnneaux!AW6+MategninDouane!AW6</f>
        <v>10</v>
      </c>
      <c r="AX6" s="345" t="n">
        <f aca="false">MategninAnneaux!AX6+MategninDouane!AX6</f>
        <v>6</v>
      </c>
      <c r="AY6" s="345" t="n">
        <f aca="false">MategninAnneaux!AY6+MategninDouane!AY6</f>
        <v>7</v>
      </c>
      <c r="AZ6" s="345" t="n">
        <f aca="false">MategninAnneaux!AZ6+MategninDouane!AZ6</f>
        <v>10</v>
      </c>
      <c r="BA6" s="345" t="n">
        <f aca="false">MategninAnneaux!BA6+MategninDouane!BA6</f>
        <v>3</v>
      </c>
      <c r="BB6" s="345" t="n">
        <f aca="false">MategninAnneaux!BB6+MategninDouane!BB6</f>
        <v>1</v>
      </c>
      <c r="BC6" s="345" t="n">
        <f aca="false">MategninAnneaux!BC6+MategninDouane!BC6</f>
        <v>0</v>
      </c>
      <c r="BD6" s="345" t="n">
        <f aca="false">MategninAnneaux!BD6+MategninDouane!BD6</f>
        <v>2</v>
      </c>
      <c r="BE6" s="345" t="n">
        <f aca="false">MategninAnneaux!BE6+MategninDouane!BE6</f>
        <v>2</v>
      </c>
      <c r="BF6" s="345" t="n">
        <f aca="false">MategninAnneaux!BF6+MategninDouane!BF6</f>
        <v>0</v>
      </c>
      <c r="BG6" s="345" t="n">
        <f aca="false">MategninAnneaux!BG6+MategninDouane!BG6</f>
        <v>1</v>
      </c>
      <c r="BH6" s="345" t="n">
        <f aca="false">MategninAnneaux!BH6+MategninDouane!BH6</f>
        <v>1</v>
      </c>
      <c r="BI6" s="345" t="n">
        <f aca="false">MategninAnneaux!BI6+MategninDouane!BI6</f>
        <v>0</v>
      </c>
      <c r="BJ6" s="345" t="n">
        <f aca="false">MategninAnneaux!BJ6+MategninDouane!BJ6</f>
        <v>0</v>
      </c>
      <c r="BK6" s="345" t="n">
        <f aca="false">MategninAnneaux!BK6+MategninDouane!BK6</f>
        <v>2</v>
      </c>
      <c r="BL6" s="345" t="n">
        <f aca="false">MategninAnneaux!BL6+MategninDouane!BL6</f>
        <v>0</v>
      </c>
      <c r="BN6" s="340" t="n">
        <f aca="false">AW6+AY6+BA6+BC6+BE6+BG6+BI6+BK6</f>
        <v>25</v>
      </c>
      <c r="BO6" s="4" t="n">
        <f aca="false">AX6+AZ6+BB6+BD6+BF6+BH6+BJ6+BL6</f>
        <v>20</v>
      </c>
      <c r="BP6" s="341" t="n">
        <f aca="false">BO6/(BO6+BN6)</f>
        <v>0.444444444444444</v>
      </c>
      <c r="BQ6" s="4" t="n">
        <f aca="false">AW6+AX6+BE6+BF6</f>
        <v>18</v>
      </c>
      <c r="BR6" s="4" t="n">
        <f aca="false">AY6+AZ6+BG6+BH6</f>
        <v>19</v>
      </c>
      <c r="BS6" s="4" t="n">
        <f aca="false">BA6+BB6+BI6+BJ6</f>
        <v>4</v>
      </c>
      <c r="BT6" s="4" t="n">
        <f aca="false">SUM(BQ6:BS6)</f>
        <v>41</v>
      </c>
      <c r="BU6" s="15" t="n">
        <f aca="false">BR6/BT6</f>
        <v>0.463414634146341</v>
      </c>
      <c r="BV6" s="15" t="n">
        <f aca="false">BS6/BT6</f>
        <v>0.0975609756097561</v>
      </c>
      <c r="BW6" s="4" t="n">
        <f aca="false">BC6+BD6+BK6+BL6</f>
        <v>4</v>
      </c>
      <c r="BX6" s="4" t="n">
        <f aca="false">SUM(AW6:BD6)</f>
        <v>39</v>
      </c>
      <c r="BY6" s="342" t="n">
        <f aca="false">SUM(BE6:BL6)</f>
        <v>6</v>
      </c>
      <c r="BZ6" s="343" t="n">
        <f aca="false">SUM(AW6:BL6)</f>
        <v>45</v>
      </c>
      <c r="CC6" s="15" t="n">
        <f aca="false">(BN6/DI6) - 1</f>
        <v>0.388888888888889</v>
      </c>
      <c r="CD6" s="15" t="n">
        <f aca="false">(BO6/DJ6) - 1</f>
        <v>3</v>
      </c>
      <c r="CE6" s="15" t="n">
        <f aca="false">(BP6/DK6) - 1</f>
        <v>1.04444444444444</v>
      </c>
      <c r="CF6" s="15" t="n">
        <f aca="false">(BQ6/DL6) - 1</f>
        <v>1.57142857142857</v>
      </c>
      <c r="CG6" s="15" t="n">
        <f aca="false">(BR6/DM6) - 1</f>
        <v>0.9</v>
      </c>
      <c r="CH6" s="15" t="n">
        <f aca="false">(BS6/DN6) - 1</f>
        <v>0.333333333333333</v>
      </c>
      <c r="CI6" s="15" t="n">
        <f aca="false">(BT6/DO6) - 1</f>
        <v>1.05</v>
      </c>
      <c r="CJ6" s="15" t="n">
        <f aca="false">(BU6/DP6) - 1</f>
        <v>-0.073170731707317</v>
      </c>
      <c r="CK6" s="15" t="n">
        <f aca="false">(BV6/DQ6) - 1</f>
        <v>-0.349593495934959</v>
      </c>
      <c r="CL6" s="15" t="n">
        <f aca="false">(BW6/DR6) - 1</f>
        <v>0.333333333333333</v>
      </c>
      <c r="CM6" s="15" t="n">
        <f aca="false">(BX6/DS6) - 1</f>
        <v>0.95</v>
      </c>
      <c r="CN6" s="15" t="n">
        <f aca="false">(BY6/DT6) - 1</f>
        <v>1</v>
      </c>
      <c r="CO6" s="15" t="n">
        <f aca="false">(BZ6/DU6) - 1</f>
        <v>0.956521739130435</v>
      </c>
      <c r="CQ6" s="349" t="n">
        <v>0.302083333333333</v>
      </c>
      <c r="CR6" s="345" t="n">
        <f aca="false">MategninAnneaux!CR6+MategninDouane!CR6</f>
        <v>6</v>
      </c>
      <c r="CS6" s="345" t="n">
        <f aca="false">MategninAnneaux!CS6+MategninDouane!CS6</f>
        <v>0</v>
      </c>
      <c r="CT6" s="345" t="n">
        <f aca="false">MategninAnneaux!CT6+MategninDouane!CT6</f>
        <v>5</v>
      </c>
      <c r="CU6" s="345" t="n">
        <f aca="false">MategninAnneaux!CU6+MategninDouane!CU6</f>
        <v>4</v>
      </c>
      <c r="CV6" s="345" t="n">
        <f aca="false">MategninAnneaux!CV6+MategninDouane!CV6</f>
        <v>2</v>
      </c>
      <c r="CW6" s="345" t="n">
        <f aca="false">MategninAnneaux!CW6+MategninDouane!CW6</f>
        <v>1</v>
      </c>
      <c r="CX6" s="345" t="n">
        <f aca="false">MategninAnneaux!CX6+MategninDouane!CX6</f>
        <v>2</v>
      </c>
      <c r="CY6" s="345" t="n">
        <f aca="false">MategninAnneaux!CY6+MategninDouane!CY6</f>
        <v>0</v>
      </c>
      <c r="CZ6" s="345" t="n">
        <f aca="false">MategninAnneaux!CZ6+MategninDouane!CZ6</f>
        <v>1</v>
      </c>
      <c r="DA6" s="345" t="n">
        <f aca="false">MategninAnneaux!DA6+MategninDouane!DA6</f>
        <v>0</v>
      </c>
      <c r="DB6" s="345" t="n">
        <f aca="false">MategninAnneaux!DB6+MategninDouane!DB6</f>
        <v>1</v>
      </c>
      <c r="DC6" s="345" t="n">
        <f aca="false">MategninAnneaux!DC6+MategninDouane!DC6</f>
        <v>0</v>
      </c>
      <c r="DD6" s="345" t="n">
        <f aca="false">MategninAnneaux!DD6+MategninDouane!DD6</f>
        <v>0</v>
      </c>
      <c r="DE6" s="345" t="n">
        <f aca="false">MategninAnneaux!DE6+MategninDouane!DE6</f>
        <v>0</v>
      </c>
      <c r="DF6" s="345" t="n">
        <f aca="false">MategninAnneaux!DF6+MategninDouane!DF6</f>
        <v>1</v>
      </c>
      <c r="DG6" s="345" t="n">
        <f aca="false">MategninAnneaux!DG6+MategninDouane!DG6</f>
        <v>0</v>
      </c>
      <c r="DI6" s="340" t="n">
        <f aca="false">CR6+CT6+CV6+CX6+CZ6+DB6+DD6+DF6</f>
        <v>18</v>
      </c>
      <c r="DJ6" s="4" t="n">
        <f aca="false">CS6+CU6+CW6+CY6+DA6+DC6+DE6+DG6</f>
        <v>5</v>
      </c>
      <c r="DK6" s="341" t="n">
        <f aca="false">DJ6/(DJ6+DI6)</f>
        <v>0.217391304347826</v>
      </c>
      <c r="DL6" s="4" t="n">
        <f aca="false">CR6+CS6+CZ6+DA6</f>
        <v>7</v>
      </c>
      <c r="DM6" s="4" t="n">
        <f aca="false">CT6+CU6+DB6+DC6</f>
        <v>10</v>
      </c>
      <c r="DN6" s="4" t="n">
        <f aca="false">CV6+CW6+DD6+DE6</f>
        <v>3</v>
      </c>
      <c r="DO6" s="4" t="n">
        <f aca="false">SUM(DL6:DN6)</f>
        <v>20</v>
      </c>
      <c r="DP6" s="15" t="n">
        <f aca="false">DM6/DO6</f>
        <v>0.5</v>
      </c>
      <c r="DQ6" s="15" t="n">
        <f aca="false">DN6/DO6</f>
        <v>0.15</v>
      </c>
      <c r="DR6" s="4" t="n">
        <f aca="false">CX6+CY6+DF6+DG6</f>
        <v>3</v>
      </c>
      <c r="DS6" s="4" t="n">
        <f aca="false">SUM(CR6:CY6)</f>
        <v>20</v>
      </c>
      <c r="DT6" s="342" t="n">
        <f aca="false">SUM(CZ6:DG6)</f>
        <v>3</v>
      </c>
      <c r="DU6" s="343" t="n">
        <f aca="false">SUM(CR6:DG6)</f>
        <v>23</v>
      </c>
      <c r="DX6" s="15" t="n">
        <f aca="false">(DI6/FD6) - 1</f>
        <v>-0.142857142857143</v>
      </c>
      <c r="DY6" s="15" t="n">
        <f aca="false">(DJ6/FE6) - 1</f>
        <v>0.666666666666667</v>
      </c>
      <c r="DZ6" s="15" t="n">
        <f aca="false">(DK6/FF6) - 1</f>
        <v>0.739130434782609</v>
      </c>
      <c r="EA6" s="15" t="n">
        <f aca="false">(DL6/FG6) - 1</f>
        <v>-0.416666666666667</v>
      </c>
      <c r="EB6" s="15" t="n">
        <f aca="false">(DM6/FH6) - 1</f>
        <v>0.25</v>
      </c>
      <c r="EC6" s="15" t="n">
        <f aca="false">(DN6/FI6) - 1</f>
        <v>2</v>
      </c>
      <c r="ED6" s="15" t="n">
        <f aca="false">(DO6/FJ6) - 1</f>
        <v>-0.0476190476190477</v>
      </c>
      <c r="EE6" s="15" t="n">
        <f aca="false">(DP6/FK6) - 1</f>
        <v>0.3125</v>
      </c>
      <c r="EF6" s="15" t="n">
        <f aca="false">(DQ6/FL6) - 1</f>
        <v>2.15</v>
      </c>
      <c r="EG6" s="15" t="n">
        <f aca="false">(DR6/FM6) - 1</f>
        <v>0</v>
      </c>
      <c r="EH6" s="15" t="n">
        <f aca="false">(DS6/FN6) - 1</f>
        <v>-0.0476190476190477</v>
      </c>
      <c r="EI6" s="15" t="n">
        <f aca="false">(DT6/FO6) - 1</f>
        <v>0</v>
      </c>
      <c r="EJ6" s="15" t="n">
        <f aca="false">(DU6/FP6) - 1</f>
        <v>-0.0416666666666666</v>
      </c>
      <c r="EL6" s="350" t="n">
        <v>0.302083333333333</v>
      </c>
      <c r="EM6" s="345" t="n">
        <f aca="false">MategninAnneaux!EM6+MategninDouane!EM6</f>
        <v>10</v>
      </c>
      <c r="EN6" s="345" t="n">
        <f aca="false">MategninAnneaux!EN6+MategninDouane!EN6</f>
        <v>0</v>
      </c>
      <c r="EO6" s="345" t="n">
        <f aca="false">MategninAnneaux!EO6+MategninDouane!EO6</f>
        <v>5</v>
      </c>
      <c r="EP6" s="345" t="n">
        <f aca="false">MategninAnneaux!EP6+MategninDouane!EP6</f>
        <v>3</v>
      </c>
      <c r="EQ6" s="345" t="n">
        <f aca="false">MategninAnneaux!EQ6+MategninDouane!EQ6</f>
        <v>1</v>
      </c>
      <c r="ER6" s="345" t="n">
        <f aca="false">MategninAnneaux!ER6+MategninDouane!ER6</f>
        <v>0</v>
      </c>
      <c r="ES6" s="345" t="n">
        <f aca="false">MategninAnneaux!ES6+MategninDouane!ES6</f>
        <v>2</v>
      </c>
      <c r="ET6" s="345" t="n">
        <f aca="false">MategninAnneaux!ET6+MategninDouane!ET6</f>
        <v>0</v>
      </c>
      <c r="EU6" s="345" t="n">
        <f aca="false">MategninAnneaux!EU6+MategninDouane!EU6</f>
        <v>2</v>
      </c>
      <c r="EV6" s="345" t="n">
        <f aca="false">MategninAnneaux!EV6+MategninDouane!EV6</f>
        <v>0</v>
      </c>
      <c r="EW6" s="345" t="n">
        <f aca="false">MategninAnneaux!EW6+MategninDouane!EW6</f>
        <v>0</v>
      </c>
      <c r="EX6" s="345" t="n">
        <f aca="false">MategninAnneaux!EX6+MategninDouane!EX6</f>
        <v>0</v>
      </c>
      <c r="EY6" s="345" t="n">
        <f aca="false">MategninAnneaux!EY6+MategninDouane!EY6</f>
        <v>0</v>
      </c>
      <c r="EZ6" s="345" t="n">
        <f aca="false">MategninAnneaux!EZ6+MategninDouane!EZ6</f>
        <v>0</v>
      </c>
      <c r="FA6" s="345" t="n">
        <f aca="false">MategninAnneaux!FA6+MategninDouane!FA6</f>
        <v>1</v>
      </c>
      <c r="FB6" s="345" t="n">
        <f aca="false">MategninAnneaux!FB6+MategninDouane!FB6</f>
        <v>0</v>
      </c>
      <c r="FD6" s="340" t="n">
        <f aca="false">EM6+EO6+EQ6+ES6+EU6+EW6+EY6+FA6</f>
        <v>21</v>
      </c>
      <c r="FE6" s="4" t="n">
        <f aca="false">EN6+EP6+ER6+ET6+EV6+EX6+EZ6+FB6</f>
        <v>3</v>
      </c>
      <c r="FF6" s="341" t="n">
        <f aca="false">FE6/(FE6+FD6)</f>
        <v>0.125</v>
      </c>
      <c r="FG6" s="4" t="n">
        <f aca="false">EM6+EN6+EU6+EV6</f>
        <v>12</v>
      </c>
      <c r="FH6" s="4" t="n">
        <f aca="false">EO6+EP6+EW6+EX6</f>
        <v>8</v>
      </c>
      <c r="FI6" s="4" t="n">
        <f aca="false">EQ6+ER6+EY6+EZ6</f>
        <v>1</v>
      </c>
      <c r="FJ6" s="4" t="n">
        <f aca="false">SUM(FG6:FI6)</f>
        <v>21</v>
      </c>
      <c r="FK6" s="15" t="n">
        <f aca="false">FH6/FJ6</f>
        <v>0.380952380952381</v>
      </c>
      <c r="FL6" s="15" t="n">
        <f aca="false">FI6/FJ6</f>
        <v>0.0476190476190476</v>
      </c>
      <c r="FM6" s="4" t="n">
        <f aca="false">ES6+ET6+FA6+FB6</f>
        <v>3</v>
      </c>
      <c r="FN6" s="4" t="n">
        <f aca="false">SUM(EM6:ET6)</f>
        <v>21</v>
      </c>
      <c r="FO6" s="342" t="n">
        <f aca="false">SUM(EU6:FB6)</f>
        <v>3</v>
      </c>
      <c r="FP6" s="343" t="n">
        <f aca="false">SUM(EM6:FB6)</f>
        <v>24</v>
      </c>
      <c r="FR6" s="0" t="n">
        <v>20</v>
      </c>
      <c r="FS6" s="0" t="n">
        <v>17</v>
      </c>
      <c r="FT6" s="0" t="n">
        <v>0.45945945945946</v>
      </c>
      <c r="FU6" s="0" t="n">
        <v>26</v>
      </c>
      <c r="FV6" s="0" t="n">
        <v>4</v>
      </c>
      <c r="FW6" s="0" t="n">
        <v>2</v>
      </c>
      <c r="FX6" s="0" t="n">
        <v>32</v>
      </c>
      <c r="FY6" s="0" t="n">
        <v>0.125</v>
      </c>
      <c r="FZ6" s="0" t="n">
        <v>0.0625</v>
      </c>
      <c r="GA6" s="0" t="n">
        <v>5</v>
      </c>
      <c r="GB6" s="0" t="n">
        <v>31</v>
      </c>
      <c r="GC6" s="0" t="n">
        <v>6</v>
      </c>
      <c r="GD6" s="0" t="n">
        <v>37</v>
      </c>
      <c r="GF6" s="347" t="n">
        <f aca="false">(FD6/FR6) - 1</f>
        <v>0.05</v>
      </c>
      <c r="GG6" s="15" t="n">
        <f aca="false">(FE6/FS6) - 1</f>
        <v>-0.823529411764706</v>
      </c>
      <c r="GH6" s="15" t="n">
        <f aca="false">(FF6/FT6) - 1</f>
        <v>-0.727941176470589</v>
      </c>
      <c r="GI6" s="15" t="n">
        <f aca="false">(FG6/FU6) - 1</f>
        <v>-0.538461538461538</v>
      </c>
      <c r="GJ6" s="15" t="n">
        <f aca="false">(FH6/FV6) - 1</f>
        <v>1</v>
      </c>
      <c r="GK6" s="15" t="n">
        <f aca="false">(FI6/FW6) - 1</f>
        <v>-0.5</v>
      </c>
      <c r="GL6" s="15" t="n">
        <f aca="false">(FJ6/FX6) - 1</f>
        <v>-0.34375</v>
      </c>
      <c r="GM6" s="15" t="n">
        <f aca="false">(FK6/FY6) - 1</f>
        <v>2.04761904761905</v>
      </c>
      <c r="GN6" s="15" t="n">
        <f aca="false">(FL6/FZ6) - 1</f>
        <v>-0.238095238095238</v>
      </c>
      <c r="GO6" s="15" t="n">
        <f aca="false">(FM6/GA6) - 1</f>
        <v>-0.4</v>
      </c>
      <c r="GP6" s="15" t="n">
        <f aca="false">(FN6/GB6) - 1</f>
        <v>-0.32258064516129</v>
      </c>
      <c r="GQ6" s="15" t="n">
        <f aca="false">(FO6/GC6) - 1</f>
        <v>-0.5</v>
      </c>
      <c r="GR6" s="348" t="n">
        <f aca="false">(FP6/GD6) - 1</f>
        <v>-0.351351351351351</v>
      </c>
    </row>
    <row r="7" customFormat="false" ht="21" hidden="false" customHeight="true" outlineLevel="0" collapsed="false">
      <c r="A7" s="349" t="n">
        <v>0.3125</v>
      </c>
      <c r="B7" s="345" t="n">
        <f aca="false">MategninAnneaux!B7+MategninDouane!B7</f>
        <v>21</v>
      </c>
      <c r="C7" s="345" t="n">
        <f aca="false">MategninAnneaux!C7+MategninDouane!C7</f>
        <v>8</v>
      </c>
      <c r="D7" s="345" t="n">
        <f aca="false">MategninAnneaux!D7+MategninDouane!D7</f>
        <v>12</v>
      </c>
      <c r="E7" s="345" t="n">
        <f aca="false">MategninAnneaux!E7+MategninDouane!E7</f>
        <v>9</v>
      </c>
      <c r="F7" s="345" t="n">
        <f aca="false">MategninAnneaux!F7+MategninDouane!F7</f>
        <v>3</v>
      </c>
      <c r="G7" s="345" t="n">
        <f aca="false">MategninAnneaux!G7+MategninDouane!G7</f>
        <v>1</v>
      </c>
      <c r="H7" s="345" t="n">
        <f aca="false">MategninAnneaux!H7+MategninDouane!H7</f>
        <v>2</v>
      </c>
      <c r="I7" s="345" t="n">
        <f aca="false">MategninAnneaux!I7+MategninDouane!I7</f>
        <v>5</v>
      </c>
      <c r="J7" s="345" t="n">
        <f aca="false">MategninAnneaux!J7+MategninDouane!J7</f>
        <v>0</v>
      </c>
      <c r="K7" s="345" t="n">
        <f aca="false">MategninAnneaux!K7+MategninDouane!K7</f>
        <v>1</v>
      </c>
      <c r="L7" s="345" t="n">
        <f aca="false">MategninAnneaux!L7+MategninDouane!L7</f>
        <v>1</v>
      </c>
      <c r="M7" s="345" t="n">
        <f aca="false">MategninAnneaux!M7+MategninDouane!M7</f>
        <v>3</v>
      </c>
      <c r="N7" s="345" t="n">
        <f aca="false">MategninAnneaux!N7+MategninDouane!N7</f>
        <v>0</v>
      </c>
      <c r="O7" s="345" t="n">
        <f aca="false">MategninAnneaux!O7+MategninDouane!O7</f>
        <v>0</v>
      </c>
      <c r="P7" s="345" t="n">
        <f aca="false">MategninAnneaux!P7+MategninDouane!P7</f>
        <v>0</v>
      </c>
      <c r="Q7" s="345" t="n">
        <f aca="false">MategninAnneaux!Q7+MategninDouane!Q7</f>
        <v>1</v>
      </c>
      <c r="S7" s="340" t="n">
        <f aca="false">B7+D7+F7+H7+J7+L7+N7+P7</f>
        <v>39</v>
      </c>
      <c r="T7" s="4" t="n">
        <f aca="false">C7+E7+G7+I7+K7+M7+O7+Q7</f>
        <v>28</v>
      </c>
      <c r="U7" s="341" t="n">
        <f aca="false">T7/(T7+S7)</f>
        <v>0.417910447761194</v>
      </c>
      <c r="V7" s="4" t="n">
        <f aca="false">B7+C7+J7+K7</f>
        <v>30</v>
      </c>
      <c r="W7" s="4" t="n">
        <f aca="false">D7+E7+L7+M7</f>
        <v>25</v>
      </c>
      <c r="X7" s="4" t="n">
        <f aca="false">F7+G7+N7+O7</f>
        <v>4</v>
      </c>
      <c r="Y7" s="4" t="n">
        <f aca="false">SUM(V7:X7)</f>
        <v>59</v>
      </c>
      <c r="Z7" s="15" t="n">
        <f aca="false">W7/Y7</f>
        <v>0.423728813559322</v>
      </c>
      <c r="AA7" s="15" t="n">
        <f aca="false">X7/Y7</f>
        <v>0.0677966101694915</v>
      </c>
      <c r="AB7" s="4" t="n">
        <f aca="false">H7+I7+P7+Q7</f>
        <v>8</v>
      </c>
      <c r="AC7" s="4" t="n">
        <f aca="false">SUM(B7:I7)</f>
        <v>61</v>
      </c>
      <c r="AD7" s="342" t="n">
        <f aca="false">SUM(J7:Q7)</f>
        <v>6</v>
      </c>
      <c r="AE7" s="343" t="n">
        <f aca="false">SUM(B7:Q7)</f>
        <v>67</v>
      </c>
      <c r="AH7" s="15" t="n">
        <f aca="false">(S7/BN7) - 1</f>
        <v>-0.0714285714285714</v>
      </c>
      <c r="AI7" s="15" t="n">
        <f aca="false">(T7/BO7) - 1</f>
        <v>0.12</v>
      </c>
      <c r="AJ7" s="15" t="n">
        <f aca="false">(U7/BP7) - 1</f>
        <v>0.12</v>
      </c>
      <c r="AK7" s="15" t="n">
        <f aca="false">(V7/BQ7) - 1</f>
        <v>-0.142857142857143</v>
      </c>
      <c r="AL7" s="15" t="n">
        <f aca="false">(W7/BR7) - 1</f>
        <v>0</v>
      </c>
      <c r="AM7" s="15" t="n">
        <f aca="false">(X7/BS7) - 1</f>
        <v>1</v>
      </c>
      <c r="AN7" s="15" t="n">
        <f aca="false">(Y7/BT7) - 1</f>
        <v>-0.0483870967741935</v>
      </c>
      <c r="AO7" s="15" t="n">
        <f aca="false">(Z7/BU7) - 1</f>
        <v>0.0508474576271187</v>
      </c>
      <c r="AP7" s="15" t="n">
        <f aca="false">(AA7/BV7) - 1</f>
        <v>1.10169491525424</v>
      </c>
      <c r="AQ7" s="15" t="n">
        <f aca="false">(AB7/BW7) - 1</f>
        <v>0.6</v>
      </c>
      <c r="AR7" s="15" t="n">
        <f aca="false">(AC7/BX7) - 1</f>
        <v>0.0517241379310345</v>
      </c>
      <c r="AS7" s="15" t="n">
        <f aca="false">(AD7/BY7) - 1</f>
        <v>-0.333333333333333</v>
      </c>
      <c r="AT7" s="15" t="n">
        <f aca="false">(AE7/BZ7) - 1</f>
        <v>0</v>
      </c>
      <c r="AV7" s="349" t="n">
        <v>0.3125</v>
      </c>
      <c r="AW7" s="345" t="n">
        <f aca="false">MategninAnneaux!AW7+MategninDouane!AW7</f>
        <v>19</v>
      </c>
      <c r="AX7" s="345" t="n">
        <f aca="false">MategninAnneaux!AX7+MategninDouane!AX7</f>
        <v>11</v>
      </c>
      <c r="AY7" s="345" t="n">
        <f aca="false">MategninAnneaux!AY7+MategninDouane!AY7</f>
        <v>13</v>
      </c>
      <c r="AZ7" s="345" t="n">
        <f aca="false">MategninAnneaux!AZ7+MategninDouane!AZ7</f>
        <v>10</v>
      </c>
      <c r="BA7" s="345" t="n">
        <f aca="false">MategninAnneaux!BA7+MategninDouane!BA7</f>
        <v>2</v>
      </c>
      <c r="BB7" s="345" t="n">
        <f aca="false">MategninAnneaux!BB7+MategninDouane!BB7</f>
        <v>0</v>
      </c>
      <c r="BC7" s="345" t="n">
        <f aca="false">MategninAnneaux!BC7+MategninDouane!BC7</f>
        <v>2</v>
      </c>
      <c r="BD7" s="345" t="n">
        <f aca="false">MategninAnneaux!BD7+MategninDouane!BD7</f>
        <v>1</v>
      </c>
      <c r="BE7" s="345" t="n">
        <f aca="false">MategninAnneaux!BE7+MategninDouane!BE7</f>
        <v>4</v>
      </c>
      <c r="BF7" s="345" t="n">
        <f aca="false">MategninAnneaux!BF7+MategninDouane!BF7</f>
        <v>1</v>
      </c>
      <c r="BG7" s="345" t="n">
        <f aca="false">MategninAnneaux!BG7+MategninDouane!BG7</f>
        <v>1</v>
      </c>
      <c r="BH7" s="345" t="n">
        <f aca="false">MategninAnneaux!BH7+MategninDouane!BH7</f>
        <v>1</v>
      </c>
      <c r="BI7" s="345" t="n">
        <f aca="false">MategninAnneaux!BI7+MategninDouane!BI7</f>
        <v>0</v>
      </c>
      <c r="BJ7" s="345" t="n">
        <f aca="false">MategninAnneaux!BJ7+MategninDouane!BJ7</f>
        <v>0</v>
      </c>
      <c r="BK7" s="345" t="n">
        <f aca="false">MategninAnneaux!BK7+MategninDouane!BK7</f>
        <v>1</v>
      </c>
      <c r="BL7" s="345" t="n">
        <f aca="false">MategninAnneaux!BL7+MategninDouane!BL7</f>
        <v>1</v>
      </c>
      <c r="BN7" s="340" t="n">
        <f aca="false">AW7+AY7+BA7+BC7+BE7+BG7+BI7+BK7</f>
        <v>42</v>
      </c>
      <c r="BO7" s="4" t="n">
        <f aca="false">AX7+AZ7+BB7+BD7+BF7+BH7+BJ7+BL7</f>
        <v>25</v>
      </c>
      <c r="BP7" s="341" t="n">
        <f aca="false">BO7/(BO7+BN7)</f>
        <v>0.373134328358209</v>
      </c>
      <c r="BQ7" s="4" t="n">
        <f aca="false">AW7+AX7+BE7+BF7</f>
        <v>35</v>
      </c>
      <c r="BR7" s="4" t="n">
        <f aca="false">AY7+AZ7+BG7+BH7</f>
        <v>25</v>
      </c>
      <c r="BS7" s="4" t="n">
        <f aca="false">BA7+BB7+BI7+BJ7</f>
        <v>2</v>
      </c>
      <c r="BT7" s="4" t="n">
        <f aca="false">SUM(BQ7:BS7)</f>
        <v>62</v>
      </c>
      <c r="BU7" s="15" t="n">
        <f aca="false">BR7/BT7</f>
        <v>0.403225806451613</v>
      </c>
      <c r="BV7" s="15" t="n">
        <f aca="false">BS7/BT7</f>
        <v>0.032258064516129</v>
      </c>
      <c r="BW7" s="4" t="n">
        <f aca="false">BC7+BD7+BK7+BL7</f>
        <v>5</v>
      </c>
      <c r="BX7" s="4" t="n">
        <f aca="false">SUM(AW7:BD7)</f>
        <v>58</v>
      </c>
      <c r="BY7" s="342" t="n">
        <f aca="false">SUM(BE7:BL7)</f>
        <v>9</v>
      </c>
      <c r="BZ7" s="343" t="n">
        <f aca="false">SUM(AW7:BL7)</f>
        <v>67</v>
      </c>
      <c r="CC7" s="15" t="n">
        <f aca="false">(BN7/DI7) - 1</f>
        <v>0.5</v>
      </c>
      <c r="CD7" s="15" t="n">
        <f aca="false">(BO7/DJ7) - 1</f>
        <v>0.388888888888889</v>
      </c>
      <c r="CE7" s="15" t="n">
        <f aca="false">(BP7/DK7) - 1</f>
        <v>-0.0464344941956882</v>
      </c>
      <c r="CF7" s="15" t="n">
        <f aca="false">(BQ7/DL7) - 1</f>
        <v>0.590909090909091</v>
      </c>
      <c r="CG7" s="15" t="n">
        <f aca="false">(BR7/DM7) - 1</f>
        <v>0.388888888888889</v>
      </c>
      <c r="CH7" s="15" t="n">
        <f aca="false">(BS7/DN7) - 1</f>
        <v>-0.333333333333333</v>
      </c>
      <c r="CI7" s="15" t="n">
        <f aca="false">(BT7/DO7) - 1</f>
        <v>0.441860465116279</v>
      </c>
      <c r="CJ7" s="15" t="n">
        <f aca="false">(BU7/DP7) - 1</f>
        <v>-0.0367383512544804</v>
      </c>
      <c r="CK7" s="15" t="n">
        <f aca="false">(BV7/DQ7) - 1</f>
        <v>-0.537634408602151</v>
      </c>
      <c r="CL7" s="15" t="n">
        <f aca="false">(BW7/DR7) - 1</f>
        <v>0.666666666666667</v>
      </c>
      <c r="CM7" s="15" t="n">
        <f aca="false">(BX7/DS7) - 1</f>
        <v>0.380952380952381</v>
      </c>
      <c r="CN7" s="15" t="n">
        <f aca="false">(BY7/DT7) - 1</f>
        <v>1.25</v>
      </c>
      <c r="CO7" s="15" t="n">
        <f aca="false">(BZ7/DU7) - 1</f>
        <v>0.456521739130435</v>
      </c>
      <c r="CQ7" s="349" t="n">
        <v>0.3125</v>
      </c>
      <c r="CR7" s="345" t="n">
        <f aca="false">MategninAnneaux!CR7+MategninDouane!CR7</f>
        <v>17</v>
      </c>
      <c r="CS7" s="345" t="n">
        <f aca="false">MategninAnneaux!CS7+MategninDouane!CS7</f>
        <v>4</v>
      </c>
      <c r="CT7" s="345" t="n">
        <f aca="false">MategninAnneaux!CT7+MategninDouane!CT7</f>
        <v>8</v>
      </c>
      <c r="CU7" s="345" t="n">
        <f aca="false">MategninAnneaux!CU7+MategninDouane!CU7</f>
        <v>9</v>
      </c>
      <c r="CV7" s="345" t="n">
        <f aca="false">MategninAnneaux!CV7+MategninDouane!CV7</f>
        <v>0</v>
      </c>
      <c r="CW7" s="345" t="n">
        <f aca="false">MategninAnneaux!CW7+MategninDouane!CW7</f>
        <v>2</v>
      </c>
      <c r="CX7" s="345" t="n">
        <f aca="false">MategninAnneaux!CX7+MategninDouane!CX7</f>
        <v>0</v>
      </c>
      <c r="CY7" s="345" t="n">
        <f aca="false">MategninAnneaux!CY7+MategninDouane!CY7</f>
        <v>2</v>
      </c>
      <c r="CZ7" s="345" t="n">
        <f aca="false">MategninAnneaux!CZ7+MategninDouane!CZ7</f>
        <v>1</v>
      </c>
      <c r="DA7" s="345" t="n">
        <f aca="false">MategninAnneaux!DA7+MategninDouane!DA7</f>
        <v>0</v>
      </c>
      <c r="DB7" s="345" t="n">
        <f aca="false">MategninAnneaux!DB7+MategninDouane!DB7</f>
        <v>1</v>
      </c>
      <c r="DC7" s="345" t="n">
        <f aca="false">MategninAnneaux!DC7+MategninDouane!DC7</f>
        <v>0</v>
      </c>
      <c r="DD7" s="345" t="n">
        <f aca="false">MategninAnneaux!DD7+MategninDouane!DD7</f>
        <v>0</v>
      </c>
      <c r="DE7" s="345" t="n">
        <f aca="false">MategninAnneaux!DE7+MategninDouane!DE7</f>
        <v>1</v>
      </c>
      <c r="DF7" s="345" t="n">
        <f aca="false">MategninAnneaux!DF7+MategninDouane!DF7</f>
        <v>1</v>
      </c>
      <c r="DG7" s="345" t="n">
        <f aca="false">MategninAnneaux!DG7+MategninDouane!DG7</f>
        <v>0</v>
      </c>
      <c r="DI7" s="340" t="n">
        <f aca="false">CR7+CT7+CV7+CX7+CZ7+DB7+DD7+DF7</f>
        <v>28</v>
      </c>
      <c r="DJ7" s="4" t="n">
        <f aca="false">CS7+CU7+CW7+CY7+DA7+DC7+DE7+DG7</f>
        <v>18</v>
      </c>
      <c r="DK7" s="341" t="n">
        <f aca="false">DJ7/(DJ7+DI7)</f>
        <v>0.391304347826087</v>
      </c>
      <c r="DL7" s="4" t="n">
        <f aca="false">CR7+CS7+CZ7+DA7</f>
        <v>22</v>
      </c>
      <c r="DM7" s="4" t="n">
        <f aca="false">CT7+CU7+DB7+DC7</f>
        <v>18</v>
      </c>
      <c r="DN7" s="4" t="n">
        <f aca="false">CV7+CW7+DD7+DE7</f>
        <v>3</v>
      </c>
      <c r="DO7" s="4" t="n">
        <f aca="false">SUM(DL7:DN7)</f>
        <v>43</v>
      </c>
      <c r="DP7" s="15" t="n">
        <f aca="false">DM7/DO7</f>
        <v>0.418604651162791</v>
      </c>
      <c r="DQ7" s="15" t="n">
        <f aca="false">DN7/DO7</f>
        <v>0.0697674418604651</v>
      </c>
      <c r="DR7" s="4" t="n">
        <f aca="false">CX7+CY7+DF7+DG7</f>
        <v>3</v>
      </c>
      <c r="DS7" s="4" t="n">
        <f aca="false">SUM(CR7:CY7)</f>
        <v>42</v>
      </c>
      <c r="DT7" s="342" t="n">
        <f aca="false">SUM(CZ7:DG7)</f>
        <v>4</v>
      </c>
      <c r="DU7" s="343" t="n">
        <f aca="false">SUM(CR7:DG7)</f>
        <v>46</v>
      </c>
      <c r="DX7" s="15" t="n">
        <f aca="false">(DI7/FD7) - 1</f>
        <v>0.555555555555556</v>
      </c>
      <c r="DY7" s="15" t="n">
        <f aca="false">(DJ7/FE7) - 1</f>
        <v>1</v>
      </c>
      <c r="DZ7" s="15" t="n">
        <f aca="false">(DK7/FF7) - 1</f>
        <v>0.173913043478261</v>
      </c>
      <c r="EA7" s="15" t="n">
        <f aca="false">(DL7/FG7) - 1</f>
        <v>0.833333333333333</v>
      </c>
      <c r="EB7" s="15" t="n">
        <f aca="false">(DM7/FH7) - 1</f>
        <v>0.636363636363636</v>
      </c>
      <c r="EC7" s="15" t="e">
        <f aca="false">(DN7/FI7) - 1</f>
        <v>#DIV/0!</v>
      </c>
      <c r="ED7" s="15" t="n">
        <f aca="false">(DO7/FJ7) - 1</f>
        <v>0.869565217391304</v>
      </c>
      <c r="EE7" s="15" t="n">
        <f aca="false">(DP7/FK7) - 1</f>
        <v>-0.124735729386892</v>
      </c>
      <c r="EF7" s="15" t="e">
        <f aca="false">(DQ7/FL7) - 1</f>
        <v>#DIV/0!</v>
      </c>
      <c r="EG7" s="15" t="n">
        <f aca="false">(DR7/FM7) - 1</f>
        <v>-0.25</v>
      </c>
      <c r="EH7" s="15" t="n">
        <f aca="false">(DS7/FN7) - 1</f>
        <v>0.826086956521739</v>
      </c>
      <c r="EI7" s="15" t="n">
        <f aca="false">(DT7/FO7) - 1</f>
        <v>0</v>
      </c>
      <c r="EJ7" s="15" t="n">
        <f aca="false">(DU7/FP7) - 1</f>
        <v>0.703703703703704</v>
      </c>
      <c r="EL7" s="350" t="n">
        <v>0.3125</v>
      </c>
      <c r="EM7" s="345" t="n">
        <f aca="false">MategninAnneaux!EM7+MategninDouane!EM7</f>
        <v>5</v>
      </c>
      <c r="EN7" s="345" t="n">
        <f aca="false">MategninAnneaux!EN7+MategninDouane!EN7</f>
        <v>5</v>
      </c>
      <c r="EO7" s="345" t="n">
        <f aca="false">MategninAnneaux!EO7+MategninDouane!EO7</f>
        <v>7</v>
      </c>
      <c r="EP7" s="345" t="n">
        <f aca="false">MategninAnneaux!EP7+MategninDouane!EP7</f>
        <v>3</v>
      </c>
      <c r="EQ7" s="345" t="n">
        <f aca="false">MategninAnneaux!EQ7+MategninDouane!EQ7</f>
        <v>0</v>
      </c>
      <c r="ER7" s="345" t="n">
        <f aca="false">MategninAnneaux!ER7+MategninDouane!ER7</f>
        <v>0</v>
      </c>
      <c r="ES7" s="345" t="n">
        <f aca="false">MategninAnneaux!ES7+MategninDouane!ES7</f>
        <v>2</v>
      </c>
      <c r="ET7" s="345" t="n">
        <f aca="false">MategninAnneaux!ET7+MategninDouane!ET7</f>
        <v>1</v>
      </c>
      <c r="EU7" s="345" t="n">
        <f aca="false">MategninAnneaux!EU7+MategninDouane!EU7</f>
        <v>2</v>
      </c>
      <c r="EV7" s="345" t="n">
        <f aca="false">MategninAnneaux!EV7+MategninDouane!EV7</f>
        <v>0</v>
      </c>
      <c r="EW7" s="345" t="n">
        <f aca="false">MategninAnneaux!EW7+MategninDouane!EW7</f>
        <v>1</v>
      </c>
      <c r="EX7" s="345" t="n">
        <f aca="false">MategninAnneaux!EX7+MategninDouane!EX7</f>
        <v>0</v>
      </c>
      <c r="EY7" s="345" t="n">
        <f aca="false">MategninAnneaux!EY7+MategninDouane!EY7</f>
        <v>0</v>
      </c>
      <c r="EZ7" s="345" t="n">
        <f aca="false">MategninAnneaux!EZ7+MategninDouane!EZ7</f>
        <v>0</v>
      </c>
      <c r="FA7" s="345" t="n">
        <f aca="false">MategninAnneaux!FA7+MategninDouane!FA7</f>
        <v>1</v>
      </c>
      <c r="FB7" s="345" t="n">
        <f aca="false">MategninAnneaux!FB7+MategninDouane!FB7</f>
        <v>0</v>
      </c>
      <c r="FD7" s="340" t="n">
        <f aca="false">EM7+EO7+EQ7+ES7+EU7+EW7+EY7+FA7</f>
        <v>18</v>
      </c>
      <c r="FE7" s="4" t="n">
        <f aca="false">EN7+EP7+ER7+ET7+EV7+EX7+EZ7+FB7</f>
        <v>9</v>
      </c>
      <c r="FF7" s="341" t="n">
        <f aca="false">FE7/(FE7+FD7)</f>
        <v>0.333333333333333</v>
      </c>
      <c r="FG7" s="4" t="n">
        <f aca="false">EM7+EN7+EU7+EV7</f>
        <v>12</v>
      </c>
      <c r="FH7" s="4" t="n">
        <f aca="false">EO7+EP7+EW7+EX7</f>
        <v>11</v>
      </c>
      <c r="FI7" s="4" t="n">
        <f aca="false">EQ7+ER7+EY7+EZ7</f>
        <v>0</v>
      </c>
      <c r="FJ7" s="4" t="n">
        <f aca="false">SUM(FG7:FI7)</f>
        <v>23</v>
      </c>
      <c r="FK7" s="15" t="n">
        <f aca="false">FH7/FJ7</f>
        <v>0.478260869565217</v>
      </c>
      <c r="FL7" s="15" t="n">
        <f aca="false">FI7/FJ7</f>
        <v>0</v>
      </c>
      <c r="FM7" s="4" t="n">
        <f aca="false">ES7+ET7+FA7+FB7</f>
        <v>4</v>
      </c>
      <c r="FN7" s="4" t="n">
        <f aca="false">SUM(EM7:ET7)</f>
        <v>23</v>
      </c>
      <c r="FO7" s="342" t="n">
        <f aca="false">SUM(EU7:FB7)</f>
        <v>4</v>
      </c>
      <c r="FP7" s="343" t="n">
        <f aca="false">SUM(EM7:FB7)</f>
        <v>27</v>
      </c>
      <c r="FR7" s="0" t="n">
        <v>20</v>
      </c>
      <c r="FS7" s="0" t="n">
        <v>9</v>
      </c>
      <c r="FT7" s="0" t="n">
        <v>0.310344827586207</v>
      </c>
      <c r="FU7" s="0" t="n">
        <v>21</v>
      </c>
      <c r="FV7" s="0" t="n">
        <v>6</v>
      </c>
      <c r="FW7" s="0" t="n">
        <v>0</v>
      </c>
      <c r="FX7" s="0" t="n">
        <v>27</v>
      </c>
      <c r="FY7" s="0" t="n">
        <v>0.222222222222222</v>
      </c>
      <c r="FZ7" s="0" t="n">
        <v>0</v>
      </c>
      <c r="GA7" s="0" t="n">
        <v>2</v>
      </c>
      <c r="GB7" s="0" t="n">
        <v>22</v>
      </c>
      <c r="GC7" s="0" t="n">
        <v>7</v>
      </c>
      <c r="GD7" s="0" t="n">
        <v>29</v>
      </c>
      <c r="GF7" s="347" t="n">
        <f aca="false">(FD7/FR7) - 1</f>
        <v>-0.1</v>
      </c>
      <c r="GG7" s="15" t="n">
        <f aca="false">(FE7/FS7) - 1</f>
        <v>0</v>
      </c>
      <c r="GH7" s="15" t="n">
        <f aca="false">(FF7/FT7) - 1</f>
        <v>0.0740740740740735</v>
      </c>
      <c r="GI7" s="15" t="n">
        <f aca="false">(FG7/FU7) - 1</f>
        <v>-0.428571428571429</v>
      </c>
      <c r="GJ7" s="15" t="n">
        <f aca="false">(FH7/FV7) - 1</f>
        <v>0.833333333333333</v>
      </c>
      <c r="GK7" s="15" t="e">
        <f aca="false">(FI7/FW7) - 1</f>
        <v>#DIV/0!</v>
      </c>
      <c r="GL7" s="15" t="n">
        <f aca="false">(FJ7/FX7) - 1</f>
        <v>-0.148148148148148</v>
      </c>
      <c r="GM7" s="15" t="n">
        <f aca="false">(FK7/FY7) - 1</f>
        <v>1.15217391304348</v>
      </c>
      <c r="GN7" s="15" t="e">
        <f aca="false">(FL7/FZ7) - 1</f>
        <v>#DIV/0!</v>
      </c>
      <c r="GO7" s="15" t="n">
        <f aca="false">(FM7/GA7) - 1</f>
        <v>1</v>
      </c>
      <c r="GP7" s="15" t="n">
        <f aca="false">(FN7/GB7) - 1</f>
        <v>0.0454545454545454</v>
      </c>
      <c r="GQ7" s="15" t="n">
        <f aca="false">(FO7/GC7) - 1</f>
        <v>-0.428571428571429</v>
      </c>
      <c r="GR7" s="348" t="n">
        <f aca="false">(FP7/GD7) - 1</f>
        <v>-0.0689655172413793</v>
      </c>
    </row>
    <row r="8" customFormat="false" ht="21" hidden="false" customHeight="true" outlineLevel="0" collapsed="false">
      <c r="A8" s="349" t="n">
        <v>0.322916666666667</v>
      </c>
      <c r="B8" s="345" t="n">
        <f aca="false">MategninAnneaux!B8+MategninDouane!B8</f>
        <v>22</v>
      </c>
      <c r="C8" s="345" t="n">
        <f aca="false">MategninAnneaux!C8+MategninDouane!C8</f>
        <v>9</v>
      </c>
      <c r="D8" s="345" t="n">
        <f aca="false">MategninAnneaux!D8+MategninDouane!D8</f>
        <v>16</v>
      </c>
      <c r="E8" s="345" t="n">
        <f aca="false">MategninAnneaux!E8+MategninDouane!E8</f>
        <v>7</v>
      </c>
      <c r="F8" s="345" t="n">
        <f aca="false">MategninAnneaux!F8+MategninDouane!F8</f>
        <v>3</v>
      </c>
      <c r="G8" s="345" t="n">
        <f aca="false">MategninAnneaux!G8+MategninDouane!G8</f>
        <v>0</v>
      </c>
      <c r="H8" s="345" t="n">
        <f aca="false">MategninAnneaux!H8+MategninDouane!H8</f>
        <v>1</v>
      </c>
      <c r="I8" s="345" t="n">
        <f aca="false">MategninAnneaux!I8+MategninDouane!I8</f>
        <v>1</v>
      </c>
      <c r="J8" s="345" t="n">
        <f aca="false">MategninAnneaux!J8+MategninDouane!J8</f>
        <v>3</v>
      </c>
      <c r="K8" s="345" t="n">
        <f aca="false">MategninAnneaux!K8+MategninDouane!K8</f>
        <v>1</v>
      </c>
      <c r="L8" s="345" t="n">
        <f aca="false">MategninAnneaux!L8+MategninDouane!L8</f>
        <v>0</v>
      </c>
      <c r="M8" s="345" t="n">
        <f aca="false">MategninAnneaux!M8+MategninDouane!M8</f>
        <v>1</v>
      </c>
      <c r="N8" s="345" t="n">
        <f aca="false">MategninAnneaux!N8+MategninDouane!N8</f>
        <v>0</v>
      </c>
      <c r="O8" s="345" t="n">
        <f aca="false">MategninAnneaux!O8+MategninDouane!O8</f>
        <v>0</v>
      </c>
      <c r="P8" s="345" t="n">
        <f aca="false">MategninAnneaux!P8+MategninDouane!P8</f>
        <v>0</v>
      </c>
      <c r="Q8" s="345" t="n">
        <f aca="false">MategninAnneaux!Q8+MategninDouane!Q8</f>
        <v>1</v>
      </c>
      <c r="S8" s="340" t="n">
        <f aca="false">B8+D8+F8+H8+J8+L8+N8+P8</f>
        <v>45</v>
      </c>
      <c r="T8" s="4" t="n">
        <f aca="false">C8+E8+G8+I8+K8+M8+O8+Q8</f>
        <v>20</v>
      </c>
      <c r="U8" s="341" t="n">
        <f aca="false">T8/(T8+S8)</f>
        <v>0.307692307692308</v>
      </c>
      <c r="V8" s="4" t="n">
        <f aca="false">B8+C8+J8+K8</f>
        <v>35</v>
      </c>
      <c r="W8" s="4" t="n">
        <f aca="false">D8+E8+L8+M8</f>
        <v>24</v>
      </c>
      <c r="X8" s="4" t="n">
        <f aca="false">F8+G8+N8+O8</f>
        <v>3</v>
      </c>
      <c r="Y8" s="4" t="n">
        <f aca="false">SUM(V8:X8)</f>
        <v>62</v>
      </c>
      <c r="Z8" s="15" t="n">
        <f aca="false">W8/Y8</f>
        <v>0.387096774193548</v>
      </c>
      <c r="AA8" s="15" t="n">
        <f aca="false">X8/Y8</f>
        <v>0.0483870967741936</v>
      </c>
      <c r="AB8" s="4" t="n">
        <f aca="false">H8+I8+P8+Q8</f>
        <v>3</v>
      </c>
      <c r="AC8" s="4" t="n">
        <f aca="false">SUM(B8:I8)</f>
        <v>59</v>
      </c>
      <c r="AD8" s="342" t="n">
        <f aca="false">SUM(J8:Q8)</f>
        <v>6</v>
      </c>
      <c r="AE8" s="343" t="n">
        <f aca="false">SUM(B8:Q8)</f>
        <v>65</v>
      </c>
      <c r="AH8" s="15" t="n">
        <f aca="false">(S8/BN8) - 1</f>
        <v>0.125</v>
      </c>
      <c r="AI8" s="15" t="n">
        <f aca="false">(T8/BO8) - 1</f>
        <v>-0.0476190476190477</v>
      </c>
      <c r="AJ8" s="15" t="n">
        <f aca="false">(U8/BP8) - 1</f>
        <v>-0.106227106227106</v>
      </c>
      <c r="AK8" s="15" t="n">
        <f aca="false">(V8/BQ8) - 1</f>
        <v>0.4</v>
      </c>
      <c r="AL8" s="15" t="n">
        <f aca="false">(W8/BR8) - 1</f>
        <v>-0.225806451612903</v>
      </c>
      <c r="AM8" s="15" t="n">
        <f aca="false">(X8/BS8) - 1</f>
        <v>-0.25</v>
      </c>
      <c r="AN8" s="15" t="n">
        <f aca="false">(Y8/BT8) - 1</f>
        <v>0.0333333333333334</v>
      </c>
      <c r="AO8" s="15" t="n">
        <f aca="false">(Z8/BU8) - 1</f>
        <v>-0.250780437044745</v>
      </c>
      <c r="AP8" s="15" t="n">
        <f aca="false">(AA8/BV8) - 1</f>
        <v>-0.274193548387097</v>
      </c>
      <c r="AQ8" s="15" t="n">
        <f aca="false">(AB8/BW8) - 1</f>
        <v>2</v>
      </c>
      <c r="AR8" s="15" t="n">
        <f aca="false">(AC8/BX8) - 1</f>
        <v>0.0350877192982457</v>
      </c>
      <c r="AS8" s="15" t="n">
        <f aca="false">(AD8/BY8) - 1</f>
        <v>0.5</v>
      </c>
      <c r="AT8" s="15" t="n">
        <f aca="false">(AE8/BZ8) - 1</f>
        <v>0.0655737704918034</v>
      </c>
      <c r="AV8" s="349" t="n">
        <v>0.322916666666667</v>
      </c>
      <c r="AW8" s="345" t="n">
        <f aca="false">MategninAnneaux!AW8+MategninDouane!AW8</f>
        <v>19</v>
      </c>
      <c r="AX8" s="345" t="n">
        <f aca="false">MategninAnneaux!AX8+MategninDouane!AX8</f>
        <v>6</v>
      </c>
      <c r="AY8" s="345" t="n">
        <f aca="false">MategninAnneaux!AY8+MategninDouane!AY8</f>
        <v>17</v>
      </c>
      <c r="AZ8" s="345" t="n">
        <f aca="false">MategninAnneaux!AZ8+MategninDouane!AZ8</f>
        <v>10</v>
      </c>
      <c r="BA8" s="345" t="n">
        <f aca="false">MategninAnneaux!BA8+MategninDouane!BA8</f>
        <v>2</v>
      </c>
      <c r="BB8" s="345" t="n">
        <f aca="false">MategninAnneaux!BB8+MategninDouane!BB8</f>
        <v>2</v>
      </c>
      <c r="BC8" s="345" t="n">
        <f aca="false">MategninAnneaux!BC8+MategninDouane!BC8</f>
        <v>0</v>
      </c>
      <c r="BD8" s="345" t="n">
        <f aca="false">MategninAnneaux!BD8+MategninDouane!BD8</f>
        <v>1</v>
      </c>
      <c r="BE8" s="345" t="n">
        <f aca="false">MategninAnneaux!BE8+MategninDouane!BE8</f>
        <v>0</v>
      </c>
      <c r="BF8" s="345" t="n">
        <f aca="false">MategninAnneaux!BF8+MategninDouane!BF8</f>
        <v>0</v>
      </c>
      <c r="BG8" s="345" t="n">
        <f aca="false">MategninAnneaux!BG8+MategninDouane!BG8</f>
        <v>2</v>
      </c>
      <c r="BH8" s="345" t="n">
        <f aca="false">MategninAnneaux!BH8+MategninDouane!BH8</f>
        <v>2</v>
      </c>
      <c r="BI8" s="345" t="n">
        <f aca="false">MategninAnneaux!BI8+MategninDouane!BI8</f>
        <v>0</v>
      </c>
      <c r="BJ8" s="345" t="n">
        <f aca="false">MategninAnneaux!BJ8+MategninDouane!BJ8</f>
        <v>0</v>
      </c>
      <c r="BK8" s="345" t="n">
        <f aca="false">MategninAnneaux!BK8+MategninDouane!BK8</f>
        <v>0</v>
      </c>
      <c r="BL8" s="345" t="n">
        <f aca="false">MategninAnneaux!BL8+MategninDouane!BL8</f>
        <v>0</v>
      </c>
      <c r="BN8" s="340" t="n">
        <f aca="false">AW8+AY8+BA8+BC8+BE8+BG8+BI8+BK8</f>
        <v>40</v>
      </c>
      <c r="BO8" s="4" t="n">
        <f aca="false">AX8+AZ8+BB8+BD8+BF8+BH8+BJ8+BL8</f>
        <v>21</v>
      </c>
      <c r="BP8" s="341" t="n">
        <f aca="false">BO8/(BO8+BN8)</f>
        <v>0.344262295081967</v>
      </c>
      <c r="BQ8" s="4" t="n">
        <f aca="false">AW8+AX8+BE8+BF8</f>
        <v>25</v>
      </c>
      <c r="BR8" s="4" t="n">
        <f aca="false">AY8+AZ8+BG8+BH8</f>
        <v>31</v>
      </c>
      <c r="BS8" s="4" t="n">
        <f aca="false">BA8+BB8+BI8+BJ8</f>
        <v>4</v>
      </c>
      <c r="BT8" s="4" t="n">
        <f aca="false">SUM(BQ8:BS8)</f>
        <v>60</v>
      </c>
      <c r="BU8" s="15" t="n">
        <f aca="false">BR8/BT8</f>
        <v>0.516666666666667</v>
      </c>
      <c r="BV8" s="15" t="n">
        <f aca="false">BS8/BT8</f>
        <v>0.0666666666666667</v>
      </c>
      <c r="BW8" s="4" t="n">
        <f aca="false">BC8+BD8+BK8+BL8</f>
        <v>1</v>
      </c>
      <c r="BX8" s="4" t="n">
        <f aca="false">SUM(AW8:BD8)</f>
        <v>57</v>
      </c>
      <c r="BY8" s="342" t="n">
        <f aca="false">SUM(BE8:BL8)</f>
        <v>4</v>
      </c>
      <c r="BZ8" s="343" t="n">
        <f aca="false">SUM(AW8:BL8)</f>
        <v>61</v>
      </c>
      <c r="CC8" s="15" t="n">
        <f aca="false">(BN8/DI8) - 1</f>
        <v>0.176470588235294</v>
      </c>
      <c r="CD8" s="15" t="n">
        <f aca="false">(BO8/DJ8) - 1</f>
        <v>0.4</v>
      </c>
      <c r="CE8" s="15" t="n">
        <f aca="false">(BP8/DK8) - 1</f>
        <v>0.124590163934426</v>
      </c>
      <c r="CF8" s="15" t="n">
        <f aca="false">(BQ8/DL8) - 1</f>
        <v>0.25</v>
      </c>
      <c r="CG8" s="15" t="n">
        <f aca="false">(BR8/DM8) - 1</f>
        <v>0.24</v>
      </c>
      <c r="CH8" s="15" t="e">
        <f aca="false">(BS8/DN8) - 1</f>
        <v>#DIV/0!</v>
      </c>
      <c r="CI8" s="15" t="n">
        <f aca="false">(BT8/DO8) - 1</f>
        <v>0.333333333333333</v>
      </c>
      <c r="CJ8" s="15" t="n">
        <f aca="false">(BU8/DP8) - 1</f>
        <v>-0.07</v>
      </c>
      <c r="CK8" s="15" t="e">
        <f aca="false">(BV8/DQ8) - 1</f>
        <v>#DIV/0!</v>
      </c>
      <c r="CL8" s="15" t="n">
        <f aca="false">(BW8/DR8) - 1</f>
        <v>-0.75</v>
      </c>
      <c r="CM8" s="15" t="n">
        <f aca="false">(BX8/DS8) - 1</f>
        <v>0.266666666666667</v>
      </c>
      <c r="CN8" s="15" t="n">
        <f aca="false">(BY8/DT8) - 1</f>
        <v>0</v>
      </c>
      <c r="CO8" s="15" t="n">
        <f aca="false">(BZ8/DU8) - 1</f>
        <v>0.244897959183674</v>
      </c>
      <c r="CQ8" s="349" t="n">
        <v>0.322916666666667</v>
      </c>
      <c r="CR8" s="345" t="n">
        <f aca="false">MategninAnneaux!CR8+MategninDouane!CR8</f>
        <v>12</v>
      </c>
      <c r="CS8" s="345" t="n">
        <f aca="false">MategninAnneaux!CS8+MategninDouane!CS8</f>
        <v>6</v>
      </c>
      <c r="CT8" s="345" t="n">
        <f aca="false">MategninAnneaux!CT8+MategninDouane!CT8</f>
        <v>17</v>
      </c>
      <c r="CU8" s="345" t="n">
        <f aca="false">MategninAnneaux!CU8+MategninDouane!CU8</f>
        <v>7</v>
      </c>
      <c r="CV8" s="345" t="n">
        <f aca="false">MategninAnneaux!CV8+MategninDouane!CV8</f>
        <v>0</v>
      </c>
      <c r="CW8" s="345" t="n">
        <f aca="false">MategninAnneaux!CW8+MategninDouane!CW8</f>
        <v>0</v>
      </c>
      <c r="CX8" s="345" t="n">
        <f aca="false">MategninAnneaux!CX8+MategninDouane!CX8</f>
        <v>2</v>
      </c>
      <c r="CY8" s="345" t="n">
        <f aca="false">MategninAnneaux!CY8+MategninDouane!CY8</f>
        <v>1</v>
      </c>
      <c r="CZ8" s="345" t="n">
        <f aca="false">MategninAnneaux!CZ8+MategninDouane!CZ8</f>
        <v>2</v>
      </c>
      <c r="DA8" s="345" t="n">
        <f aca="false">MategninAnneaux!DA8+MategninDouane!DA8</f>
        <v>0</v>
      </c>
      <c r="DB8" s="345" t="n">
        <f aca="false">MategninAnneaux!DB8+MategninDouane!DB8</f>
        <v>0</v>
      </c>
      <c r="DC8" s="345" t="n">
        <f aca="false">MategninAnneaux!DC8+MategninDouane!DC8</f>
        <v>1</v>
      </c>
      <c r="DD8" s="345" t="n">
        <f aca="false">MategninAnneaux!DD8+MategninDouane!DD8</f>
        <v>0</v>
      </c>
      <c r="DE8" s="345" t="n">
        <f aca="false">MategninAnneaux!DE8+MategninDouane!DE8</f>
        <v>0</v>
      </c>
      <c r="DF8" s="345" t="n">
        <f aca="false">MategninAnneaux!DF8+MategninDouane!DF8</f>
        <v>1</v>
      </c>
      <c r="DG8" s="345" t="n">
        <f aca="false">MategninAnneaux!DG8+MategninDouane!DG8</f>
        <v>0</v>
      </c>
      <c r="DI8" s="340" t="n">
        <f aca="false">CR8+CT8+CV8+CX8+CZ8+DB8+DD8+DF8</f>
        <v>34</v>
      </c>
      <c r="DJ8" s="4" t="n">
        <f aca="false">CS8+CU8+CW8+CY8+DA8+DC8+DE8+DG8</f>
        <v>15</v>
      </c>
      <c r="DK8" s="341" t="n">
        <f aca="false">DJ8/(DJ8+DI8)</f>
        <v>0.306122448979592</v>
      </c>
      <c r="DL8" s="4" t="n">
        <f aca="false">CR8+CS8+CZ8+DA8</f>
        <v>20</v>
      </c>
      <c r="DM8" s="4" t="n">
        <f aca="false">CT8+CU8+DB8+DC8</f>
        <v>25</v>
      </c>
      <c r="DN8" s="4" t="n">
        <f aca="false">CV8+CW8+DD8+DE8</f>
        <v>0</v>
      </c>
      <c r="DO8" s="4" t="n">
        <f aca="false">SUM(DL8:DN8)</f>
        <v>45</v>
      </c>
      <c r="DP8" s="15" t="n">
        <f aca="false">DM8/DO8</f>
        <v>0.555555555555556</v>
      </c>
      <c r="DQ8" s="15" t="n">
        <f aca="false">DN8/DO8</f>
        <v>0</v>
      </c>
      <c r="DR8" s="4" t="n">
        <f aca="false">CX8+CY8+DF8+DG8</f>
        <v>4</v>
      </c>
      <c r="DS8" s="4" t="n">
        <f aca="false">SUM(CR8:CY8)</f>
        <v>45</v>
      </c>
      <c r="DT8" s="342" t="n">
        <f aca="false">SUM(CZ8:DG8)</f>
        <v>4</v>
      </c>
      <c r="DU8" s="343" t="n">
        <f aca="false">SUM(CR8:DG8)</f>
        <v>49</v>
      </c>
      <c r="DX8" s="15" t="n">
        <f aca="false">(DI8/FD8) - 1</f>
        <v>0.7</v>
      </c>
      <c r="DY8" s="15" t="n">
        <f aca="false">(DJ8/FE8) - 1</f>
        <v>0.25</v>
      </c>
      <c r="DZ8" s="15" t="n">
        <f aca="false">(DK8/FF8) - 1</f>
        <v>-0.183673469387755</v>
      </c>
      <c r="EA8" s="15" t="n">
        <f aca="false">(DL8/FG8) - 1</f>
        <v>0.538461538461539</v>
      </c>
      <c r="EB8" s="15" t="n">
        <f aca="false">(DM8/FH8) - 1</f>
        <v>0.785714285714286</v>
      </c>
      <c r="EC8" s="15" t="n">
        <f aca="false">(DN8/FI8) - 1</f>
        <v>-1</v>
      </c>
      <c r="ED8" s="15" t="n">
        <f aca="false">(DO8/FJ8) - 1</f>
        <v>0.5</v>
      </c>
      <c r="EE8" s="15" t="n">
        <f aca="false">(DP8/FK8) - 1</f>
        <v>0.19047619047619</v>
      </c>
      <c r="EF8" s="15" t="n">
        <f aca="false">(DQ8/FL8) - 1</f>
        <v>-1</v>
      </c>
      <c r="EG8" s="15" t="n">
        <f aca="false">(DR8/FM8) - 1</f>
        <v>1</v>
      </c>
      <c r="EH8" s="15" t="n">
        <f aca="false">(DS8/FN8) - 1</f>
        <v>0.607142857142857</v>
      </c>
      <c r="EI8" s="15" t="n">
        <f aca="false">(DT8/FO8) - 1</f>
        <v>0</v>
      </c>
      <c r="EJ8" s="15" t="n">
        <f aca="false">(DU8/FP8) - 1</f>
        <v>0.53125</v>
      </c>
      <c r="EL8" s="350" t="n">
        <v>0.322916666666667</v>
      </c>
      <c r="EM8" s="345" t="n">
        <f aca="false">MategninAnneaux!EM8+MategninDouane!EM8</f>
        <v>9</v>
      </c>
      <c r="EN8" s="345" t="n">
        <f aca="false">MategninAnneaux!EN8+MategninDouane!EN8</f>
        <v>2</v>
      </c>
      <c r="EO8" s="345" t="n">
        <f aca="false">MategninAnneaux!EO8+MategninDouane!EO8</f>
        <v>6</v>
      </c>
      <c r="EP8" s="345" t="n">
        <f aca="false">MategninAnneaux!EP8+MategninDouane!EP8</f>
        <v>7</v>
      </c>
      <c r="EQ8" s="345" t="n">
        <f aca="false">MategninAnneaux!EQ8+MategninDouane!EQ8</f>
        <v>3</v>
      </c>
      <c r="ER8" s="345" t="n">
        <f aca="false">MategninAnneaux!ER8+MategninDouane!ER8</f>
        <v>0</v>
      </c>
      <c r="ES8" s="345" t="n">
        <f aca="false">MategninAnneaux!ES8+MategninDouane!ES8</f>
        <v>0</v>
      </c>
      <c r="ET8" s="345" t="n">
        <f aca="false">MategninAnneaux!ET8+MategninDouane!ET8</f>
        <v>1</v>
      </c>
      <c r="EU8" s="345" t="n">
        <f aca="false">MategninAnneaux!EU8+MategninDouane!EU8</f>
        <v>1</v>
      </c>
      <c r="EV8" s="345" t="n">
        <f aca="false">MategninAnneaux!EV8+MategninDouane!EV8</f>
        <v>1</v>
      </c>
      <c r="EW8" s="345" t="n">
        <f aca="false">MategninAnneaux!EW8+MategninDouane!EW8</f>
        <v>1</v>
      </c>
      <c r="EX8" s="345" t="n">
        <f aca="false">MategninAnneaux!EX8+MategninDouane!EX8</f>
        <v>0</v>
      </c>
      <c r="EY8" s="345" t="n">
        <f aca="false">MategninAnneaux!EY8+MategninDouane!EY8</f>
        <v>0</v>
      </c>
      <c r="EZ8" s="345" t="n">
        <f aca="false">MategninAnneaux!EZ8+MategninDouane!EZ8</f>
        <v>0</v>
      </c>
      <c r="FA8" s="345" t="n">
        <f aca="false">MategninAnneaux!FA8+MategninDouane!FA8</f>
        <v>0</v>
      </c>
      <c r="FB8" s="345" t="n">
        <f aca="false">MategninAnneaux!FB8+MategninDouane!FB8</f>
        <v>1</v>
      </c>
      <c r="FD8" s="340" t="n">
        <f aca="false">EM8+EO8+EQ8+ES8+EU8+EW8+EY8+FA8</f>
        <v>20</v>
      </c>
      <c r="FE8" s="4" t="n">
        <f aca="false">EN8+EP8+ER8+ET8+EV8+EX8+EZ8+FB8</f>
        <v>12</v>
      </c>
      <c r="FF8" s="341" t="n">
        <f aca="false">FE8/(FE8+FD8)</f>
        <v>0.375</v>
      </c>
      <c r="FG8" s="4" t="n">
        <f aca="false">EM8+EN8+EU8+EV8</f>
        <v>13</v>
      </c>
      <c r="FH8" s="4" t="n">
        <f aca="false">EO8+EP8+EW8+EX8</f>
        <v>14</v>
      </c>
      <c r="FI8" s="4" t="n">
        <f aca="false">EQ8+ER8+EY8+EZ8</f>
        <v>3</v>
      </c>
      <c r="FJ8" s="4" t="n">
        <f aca="false">SUM(FG8:FI8)</f>
        <v>30</v>
      </c>
      <c r="FK8" s="15" t="n">
        <f aca="false">FH8/FJ8</f>
        <v>0.466666666666667</v>
      </c>
      <c r="FL8" s="15" t="n">
        <f aca="false">FI8/FJ8</f>
        <v>0.1</v>
      </c>
      <c r="FM8" s="4" t="n">
        <f aca="false">ES8+ET8+FA8+FB8</f>
        <v>2</v>
      </c>
      <c r="FN8" s="4" t="n">
        <f aca="false">SUM(EM8:ET8)</f>
        <v>28</v>
      </c>
      <c r="FO8" s="342" t="n">
        <f aca="false">SUM(EU8:FB8)</f>
        <v>4</v>
      </c>
      <c r="FP8" s="343" t="n">
        <f aca="false">SUM(EM8:FB8)</f>
        <v>32</v>
      </c>
      <c r="FR8" s="0" t="n">
        <v>21</v>
      </c>
      <c r="FS8" s="0" t="n">
        <v>9</v>
      </c>
      <c r="FT8" s="0" t="n">
        <v>0.3</v>
      </c>
      <c r="FU8" s="0" t="n">
        <v>16</v>
      </c>
      <c r="FV8" s="0" t="n">
        <v>5</v>
      </c>
      <c r="FW8" s="0" t="n">
        <v>3</v>
      </c>
      <c r="FX8" s="0" t="n">
        <v>24</v>
      </c>
      <c r="FY8" s="0" t="n">
        <v>0.208333333333333</v>
      </c>
      <c r="FZ8" s="0" t="n">
        <v>0.125</v>
      </c>
      <c r="GA8" s="0" t="n">
        <v>6</v>
      </c>
      <c r="GB8" s="0" t="n">
        <v>23</v>
      </c>
      <c r="GC8" s="0" t="n">
        <v>7</v>
      </c>
      <c r="GD8" s="0" t="n">
        <v>30</v>
      </c>
      <c r="GF8" s="347" t="n">
        <f aca="false">(FD8/FR8) - 1</f>
        <v>-0.0476190476190477</v>
      </c>
      <c r="GG8" s="15" t="n">
        <f aca="false">(FE8/FS8) - 1</f>
        <v>0.333333333333333</v>
      </c>
      <c r="GH8" s="15" t="n">
        <f aca="false">(FF8/FT8) - 1</f>
        <v>0.25</v>
      </c>
      <c r="GI8" s="15" t="n">
        <f aca="false">(FG8/FU8) - 1</f>
        <v>-0.1875</v>
      </c>
      <c r="GJ8" s="15" t="n">
        <f aca="false">(FH8/FV8) - 1</f>
        <v>1.8</v>
      </c>
      <c r="GK8" s="15" t="n">
        <f aca="false">(FI8/FW8) - 1</f>
        <v>0</v>
      </c>
      <c r="GL8" s="15" t="n">
        <f aca="false">(FJ8/FX8) - 1</f>
        <v>0.25</v>
      </c>
      <c r="GM8" s="15" t="n">
        <f aca="false">(FK8/FY8) - 1</f>
        <v>1.24</v>
      </c>
      <c r="GN8" s="15" t="n">
        <f aca="false">(FL8/FZ8) - 1</f>
        <v>-0.2</v>
      </c>
      <c r="GO8" s="15" t="n">
        <f aca="false">(FM8/GA8) - 1</f>
        <v>-0.666666666666667</v>
      </c>
      <c r="GP8" s="15" t="n">
        <f aca="false">(FN8/GB8) - 1</f>
        <v>0.217391304347826</v>
      </c>
      <c r="GQ8" s="15" t="n">
        <f aca="false">(FO8/GC8) - 1</f>
        <v>-0.428571428571429</v>
      </c>
      <c r="GR8" s="348" t="n">
        <f aca="false">(FP8/GD8) - 1</f>
        <v>0.0666666666666667</v>
      </c>
    </row>
    <row r="9" customFormat="false" ht="21" hidden="false" customHeight="true" outlineLevel="0" collapsed="false">
      <c r="A9" s="344" t="n">
        <v>0.333333333333333</v>
      </c>
      <c r="B9" s="345" t="n">
        <f aca="false">MategninAnneaux!B9+MategninDouane!B9</f>
        <v>22</v>
      </c>
      <c r="C9" s="345" t="n">
        <f aca="false">MategninAnneaux!C9+MategninDouane!C9</f>
        <v>7</v>
      </c>
      <c r="D9" s="345" t="n">
        <f aca="false">MategninAnneaux!D9+MategninDouane!D9</f>
        <v>20</v>
      </c>
      <c r="E9" s="345" t="n">
        <f aca="false">MategninAnneaux!E9+MategninDouane!E9</f>
        <v>18</v>
      </c>
      <c r="F9" s="345" t="n">
        <f aca="false">MategninAnneaux!F9+MategninDouane!F9</f>
        <v>2</v>
      </c>
      <c r="G9" s="345" t="n">
        <f aca="false">MategninAnneaux!G9+MategninDouane!G9</f>
        <v>1</v>
      </c>
      <c r="H9" s="345" t="n">
        <f aca="false">MategninAnneaux!H9+MategninDouane!H9</f>
        <v>2</v>
      </c>
      <c r="I9" s="345" t="n">
        <f aca="false">MategninAnneaux!I9+MategninDouane!I9</f>
        <v>2</v>
      </c>
      <c r="J9" s="345" t="n">
        <f aca="false">MategninAnneaux!J9+MategninDouane!J9</f>
        <v>4</v>
      </c>
      <c r="K9" s="345" t="n">
        <f aca="false">MategninAnneaux!K9+MategninDouane!K9</f>
        <v>0</v>
      </c>
      <c r="L9" s="345" t="n">
        <f aca="false">MategninAnneaux!L9+MategninDouane!L9</f>
        <v>3</v>
      </c>
      <c r="M9" s="345" t="n">
        <f aca="false">MategninAnneaux!M9+MategninDouane!M9</f>
        <v>1</v>
      </c>
      <c r="N9" s="345" t="n">
        <f aca="false">MategninAnneaux!N9+MategninDouane!N9</f>
        <v>0</v>
      </c>
      <c r="O9" s="345" t="n">
        <f aca="false">MategninAnneaux!O9+MategninDouane!O9</f>
        <v>0</v>
      </c>
      <c r="P9" s="345" t="n">
        <f aca="false">MategninAnneaux!P9+MategninDouane!P9</f>
        <v>1</v>
      </c>
      <c r="Q9" s="345" t="n">
        <f aca="false">MategninAnneaux!Q9+MategninDouane!Q9</f>
        <v>3</v>
      </c>
      <c r="S9" s="340" t="n">
        <f aca="false">B9+D9+F9+H9+J9+L9+N9+P9</f>
        <v>54</v>
      </c>
      <c r="T9" s="4" t="n">
        <f aca="false">C9+E9+G9+I9+K9+M9+O9+Q9</f>
        <v>32</v>
      </c>
      <c r="U9" s="341" t="n">
        <f aca="false">T9/(T9+S9)</f>
        <v>0.372093023255814</v>
      </c>
      <c r="V9" s="4" t="n">
        <f aca="false">B9+C9+J9+K9</f>
        <v>33</v>
      </c>
      <c r="W9" s="4" t="n">
        <f aca="false">D9+E9+L9+M9</f>
        <v>42</v>
      </c>
      <c r="X9" s="4" t="n">
        <f aca="false">F9+G9+N9+O9</f>
        <v>3</v>
      </c>
      <c r="Y9" s="4" t="n">
        <f aca="false">SUM(V9:X9)</f>
        <v>78</v>
      </c>
      <c r="Z9" s="15" t="n">
        <f aca="false">W9/Y9</f>
        <v>0.538461538461538</v>
      </c>
      <c r="AA9" s="15" t="n">
        <f aca="false">X9/Y9</f>
        <v>0.0384615384615385</v>
      </c>
      <c r="AB9" s="4" t="n">
        <f aca="false">H9+I9+P9+Q9</f>
        <v>8</v>
      </c>
      <c r="AC9" s="4" t="n">
        <f aca="false">SUM(B9:I9)</f>
        <v>74</v>
      </c>
      <c r="AD9" s="342" t="n">
        <f aca="false">SUM(J9:Q9)</f>
        <v>12</v>
      </c>
      <c r="AE9" s="343" t="n">
        <f aca="false">SUM(B9:Q9)</f>
        <v>86</v>
      </c>
      <c r="AH9" s="15" t="n">
        <f aca="false">(S9/BN9) - 1</f>
        <v>0.148936170212766</v>
      </c>
      <c r="AI9" s="15" t="n">
        <f aca="false">(T9/BO9) - 1</f>
        <v>0.28</v>
      </c>
      <c r="AJ9" s="15" t="n">
        <f aca="false">(U9/BP9) - 1</f>
        <v>0.0716279069767443</v>
      </c>
      <c r="AK9" s="15" t="n">
        <f aca="false">(V9/BQ9) - 1</f>
        <v>0.1</v>
      </c>
      <c r="AL9" s="15" t="n">
        <f aca="false">(W9/BR9) - 1</f>
        <v>0.166666666666667</v>
      </c>
      <c r="AM9" s="15" t="n">
        <f aca="false">(X9/BS9) - 1</f>
        <v>2</v>
      </c>
      <c r="AN9" s="15" t="n">
        <f aca="false">(Y9/BT9) - 1</f>
        <v>0.164179104477612</v>
      </c>
      <c r="AO9" s="15" t="n">
        <f aca="false">(Z9/BU9) - 1</f>
        <v>0.00213675213675213</v>
      </c>
      <c r="AP9" s="15" t="n">
        <f aca="false">(AA9/BV9) - 1</f>
        <v>1.57692307692308</v>
      </c>
      <c r="AQ9" s="15" t="n">
        <f aca="false">(AB9/BW9) - 1</f>
        <v>0.6</v>
      </c>
      <c r="AR9" s="15" t="n">
        <f aca="false">(AC9/BX9) - 1</f>
        <v>0.121212121212121</v>
      </c>
      <c r="AS9" s="15" t="n">
        <f aca="false">(AD9/BY9) - 1</f>
        <v>1</v>
      </c>
      <c r="AT9" s="15" t="n">
        <f aca="false">(AE9/BZ9) - 1</f>
        <v>0.194444444444444</v>
      </c>
      <c r="AV9" s="344" t="n">
        <v>0.333333333333333</v>
      </c>
      <c r="AW9" s="345" t="n">
        <f aca="false">MategninAnneaux!AW9+MategninDouane!AW9</f>
        <v>24</v>
      </c>
      <c r="AX9" s="345" t="n">
        <f aca="false">MategninAnneaux!AX9+MategninDouane!AX9</f>
        <v>4</v>
      </c>
      <c r="AY9" s="345" t="n">
        <f aca="false">MategninAnneaux!AY9+MategninDouane!AY9</f>
        <v>17</v>
      </c>
      <c r="AZ9" s="345" t="n">
        <f aca="false">MategninAnneaux!AZ9+MategninDouane!AZ9</f>
        <v>16</v>
      </c>
      <c r="BA9" s="345" t="n">
        <f aca="false">MategninAnneaux!BA9+MategninDouane!BA9</f>
        <v>0</v>
      </c>
      <c r="BB9" s="345" t="n">
        <f aca="false">MategninAnneaux!BB9+MategninDouane!BB9</f>
        <v>0</v>
      </c>
      <c r="BC9" s="345" t="n">
        <f aca="false">MategninAnneaux!BC9+MategninDouane!BC9</f>
        <v>1</v>
      </c>
      <c r="BD9" s="345" t="n">
        <f aca="false">MategninAnneaux!BD9+MategninDouane!BD9</f>
        <v>4</v>
      </c>
      <c r="BE9" s="345" t="n">
        <f aca="false">MategninAnneaux!BE9+MategninDouane!BE9</f>
        <v>2</v>
      </c>
      <c r="BF9" s="345" t="n">
        <f aca="false">MategninAnneaux!BF9+MategninDouane!BF9</f>
        <v>0</v>
      </c>
      <c r="BG9" s="345" t="n">
        <f aca="false">MategninAnneaux!BG9+MategninDouane!BG9</f>
        <v>2</v>
      </c>
      <c r="BH9" s="345" t="n">
        <f aca="false">MategninAnneaux!BH9+MategninDouane!BH9</f>
        <v>1</v>
      </c>
      <c r="BI9" s="345" t="n">
        <f aca="false">MategninAnneaux!BI9+MategninDouane!BI9</f>
        <v>1</v>
      </c>
      <c r="BJ9" s="345" t="n">
        <f aca="false">MategninAnneaux!BJ9+MategninDouane!BJ9</f>
        <v>0</v>
      </c>
      <c r="BK9" s="345" t="n">
        <f aca="false">MategninAnneaux!BK9+MategninDouane!BK9</f>
        <v>0</v>
      </c>
      <c r="BL9" s="345" t="n">
        <f aca="false">MategninAnneaux!BL9+MategninDouane!BL9</f>
        <v>0</v>
      </c>
      <c r="BN9" s="340" t="n">
        <f aca="false">AW9+AY9+BA9+BC9+BE9+BG9+BI9+BK9</f>
        <v>47</v>
      </c>
      <c r="BO9" s="4" t="n">
        <f aca="false">AX9+AZ9+BB9+BD9+BF9+BH9+BJ9+BL9</f>
        <v>25</v>
      </c>
      <c r="BP9" s="341" t="n">
        <f aca="false">BO9/(BO9+BN9)</f>
        <v>0.347222222222222</v>
      </c>
      <c r="BQ9" s="4" t="n">
        <f aca="false">AW9+AX9+BE9+BF9</f>
        <v>30</v>
      </c>
      <c r="BR9" s="4" t="n">
        <f aca="false">AY9+AZ9+BG9+BH9</f>
        <v>36</v>
      </c>
      <c r="BS9" s="4" t="n">
        <f aca="false">BA9+BB9+BI9+BJ9</f>
        <v>1</v>
      </c>
      <c r="BT9" s="4" t="n">
        <f aca="false">SUM(BQ9:BS9)</f>
        <v>67</v>
      </c>
      <c r="BU9" s="15" t="n">
        <f aca="false">BR9/BT9</f>
        <v>0.537313432835821</v>
      </c>
      <c r="BV9" s="15" t="n">
        <f aca="false">BS9/BT9</f>
        <v>0.0149253731343284</v>
      </c>
      <c r="BW9" s="4" t="n">
        <f aca="false">BC9+BD9+BK9+BL9</f>
        <v>5</v>
      </c>
      <c r="BX9" s="4" t="n">
        <f aca="false">SUM(AW9:BD9)</f>
        <v>66</v>
      </c>
      <c r="BY9" s="342" t="n">
        <f aca="false">SUM(BE9:BL9)</f>
        <v>6</v>
      </c>
      <c r="BZ9" s="343" t="n">
        <f aca="false">SUM(AW9:BL9)</f>
        <v>72</v>
      </c>
      <c r="CC9" s="15" t="n">
        <f aca="false">(BN9/DI9) - 1</f>
        <v>0.740740740740741</v>
      </c>
      <c r="CD9" s="15" t="n">
        <f aca="false">(BO9/DJ9) - 1</f>
        <v>0.5625</v>
      </c>
      <c r="CE9" s="15" t="n">
        <f aca="false">(BP9/DK9) - 1</f>
        <v>-0.0668402777777778</v>
      </c>
      <c r="CF9" s="15" t="n">
        <f aca="false">(BQ9/DL9) - 1</f>
        <v>0.428571428571429</v>
      </c>
      <c r="CG9" s="15" t="n">
        <f aca="false">(BR9/DM9) - 1</f>
        <v>1.4</v>
      </c>
      <c r="CH9" s="15" t="n">
        <f aca="false">(BS9/DN9) - 1</f>
        <v>-0.75</v>
      </c>
      <c r="CI9" s="15" t="n">
        <f aca="false">(BT9/DO9) - 1</f>
        <v>0.675</v>
      </c>
      <c r="CJ9" s="15" t="n">
        <f aca="false">(BU9/DP9) - 1</f>
        <v>0.432835820895522</v>
      </c>
      <c r="CK9" s="15" t="n">
        <f aca="false">(BV9/DQ9) - 1</f>
        <v>-0.850746268656716</v>
      </c>
      <c r="CL9" s="15" t="n">
        <f aca="false">(BW9/DR9) - 1</f>
        <v>0.666666666666667</v>
      </c>
      <c r="CM9" s="15" t="n">
        <f aca="false">(BX9/DS9) - 1</f>
        <v>0.736842105263158</v>
      </c>
      <c r="CN9" s="15" t="n">
        <f aca="false">(BY9/DT9) - 1</f>
        <v>0.2</v>
      </c>
      <c r="CO9" s="15" t="n">
        <f aca="false">(BZ9/DU9) - 1</f>
        <v>0.674418604651163</v>
      </c>
      <c r="CQ9" s="344" t="n">
        <v>0.333333333333333</v>
      </c>
      <c r="CR9" s="345" t="n">
        <f aca="false">MategninAnneaux!CR9+MategninDouane!CR9</f>
        <v>13</v>
      </c>
      <c r="CS9" s="345" t="n">
        <f aca="false">MategninAnneaux!CS9+MategninDouane!CS9</f>
        <v>5</v>
      </c>
      <c r="CT9" s="345" t="n">
        <f aca="false">MategninAnneaux!CT9+MategninDouane!CT9</f>
        <v>8</v>
      </c>
      <c r="CU9" s="345" t="n">
        <f aca="false">MategninAnneaux!CU9+MategninDouane!CU9</f>
        <v>7</v>
      </c>
      <c r="CV9" s="345" t="n">
        <f aca="false">MategninAnneaux!CV9+MategninDouane!CV9</f>
        <v>3</v>
      </c>
      <c r="CW9" s="345" t="n">
        <f aca="false">MategninAnneaux!CW9+MategninDouane!CW9</f>
        <v>1</v>
      </c>
      <c r="CX9" s="345" t="n">
        <f aca="false">MategninAnneaux!CX9+MategninDouane!CX9</f>
        <v>0</v>
      </c>
      <c r="CY9" s="345" t="n">
        <f aca="false">MategninAnneaux!CY9+MategninDouane!CY9</f>
        <v>1</v>
      </c>
      <c r="CZ9" s="345" t="n">
        <f aca="false">MategninAnneaux!CZ9+MategninDouane!CZ9</f>
        <v>3</v>
      </c>
      <c r="DA9" s="345" t="n">
        <f aca="false">MategninAnneaux!DA9+MategninDouane!DA9</f>
        <v>0</v>
      </c>
      <c r="DB9" s="345" t="n">
        <f aca="false">MategninAnneaux!DB9+MategninDouane!DB9</f>
        <v>0</v>
      </c>
      <c r="DC9" s="345" t="n">
        <f aca="false">MategninAnneaux!DC9+MategninDouane!DC9</f>
        <v>0</v>
      </c>
      <c r="DD9" s="345" t="n">
        <f aca="false">MategninAnneaux!DD9+MategninDouane!DD9</f>
        <v>0</v>
      </c>
      <c r="DE9" s="345" t="n">
        <f aca="false">MategninAnneaux!DE9+MategninDouane!DE9</f>
        <v>0</v>
      </c>
      <c r="DF9" s="345" t="n">
        <f aca="false">MategninAnneaux!DF9+MategninDouane!DF9</f>
        <v>0</v>
      </c>
      <c r="DG9" s="345" t="n">
        <f aca="false">MategninAnneaux!DG9+MategninDouane!DG9</f>
        <v>2</v>
      </c>
      <c r="DI9" s="340" t="n">
        <f aca="false">CR9+CT9+CV9+CX9+CZ9+DB9+DD9+DF9</f>
        <v>27</v>
      </c>
      <c r="DJ9" s="4" t="n">
        <f aca="false">CS9+CU9+CW9+CY9+DA9+DC9+DE9+DG9</f>
        <v>16</v>
      </c>
      <c r="DK9" s="341" t="n">
        <f aca="false">DJ9/(DJ9+DI9)</f>
        <v>0.372093023255814</v>
      </c>
      <c r="DL9" s="4" t="n">
        <f aca="false">CR9+CS9+CZ9+DA9</f>
        <v>21</v>
      </c>
      <c r="DM9" s="4" t="n">
        <f aca="false">CT9+CU9+DB9+DC9</f>
        <v>15</v>
      </c>
      <c r="DN9" s="4" t="n">
        <f aca="false">CV9+CW9+DD9+DE9</f>
        <v>4</v>
      </c>
      <c r="DO9" s="4" t="n">
        <f aca="false">SUM(DL9:DN9)</f>
        <v>40</v>
      </c>
      <c r="DP9" s="15" t="n">
        <f aca="false">DM9/DO9</f>
        <v>0.375</v>
      </c>
      <c r="DQ9" s="15" t="n">
        <f aca="false">DN9/DO9</f>
        <v>0.1</v>
      </c>
      <c r="DR9" s="4" t="n">
        <f aca="false">CX9+CY9+DF9+DG9</f>
        <v>3</v>
      </c>
      <c r="DS9" s="4" t="n">
        <f aca="false">SUM(CR9:CY9)</f>
        <v>38</v>
      </c>
      <c r="DT9" s="342" t="n">
        <f aca="false">SUM(CZ9:DG9)</f>
        <v>5</v>
      </c>
      <c r="DU9" s="343" t="n">
        <f aca="false">SUM(CR9:DG9)</f>
        <v>43</v>
      </c>
      <c r="DX9" s="15" t="n">
        <f aca="false">(DI9/FD9) - 1</f>
        <v>-0.1</v>
      </c>
      <c r="DY9" s="15" t="n">
        <f aca="false">(DJ9/FE9) - 1</f>
        <v>0.230769230769231</v>
      </c>
      <c r="DZ9" s="15" t="n">
        <f aca="false">(DK9/FF9) - 1</f>
        <v>0.230769230769231</v>
      </c>
      <c r="EA9" s="15" t="n">
        <f aca="false">(DL9/FG9) - 1</f>
        <v>-0.16</v>
      </c>
      <c r="EB9" s="15" t="n">
        <f aca="false">(DM9/FH9) - 1</f>
        <v>0.25</v>
      </c>
      <c r="EC9" s="15" t="n">
        <f aca="false">(DN9/FI9) - 1</f>
        <v>3</v>
      </c>
      <c r="ED9" s="15" t="n">
        <f aca="false">(DO9/FJ9) - 1</f>
        <v>0.0526315789473684</v>
      </c>
      <c r="EE9" s="15" t="n">
        <f aca="false">(DP9/FK9) - 1</f>
        <v>0.1875</v>
      </c>
      <c r="EF9" s="15" t="n">
        <f aca="false">(DQ9/FL9) - 1</f>
        <v>2.8</v>
      </c>
      <c r="EG9" s="15" t="n">
        <f aca="false">(DR9/FM9) - 1</f>
        <v>-0.4</v>
      </c>
      <c r="EH9" s="15" t="n">
        <f aca="false">(DS9/FN9) - 1</f>
        <v>0.027027027027027</v>
      </c>
      <c r="EI9" s="15" t="n">
        <f aca="false">(DT9/FO9) - 1</f>
        <v>-0.166666666666667</v>
      </c>
      <c r="EJ9" s="15" t="n">
        <f aca="false">(DU9/FP9) - 1</f>
        <v>0</v>
      </c>
      <c r="EL9" s="346" t="n">
        <v>0.333333333333333</v>
      </c>
      <c r="EM9" s="345" t="n">
        <f aca="false">MategninAnneaux!EM9+MategninDouane!EM9</f>
        <v>16</v>
      </c>
      <c r="EN9" s="345" t="n">
        <f aca="false">MategninAnneaux!EN9+MategninDouane!EN9</f>
        <v>7</v>
      </c>
      <c r="EO9" s="345" t="n">
        <f aca="false">MategninAnneaux!EO9+MategninDouane!EO9</f>
        <v>7</v>
      </c>
      <c r="EP9" s="345" t="n">
        <f aca="false">MategninAnneaux!EP9+MategninDouane!EP9</f>
        <v>2</v>
      </c>
      <c r="EQ9" s="345" t="n">
        <f aca="false">MategninAnneaux!EQ9+MategninDouane!EQ9</f>
        <v>0</v>
      </c>
      <c r="ER9" s="345" t="n">
        <f aca="false">MategninAnneaux!ER9+MategninDouane!ER9</f>
        <v>1</v>
      </c>
      <c r="ES9" s="345" t="n">
        <f aca="false">MategninAnneaux!ES9+MategninDouane!ES9</f>
        <v>3</v>
      </c>
      <c r="ET9" s="345" t="n">
        <f aca="false">MategninAnneaux!ET9+MategninDouane!ET9</f>
        <v>1</v>
      </c>
      <c r="EU9" s="345" t="n">
        <f aca="false">MategninAnneaux!EU9+MategninDouane!EU9</f>
        <v>1</v>
      </c>
      <c r="EV9" s="345" t="n">
        <f aca="false">MategninAnneaux!EV9+MategninDouane!EV9</f>
        <v>1</v>
      </c>
      <c r="EW9" s="345" t="n">
        <f aca="false">MategninAnneaux!EW9+MategninDouane!EW9</f>
        <v>3</v>
      </c>
      <c r="EX9" s="345" t="n">
        <f aca="false">MategninAnneaux!EX9+MategninDouane!EX9</f>
        <v>0</v>
      </c>
      <c r="EY9" s="345" t="n">
        <f aca="false">MategninAnneaux!EY9+MategninDouane!EY9</f>
        <v>0</v>
      </c>
      <c r="EZ9" s="345" t="n">
        <f aca="false">MategninAnneaux!EZ9+MategninDouane!EZ9</f>
        <v>0</v>
      </c>
      <c r="FA9" s="345" t="n">
        <f aca="false">MategninAnneaux!FA9+MategninDouane!FA9</f>
        <v>0</v>
      </c>
      <c r="FB9" s="345" t="n">
        <f aca="false">MategninAnneaux!FB9+MategninDouane!FB9</f>
        <v>1</v>
      </c>
      <c r="FD9" s="340" t="n">
        <f aca="false">EM9+EO9+EQ9+ES9+EU9+EW9+EY9+FA9</f>
        <v>30</v>
      </c>
      <c r="FE9" s="4" t="n">
        <f aca="false">EN9+EP9+ER9+ET9+EV9+EX9+EZ9+FB9</f>
        <v>13</v>
      </c>
      <c r="FF9" s="341" t="n">
        <f aca="false">FE9/(FE9+FD9)</f>
        <v>0.302325581395349</v>
      </c>
      <c r="FG9" s="4" t="n">
        <f aca="false">EM9+EN9+EU9+EV9</f>
        <v>25</v>
      </c>
      <c r="FH9" s="4" t="n">
        <f aca="false">EO9+EP9+EW9+EX9</f>
        <v>12</v>
      </c>
      <c r="FI9" s="4" t="n">
        <f aca="false">EQ9+ER9+EY9+EZ9</f>
        <v>1</v>
      </c>
      <c r="FJ9" s="4" t="n">
        <f aca="false">SUM(FG9:FI9)</f>
        <v>38</v>
      </c>
      <c r="FK9" s="15" t="n">
        <f aca="false">FH9/FJ9</f>
        <v>0.31578947368421</v>
      </c>
      <c r="FL9" s="15" t="n">
        <f aca="false">FI9/FJ9</f>
        <v>0.0263157894736842</v>
      </c>
      <c r="FM9" s="4" t="n">
        <f aca="false">ES9+ET9+FA9+FB9</f>
        <v>5</v>
      </c>
      <c r="FN9" s="4" t="n">
        <f aca="false">SUM(EM9:ET9)</f>
        <v>37</v>
      </c>
      <c r="FO9" s="342" t="n">
        <f aca="false">SUM(EU9:FB9)</f>
        <v>6</v>
      </c>
      <c r="FP9" s="343" t="n">
        <f aca="false">SUM(EM9:FB9)</f>
        <v>43</v>
      </c>
      <c r="FR9" s="0" t="n">
        <v>10</v>
      </c>
      <c r="FS9" s="0" t="n">
        <v>3</v>
      </c>
      <c r="FT9" s="0" t="n">
        <v>0.230769230769231</v>
      </c>
      <c r="FU9" s="0" t="n">
        <v>6</v>
      </c>
      <c r="FV9" s="0" t="n">
        <v>6</v>
      </c>
      <c r="FW9" s="0" t="n">
        <v>0</v>
      </c>
      <c r="FX9" s="0" t="n">
        <v>12</v>
      </c>
      <c r="FY9" s="0" t="n">
        <v>0.5</v>
      </c>
      <c r="FZ9" s="0" t="n">
        <v>0</v>
      </c>
      <c r="GA9" s="0" t="n">
        <v>1</v>
      </c>
      <c r="GB9" s="0" t="n">
        <v>11</v>
      </c>
      <c r="GC9" s="0" t="n">
        <v>2</v>
      </c>
      <c r="GD9" s="0" t="n">
        <v>13</v>
      </c>
      <c r="GF9" s="347" t="n">
        <f aca="false">(FD9/FR9) - 1</f>
        <v>2</v>
      </c>
      <c r="GG9" s="15" t="n">
        <f aca="false">(FE9/FS9) - 1</f>
        <v>3.33333333333333</v>
      </c>
      <c r="GH9" s="15" t="n">
        <f aca="false">(FF9/FT9) - 1</f>
        <v>0.310077519379844</v>
      </c>
      <c r="GI9" s="15" t="n">
        <f aca="false">(FG9/FU9) - 1</f>
        <v>3.16666666666667</v>
      </c>
      <c r="GJ9" s="15" t="n">
        <f aca="false">(FH9/FV9) - 1</f>
        <v>1</v>
      </c>
      <c r="GK9" s="15" t="e">
        <f aca="false">(FI9/FW9) - 1</f>
        <v>#DIV/0!</v>
      </c>
      <c r="GL9" s="15" t="n">
        <f aca="false">(FJ9/FX9) - 1</f>
        <v>2.16666666666667</v>
      </c>
      <c r="GM9" s="15" t="n">
        <f aca="false">(FK9/FY9) - 1</f>
        <v>-0.368421052631579</v>
      </c>
      <c r="GN9" s="15" t="e">
        <f aca="false">(FL9/FZ9) - 1</f>
        <v>#DIV/0!</v>
      </c>
      <c r="GO9" s="15" t="n">
        <f aca="false">(FM9/GA9) - 1</f>
        <v>4</v>
      </c>
      <c r="GP9" s="15" t="n">
        <f aca="false">(FN9/GB9) - 1</f>
        <v>2.36363636363636</v>
      </c>
      <c r="GQ9" s="15" t="n">
        <f aca="false">(FO9/GC9) - 1</f>
        <v>2</v>
      </c>
      <c r="GR9" s="348" t="n">
        <f aca="false">(FP9/GD9) - 1</f>
        <v>2.30769230769231</v>
      </c>
    </row>
    <row r="10" customFormat="false" ht="21" hidden="false" customHeight="true" outlineLevel="0" collapsed="false">
      <c r="A10" s="349" t="n">
        <v>0.34375</v>
      </c>
      <c r="B10" s="345" t="n">
        <f aca="false">MategninAnneaux!B10+MategninDouane!B10</f>
        <v>20</v>
      </c>
      <c r="C10" s="345" t="n">
        <f aca="false">MategninAnneaux!C10+MategninDouane!C10</f>
        <v>3</v>
      </c>
      <c r="D10" s="345" t="n">
        <f aca="false">MategninAnneaux!D10+MategninDouane!D10</f>
        <v>9</v>
      </c>
      <c r="E10" s="345" t="n">
        <f aca="false">MategninAnneaux!E10+MategninDouane!E10</f>
        <v>8</v>
      </c>
      <c r="F10" s="345" t="n">
        <f aca="false">MategninAnneaux!F10+MategninDouane!F10</f>
        <v>4</v>
      </c>
      <c r="G10" s="345" t="n">
        <f aca="false">MategninAnneaux!G10+MategninDouane!G10</f>
        <v>1</v>
      </c>
      <c r="H10" s="345" t="n">
        <f aca="false">MategninAnneaux!H10+MategninDouane!H10</f>
        <v>2</v>
      </c>
      <c r="I10" s="345" t="n">
        <f aca="false">MategninAnneaux!I10+MategninDouane!I10</f>
        <v>0</v>
      </c>
      <c r="J10" s="345" t="n">
        <f aca="false">MategninAnneaux!J10+MategninDouane!J10</f>
        <v>2</v>
      </c>
      <c r="K10" s="345" t="n">
        <f aca="false">MategninAnneaux!K10+MategninDouane!K10</f>
        <v>1</v>
      </c>
      <c r="L10" s="345" t="n">
        <f aca="false">MategninAnneaux!L10+MategninDouane!L10</f>
        <v>3</v>
      </c>
      <c r="M10" s="345" t="n">
        <f aca="false">MategninAnneaux!M10+MategninDouane!M10</f>
        <v>1</v>
      </c>
      <c r="N10" s="345" t="n">
        <f aca="false">MategninAnneaux!N10+MategninDouane!N10</f>
        <v>1</v>
      </c>
      <c r="O10" s="345" t="n">
        <f aca="false">MategninAnneaux!O10+MategninDouane!O10</f>
        <v>0</v>
      </c>
      <c r="P10" s="345" t="n">
        <f aca="false">MategninAnneaux!P10+MategninDouane!P10</f>
        <v>0</v>
      </c>
      <c r="Q10" s="345" t="n">
        <f aca="false">MategninAnneaux!Q10+MategninDouane!Q10</f>
        <v>0</v>
      </c>
      <c r="S10" s="340" t="n">
        <f aca="false">B10+D10+F10+H10+J10+L10+N10+P10</f>
        <v>41</v>
      </c>
      <c r="T10" s="4" t="n">
        <f aca="false">C10+E10+G10+I10+K10+M10+O10+Q10</f>
        <v>14</v>
      </c>
      <c r="U10" s="341" t="n">
        <f aca="false">T10/(T10+S10)</f>
        <v>0.254545454545454</v>
      </c>
      <c r="V10" s="4" t="n">
        <f aca="false">B10+C10+J10+K10</f>
        <v>26</v>
      </c>
      <c r="W10" s="4" t="n">
        <f aca="false">D10+E10+L10+M10</f>
        <v>21</v>
      </c>
      <c r="X10" s="4" t="n">
        <f aca="false">F10+G10+N10+O10</f>
        <v>6</v>
      </c>
      <c r="Y10" s="4" t="n">
        <f aca="false">SUM(V10:X10)</f>
        <v>53</v>
      </c>
      <c r="Z10" s="15" t="n">
        <f aca="false">W10/Y10</f>
        <v>0.39622641509434</v>
      </c>
      <c r="AA10" s="15" t="n">
        <f aca="false">X10/Y10</f>
        <v>0.113207547169811</v>
      </c>
      <c r="AB10" s="4" t="n">
        <f aca="false">H10+I10+P10+Q10</f>
        <v>2</v>
      </c>
      <c r="AC10" s="4" t="n">
        <f aca="false">SUM(B10:I10)</f>
        <v>47</v>
      </c>
      <c r="AD10" s="342" t="n">
        <f aca="false">SUM(J10:Q10)</f>
        <v>8</v>
      </c>
      <c r="AE10" s="343" t="n">
        <f aca="false">SUM(B10:Q10)</f>
        <v>55</v>
      </c>
      <c r="AH10" s="15" t="n">
        <f aca="false">(S10/BN10) - 1</f>
        <v>-0.254545454545454</v>
      </c>
      <c r="AI10" s="15" t="n">
        <f aca="false">(T10/BO10) - 1</f>
        <v>-0.263157894736842</v>
      </c>
      <c r="AJ10" s="15" t="n">
        <f aca="false">(U10/BP10) - 1</f>
        <v>-0.00861244019138763</v>
      </c>
      <c r="AK10" s="15" t="n">
        <f aca="false">(V10/BQ10) - 1</f>
        <v>-0.277777777777778</v>
      </c>
      <c r="AL10" s="15" t="n">
        <f aca="false">(W10/BR10) - 1</f>
        <v>-0.222222222222222</v>
      </c>
      <c r="AM10" s="15" t="n">
        <f aca="false">(X10/BS10) - 1</f>
        <v>0.5</v>
      </c>
      <c r="AN10" s="15" t="n">
        <f aca="false">(Y10/BT10) - 1</f>
        <v>-0.208955223880597</v>
      </c>
      <c r="AO10" s="15" t="n">
        <f aca="false">(Z10/BU10) - 1</f>
        <v>-0.0167714884696016</v>
      </c>
      <c r="AP10" s="15" t="n">
        <f aca="false">(AA10/BV10) - 1</f>
        <v>0.89622641509434</v>
      </c>
      <c r="AQ10" s="15" t="n">
        <f aca="false">(AB10/BW10) - 1</f>
        <v>-0.714285714285714</v>
      </c>
      <c r="AR10" s="15" t="n">
        <f aca="false">(AC10/BX10) - 1</f>
        <v>-0.253968253968254</v>
      </c>
      <c r="AS10" s="15" t="n">
        <f aca="false">(AD10/BY10) - 1</f>
        <v>-0.272727272727273</v>
      </c>
      <c r="AT10" s="15" t="n">
        <f aca="false">(AE10/BZ10) - 1</f>
        <v>-0.256756756756757</v>
      </c>
      <c r="AV10" s="349" t="n">
        <v>0.34375</v>
      </c>
      <c r="AW10" s="345" t="n">
        <f aca="false">MategninAnneaux!AW10+MategninDouane!AW10</f>
        <v>26</v>
      </c>
      <c r="AX10" s="345" t="n">
        <f aca="false">MategninAnneaux!AX10+MategninDouane!AX10</f>
        <v>6</v>
      </c>
      <c r="AY10" s="345" t="n">
        <f aca="false">MategninAnneaux!AY10+MategninDouane!AY10</f>
        <v>18</v>
      </c>
      <c r="AZ10" s="345" t="n">
        <f aca="false">MategninAnneaux!AZ10+MategninDouane!AZ10</f>
        <v>7</v>
      </c>
      <c r="BA10" s="345" t="n">
        <f aca="false">MategninAnneaux!BA10+MategninDouane!BA10</f>
        <v>4</v>
      </c>
      <c r="BB10" s="345" t="n">
        <f aca="false">MategninAnneaux!BB10+MategninDouane!BB10</f>
        <v>0</v>
      </c>
      <c r="BC10" s="345" t="n">
        <f aca="false">MategninAnneaux!BC10+MategninDouane!BC10</f>
        <v>1</v>
      </c>
      <c r="BD10" s="345" t="n">
        <f aca="false">MategninAnneaux!BD10+MategninDouane!BD10</f>
        <v>1</v>
      </c>
      <c r="BE10" s="345" t="n">
        <f aca="false">MategninAnneaux!BE10+MategninDouane!BE10</f>
        <v>3</v>
      </c>
      <c r="BF10" s="345" t="n">
        <f aca="false">MategninAnneaux!BF10+MategninDouane!BF10</f>
        <v>1</v>
      </c>
      <c r="BG10" s="345" t="n">
        <f aca="false">MategninAnneaux!BG10+MategninDouane!BG10</f>
        <v>1</v>
      </c>
      <c r="BH10" s="345" t="n">
        <f aca="false">MategninAnneaux!BH10+MategninDouane!BH10</f>
        <v>1</v>
      </c>
      <c r="BI10" s="345" t="n">
        <f aca="false">MategninAnneaux!BI10+MategninDouane!BI10</f>
        <v>0</v>
      </c>
      <c r="BJ10" s="345" t="n">
        <f aca="false">MategninAnneaux!BJ10+MategninDouane!BJ10</f>
        <v>0</v>
      </c>
      <c r="BK10" s="345" t="n">
        <f aca="false">MategninAnneaux!BK10+MategninDouane!BK10</f>
        <v>2</v>
      </c>
      <c r="BL10" s="345" t="n">
        <f aca="false">MategninAnneaux!BL10+MategninDouane!BL10</f>
        <v>3</v>
      </c>
      <c r="BN10" s="340" t="n">
        <f aca="false">AW10+AY10+BA10+BC10+BE10+BG10+BI10+BK10</f>
        <v>55</v>
      </c>
      <c r="BO10" s="4" t="n">
        <f aca="false">AX10+AZ10+BB10+BD10+BF10+BH10+BJ10+BL10</f>
        <v>19</v>
      </c>
      <c r="BP10" s="341" t="n">
        <f aca="false">BO10/(BO10+BN10)</f>
        <v>0.256756756756757</v>
      </c>
      <c r="BQ10" s="4" t="n">
        <f aca="false">AW10+AX10+BE10+BF10</f>
        <v>36</v>
      </c>
      <c r="BR10" s="4" t="n">
        <f aca="false">AY10+AZ10+BG10+BH10</f>
        <v>27</v>
      </c>
      <c r="BS10" s="4" t="n">
        <f aca="false">BA10+BB10+BI10+BJ10</f>
        <v>4</v>
      </c>
      <c r="BT10" s="4" t="n">
        <f aca="false">SUM(BQ10:BS10)</f>
        <v>67</v>
      </c>
      <c r="BU10" s="15" t="n">
        <f aca="false">BR10/BT10</f>
        <v>0.402985074626866</v>
      </c>
      <c r="BV10" s="15" t="n">
        <f aca="false">BS10/BT10</f>
        <v>0.0597014925373134</v>
      </c>
      <c r="BW10" s="4" t="n">
        <f aca="false">BC10+BD10+BK10+BL10</f>
        <v>7</v>
      </c>
      <c r="BX10" s="4" t="n">
        <f aca="false">SUM(AW10:BD10)</f>
        <v>63</v>
      </c>
      <c r="BY10" s="342" t="n">
        <f aca="false">SUM(BE10:BL10)</f>
        <v>11</v>
      </c>
      <c r="BZ10" s="343" t="n">
        <f aca="false">SUM(AW10:BL10)</f>
        <v>74</v>
      </c>
      <c r="CC10" s="15" t="n">
        <f aca="false">(BN10/DI10) - 1</f>
        <v>0.486486486486486</v>
      </c>
      <c r="CD10" s="15" t="n">
        <f aca="false">(BO10/DJ10) - 1</f>
        <v>0.117647058823529</v>
      </c>
      <c r="CE10" s="15" t="n">
        <f aca="false">(BP10/DK10) - 1</f>
        <v>-0.184419713831479</v>
      </c>
      <c r="CF10" s="15" t="n">
        <f aca="false">(BQ10/DL10) - 1</f>
        <v>0.636363636363636</v>
      </c>
      <c r="CG10" s="15" t="n">
        <f aca="false">(BR10/DM10) - 1</f>
        <v>0.588235294117647</v>
      </c>
      <c r="CH10" s="15" t="n">
        <f aca="false">(BS10/DN10) - 1</f>
        <v>0.333333333333333</v>
      </c>
      <c r="CI10" s="15" t="n">
        <f aca="false">(BT10/DO10) - 1</f>
        <v>0.595238095238095</v>
      </c>
      <c r="CJ10" s="15" t="n">
        <f aca="false">(BU10/DP10) - 1</f>
        <v>-0.00438981562774365</v>
      </c>
      <c r="CK10" s="15" t="n">
        <f aca="false">(BV10/DQ10) - 1</f>
        <v>-0.164179104477612</v>
      </c>
      <c r="CL10" s="15" t="n">
        <f aca="false">(BW10/DR10) - 1</f>
        <v>-0.416666666666667</v>
      </c>
      <c r="CM10" s="15" t="n">
        <f aca="false">(BX10/DS10) - 1</f>
        <v>0.5</v>
      </c>
      <c r="CN10" s="15" t="n">
        <f aca="false">(BY10/DT10) - 1</f>
        <v>-0.0833333333333334</v>
      </c>
      <c r="CO10" s="15" t="n">
        <f aca="false">(BZ10/DU10) - 1</f>
        <v>0.37037037037037</v>
      </c>
      <c r="CQ10" s="349" t="n">
        <v>0.34375</v>
      </c>
      <c r="CR10" s="345" t="n">
        <f aca="false">MategninAnneaux!CR10+MategninDouane!CR10</f>
        <v>17</v>
      </c>
      <c r="CS10" s="345" t="n">
        <f aca="false">MategninAnneaux!CS10+MategninDouane!CS10</f>
        <v>4</v>
      </c>
      <c r="CT10" s="345" t="n">
        <f aca="false">MategninAnneaux!CT10+MategninDouane!CT10</f>
        <v>9</v>
      </c>
      <c r="CU10" s="345" t="n">
        <f aca="false">MategninAnneaux!CU10+MategninDouane!CU10</f>
        <v>5</v>
      </c>
      <c r="CV10" s="345" t="n">
        <f aca="false">MategninAnneaux!CV10+MategninDouane!CV10</f>
        <v>2</v>
      </c>
      <c r="CW10" s="345" t="n">
        <f aca="false">MategninAnneaux!CW10+MategninDouane!CW10</f>
        <v>1</v>
      </c>
      <c r="CX10" s="345" t="n">
        <f aca="false">MategninAnneaux!CX10+MategninDouane!CX10</f>
        <v>3</v>
      </c>
      <c r="CY10" s="345" t="n">
        <f aca="false">MategninAnneaux!CY10+MategninDouane!CY10</f>
        <v>1</v>
      </c>
      <c r="CZ10" s="345" t="n">
        <f aca="false">MategninAnneaux!CZ10+MategninDouane!CZ10</f>
        <v>1</v>
      </c>
      <c r="DA10" s="345" t="n">
        <f aca="false">MategninAnneaux!DA10+MategninDouane!DA10</f>
        <v>0</v>
      </c>
      <c r="DB10" s="345" t="n">
        <f aca="false">MategninAnneaux!DB10+MategninDouane!DB10</f>
        <v>2</v>
      </c>
      <c r="DC10" s="345" t="n">
        <f aca="false">MategninAnneaux!DC10+MategninDouane!DC10</f>
        <v>1</v>
      </c>
      <c r="DD10" s="345" t="n">
        <f aca="false">MategninAnneaux!DD10+MategninDouane!DD10</f>
        <v>0</v>
      </c>
      <c r="DE10" s="345" t="n">
        <f aca="false">MategninAnneaux!DE10+MategninDouane!DE10</f>
        <v>0</v>
      </c>
      <c r="DF10" s="345" t="n">
        <f aca="false">MategninAnneaux!DF10+MategninDouane!DF10</f>
        <v>3</v>
      </c>
      <c r="DG10" s="345" t="n">
        <f aca="false">MategninAnneaux!DG10+MategninDouane!DG10</f>
        <v>5</v>
      </c>
      <c r="DI10" s="340" t="n">
        <f aca="false">CR10+CT10+CV10+CX10+CZ10+DB10+DD10+DF10</f>
        <v>37</v>
      </c>
      <c r="DJ10" s="4" t="n">
        <f aca="false">CS10+CU10+CW10+CY10+DA10+DC10+DE10+DG10</f>
        <v>17</v>
      </c>
      <c r="DK10" s="341" t="n">
        <f aca="false">DJ10/(DJ10+DI10)</f>
        <v>0.314814814814815</v>
      </c>
      <c r="DL10" s="4" t="n">
        <f aca="false">CR10+CS10+CZ10+DA10</f>
        <v>22</v>
      </c>
      <c r="DM10" s="4" t="n">
        <f aca="false">CT10+CU10+DB10+DC10</f>
        <v>17</v>
      </c>
      <c r="DN10" s="4" t="n">
        <f aca="false">CV10+CW10+DD10+DE10</f>
        <v>3</v>
      </c>
      <c r="DO10" s="4" t="n">
        <f aca="false">SUM(DL10:DN10)</f>
        <v>42</v>
      </c>
      <c r="DP10" s="15" t="n">
        <f aca="false">DM10/DO10</f>
        <v>0.404761904761905</v>
      </c>
      <c r="DQ10" s="15" t="n">
        <f aca="false">DN10/DO10</f>
        <v>0.0714285714285714</v>
      </c>
      <c r="DR10" s="4" t="n">
        <f aca="false">CX10+CY10+DF10+DG10</f>
        <v>12</v>
      </c>
      <c r="DS10" s="4" t="n">
        <f aca="false">SUM(CR10:CY10)</f>
        <v>42</v>
      </c>
      <c r="DT10" s="342" t="n">
        <f aca="false">SUM(CZ10:DG10)</f>
        <v>12</v>
      </c>
      <c r="DU10" s="343" t="n">
        <f aca="false">SUM(CR10:DG10)</f>
        <v>54</v>
      </c>
      <c r="DX10" s="15" t="n">
        <f aca="false">(DI10/FD10) - 1</f>
        <v>0.85</v>
      </c>
      <c r="DY10" s="15" t="n">
        <f aca="false">(DJ10/FE10) - 1</f>
        <v>0.888888888888889</v>
      </c>
      <c r="DZ10" s="15" t="n">
        <f aca="false">(DK10/FF10) - 1</f>
        <v>0.01440329218107</v>
      </c>
      <c r="EA10" s="15" t="n">
        <f aca="false">(DL10/FG10) - 1</f>
        <v>0.571428571428571</v>
      </c>
      <c r="EB10" s="15" t="n">
        <f aca="false">(DM10/FH10) - 1</f>
        <v>1.125</v>
      </c>
      <c r="EC10" s="15" t="n">
        <f aca="false">(DN10/FI10) - 1</f>
        <v>2</v>
      </c>
      <c r="ED10" s="15" t="n">
        <f aca="false">(DO10/FJ10) - 1</f>
        <v>0.826086956521739</v>
      </c>
      <c r="EE10" s="15" t="n">
        <f aca="false">(DP10/FK10) - 1</f>
        <v>0.163690476190476</v>
      </c>
      <c r="EF10" s="15" t="n">
        <f aca="false">(DQ10/FL10) - 1</f>
        <v>0.642857142857143</v>
      </c>
      <c r="EG10" s="15" t="n">
        <f aca="false">(DR10/FM10) - 1</f>
        <v>1</v>
      </c>
      <c r="EH10" s="15" t="n">
        <f aca="false">(DS10/FN10) - 1</f>
        <v>1.47058823529412</v>
      </c>
      <c r="EI10" s="15" t="n">
        <f aca="false">(DT10/FO10) - 1</f>
        <v>0</v>
      </c>
      <c r="EJ10" s="15" t="n">
        <f aca="false">(DU10/FP10) - 1</f>
        <v>0.862068965517241</v>
      </c>
      <c r="EL10" s="350" t="n">
        <v>0.34375</v>
      </c>
      <c r="EM10" s="345" t="n">
        <f aca="false">MategninAnneaux!EM10+MategninDouane!EM10</f>
        <v>8</v>
      </c>
      <c r="EN10" s="345" t="n">
        <f aca="false">MategninAnneaux!EN10+MategninDouane!EN10</f>
        <v>1</v>
      </c>
      <c r="EO10" s="345" t="n">
        <f aca="false">MategninAnneaux!EO10+MategninDouane!EO10</f>
        <v>5</v>
      </c>
      <c r="EP10" s="345" t="n">
        <f aca="false">MategninAnneaux!EP10+MategninDouane!EP10</f>
        <v>0</v>
      </c>
      <c r="EQ10" s="345" t="n">
        <f aca="false">MategninAnneaux!EQ10+MategninDouane!EQ10</f>
        <v>1</v>
      </c>
      <c r="ER10" s="345" t="n">
        <f aca="false">MategninAnneaux!ER10+MategninDouane!ER10</f>
        <v>0</v>
      </c>
      <c r="ES10" s="345" t="n">
        <f aca="false">MategninAnneaux!ES10+MategninDouane!ES10</f>
        <v>1</v>
      </c>
      <c r="ET10" s="345" t="n">
        <f aca="false">MategninAnneaux!ET10+MategninDouane!ET10</f>
        <v>1</v>
      </c>
      <c r="EU10" s="345" t="n">
        <f aca="false">MategninAnneaux!EU10+MategninDouane!EU10</f>
        <v>1</v>
      </c>
      <c r="EV10" s="345" t="n">
        <f aca="false">MategninAnneaux!EV10+MategninDouane!EV10</f>
        <v>4</v>
      </c>
      <c r="EW10" s="345" t="n">
        <f aca="false">MategninAnneaux!EW10+MategninDouane!EW10</f>
        <v>2</v>
      </c>
      <c r="EX10" s="345" t="n">
        <f aca="false">MategninAnneaux!EX10+MategninDouane!EX10</f>
        <v>1</v>
      </c>
      <c r="EY10" s="345" t="n">
        <f aca="false">MategninAnneaux!EY10+MategninDouane!EY10</f>
        <v>0</v>
      </c>
      <c r="EZ10" s="345" t="n">
        <f aca="false">MategninAnneaux!EZ10+MategninDouane!EZ10</f>
        <v>0</v>
      </c>
      <c r="FA10" s="345" t="n">
        <f aca="false">MategninAnneaux!FA10+MategninDouane!FA10</f>
        <v>2</v>
      </c>
      <c r="FB10" s="345" t="n">
        <f aca="false">MategninAnneaux!FB10+MategninDouane!FB10</f>
        <v>2</v>
      </c>
      <c r="FD10" s="340" t="n">
        <f aca="false">EM10+EO10+EQ10+ES10+EU10+EW10+EY10+FA10</f>
        <v>20</v>
      </c>
      <c r="FE10" s="4" t="n">
        <f aca="false">EN10+EP10+ER10+ET10+EV10+EX10+EZ10+FB10</f>
        <v>9</v>
      </c>
      <c r="FF10" s="341" t="n">
        <f aca="false">FE10/(FE10+FD10)</f>
        <v>0.310344827586207</v>
      </c>
      <c r="FG10" s="4" t="n">
        <f aca="false">EM10+EN10+EU10+EV10</f>
        <v>14</v>
      </c>
      <c r="FH10" s="4" t="n">
        <f aca="false">EO10+EP10+EW10+EX10</f>
        <v>8</v>
      </c>
      <c r="FI10" s="4" t="n">
        <f aca="false">EQ10+ER10+EY10+EZ10</f>
        <v>1</v>
      </c>
      <c r="FJ10" s="4" t="n">
        <f aca="false">SUM(FG10:FI10)</f>
        <v>23</v>
      </c>
      <c r="FK10" s="15" t="n">
        <f aca="false">FH10/FJ10</f>
        <v>0.347826086956522</v>
      </c>
      <c r="FL10" s="15" t="n">
        <f aca="false">FI10/FJ10</f>
        <v>0.0434782608695652</v>
      </c>
      <c r="FM10" s="4" t="n">
        <f aca="false">ES10+ET10+FA10+FB10</f>
        <v>6</v>
      </c>
      <c r="FN10" s="4" t="n">
        <f aca="false">SUM(EM10:ET10)</f>
        <v>17</v>
      </c>
      <c r="FO10" s="342" t="n">
        <f aca="false">SUM(EU10:FB10)</f>
        <v>12</v>
      </c>
      <c r="FP10" s="343" t="n">
        <f aca="false">SUM(EM10:FB10)</f>
        <v>29</v>
      </c>
      <c r="FR10" s="0" t="n">
        <v>11</v>
      </c>
      <c r="FS10" s="0" t="n">
        <v>11</v>
      </c>
      <c r="FT10" s="0" t="n">
        <v>0.5</v>
      </c>
      <c r="FU10" s="0" t="n">
        <v>13</v>
      </c>
      <c r="FV10" s="0" t="n">
        <v>4</v>
      </c>
      <c r="FW10" s="0" t="n">
        <v>0</v>
      </c>
      <c r="FX10" s="0" t="n">
        <v>17</v>
      </c>
      <c r="FY10" s="0" t="n">
        <v>0.235294117647059</v>
      </c>
      <c r="FZ10" s="0" t="n">
        <v>0</v>
      </c>
      <c r="GA10" s="0" t="n">
        <v>5</v>
      </c>
      <c r="GB10" s="0" t="n">
        <v>18</v>
      </c>
      <c r="GC10" s="0" t="n">
        <v>4</v>
      </c>
      <c r="GD10" s="0" t="n">
        <v>22</v>
      </c>
      <c r="GF10" s="347" t="n">
        <f aca="false">(FD10/FR10) - 1</f>
        <v>0.818181818181818</v>
      </c>
      <c r="GG10" s="15" t="n">
        <f aca="false">(FE10/FS10) - 1</f>
        <v>-0.181818181818182</v>
      </c>
      <c r="GH10" s="15" t="n">
        <f aca="false">(FF10/FT10) - 1</f>
        <v>-0.379310344827586</v>
      </c>
      <c r="GI10" s="15" t="n">
        <f aca="false">(FG10/FU10) - 1</f>
        <v>0.0769230769230769</v>
      </c>
      <c r="GJ10" s="15" t="n">
        <f aca="false">(FH10/FV10) - 1</f>
        <v>1</v>
      </c>
      <c r="GK10" s="15" t="e">
        <f aca="false">(FI10/FW10) - 1</f>
        <v>#DIV/0!</v>
      </c>
      <c r="GL10" s="15" t="n">
        <f aca="false">(FJ10/FX10) - 1</f>
        <v>0.352941176470588</v>
      </c>
      <c r="GM10" s="15" t="n">
        <f aca="false">(FK10/FY10) - 1</f>
        <v>0.478260869565216</v>
      </c>
      <c r="GN10" s="15" t="e">
        <f aca="false">(FL10/FZ10) - 1</f>
        <v>#DIV/0!</v>
      </c>
      <c r="GO10" s="15" t="n">
        <f aca="false">(FM10/GA10) - 1</f>
        <v>0.2</v>
      </c>
      <c r="GP10" s="15" t="n">
        <f aca="false">(FN10/GB10) - 1</f>
        <v>-0.0555555555555556</v>
      </c>
      <c r="GQ10" s="15" t="n">
        <f aca="false">(FO10/GC10) - 1</f>
        <v>2</v>
      </c>
      <c r="GR10" s="348" t="n">
        <f aca="false">(FP10/GD10) - 1</f>
        <v>0.318181818181818</v>
      </c>
    </row>
    <row r="11" customFormat="false" ht="21" hidden="false" customHeight="true" outlineLevel="0" collapsed="false">
      <c r="A11" s="349" t="n">
        <v>0.354166666666667</v>
      </c>
      <c r="B11" s="345" t="n">
        <f aca="false">MategninAnneaux!B11+MategninDouane!B11</f>
        <v>20</v>
      </c>
      <c r="C11" s="345" t="n">
        <f aca="false">MategninAnneaux!C11+MategninDouane!C11</f>
        <v>7</v>
      </c>
      <c r="D11" s="345" t="n">
        <f aca="false">MategninAnneaux!D11+MategninDouane!D11</f>
        <v>20</v>
      </c>
      <c r="E11" s="345" t="n">
        <f aca="false">MategninAnneaux!E11+MategninDouane!E11</f>
        <v>15</v>
      </c>
      <c r="F11" s="345" t="n">
        <f aca="false">MategninAnneaux!F11+MategninDouane!F11</f>
        <v>2</v>
      </c>
      <c r="G11" s="345" t="n">
        <f aca="false">MategninAnneaux!G11+MategninDouane!G11</f>
        <v>0</v>
      </c>
      <c r="H11" s="345" t="n">
        <f aca="false">MategninAnneaux!H11+MategninDouane!H11</f>
        <v>3</v>
      </c>
      <c r="I11" s="345" t="n">
        <f aca="false">MategninAnneaux!I11+MategninDouane!I11</f>
        <v>1</v>
      </c>
      <c r="J11" s="345" t="n">
        <f aca="false">MategninAnneaux!J11+MategninDouane!J11</f>
        <v>5</v>
      </c>
      <c r="K11" s="345" t="n">
        <f aca="false">MategninAnneaux!K11+MategninDouane!K11</f>
        <v>1</v>
      </c>
      <c r="L11" s="345" t="n">
        <f aca="false">MategninAnneaux!L11+MategninDouane!L11</f>
        <v>2</v>
      </c>
      <c r="M11" s="345" t="n">
        <f aca="false">MategninAnneaux!M11+MategninDouane!M11</f>
        <v>1</v>
      </c>
      <c r="N11" s="345" t="n">
        <f aca="false">MategninAnneaux!N11+MategninDouane!N11</f>
        <v>1</v>
      </c>
      <c r="O11" s="345" t="n">
        <f aca="false">MategninAnneaux!O11+MategninDouane!O11</f>
        <v>0</v>
      </c>
      <c r="P11" s="345" t="n">
        <f aca="false">MategninAnneaux!P11+MategninDouane!P11</f>
        <v>1</v>
      </c>
      <c r="Q11" s="345" t="n">
        <f aca="false">MategninAnneaux!Q11+MategninDouane!Q11</f>
        <v>0</v>
      </c>
      <c r="S11" s="340" t="n">
        <f aca="false">B11+D11+F11+H11+J11+L11+N11+P11</f>
        <v>54</v>
      </c>
      <c r="T11" s="4" t="n">
        <f aca="false">C11+E11+G11+I11+K11+M11+O11+Q11</f>
        <v>25</v>
      </c>
      <c r="U11" s="341" t="n">
        <f aca="false">T11/(T11+S11)</f>
        <v>0.316455696202532</v>
      </c>
      <c r="V11" s="4" t="n">
        <f aca="false">B11+C11+J11+K11</f>
        <v>33</v>
      </c>
      <c r="W11" s="4" t="n">
        <f aca="false">D11+E11+L11+M11</f>
        <v>38</v>
      </c>
      <c r="X11" s="4" t="n">
        <f aca="false">F11+G11+N11+O11</f>
        <v>3</v>
      </c>
      <c r="Y11" s="4" t="n">
        <f aca="false">SUM(V11:X11)</f>
        <v>74</v>
      </c>
      <c r="Z11" s="15" t="n">
        <f aca="false">W11/Y11</f>
        <v>0.513513513513513</v>
      </c>
      <c r="AA11" s="15" t="n">
        <f aca="false">X11/Y11</f>
        <v>0.0405405405405405</v>
      </c>
      <c r="AB11" s="4" t="n">
        <f aca="false">H11+I11+P11+Q11</f>
        <v>5</v>
      </c>
      <c r="AC11" s="4" t="n">
        <f aca="false">SUM(B11:I11)</f>
        <v>68</v>
      </c>
      <c r="AD11" s="342" t="n">
        <f aca="false">SUM(J11:Q11)</f>
        <v>11</v>
      </c>
      <c r="AE11" s="343" t="n">
        <f aca="false">SUM(B11:Q11)</f>
        <v>79</v>
      </c>
      <c r="AH11" s="15" t="n">
        <f aca="false">(S11/BN11) - 1</f>
        <v>0.0188679245283019</v>
      </c>
      <c r="AI11" s="15" t="n">
        <f aca="false">(T11/BO11) - 1</f>
        <v>-0.107142857142857</v>
      </c>
      <c r="AJ11" s="15" t="n">
        <f aca="false">(U11/BP11) - 1</f>
        <v>-0.0845388788426762</v>
      </c>
      <c r="AK11" s="15" t="n">
        <f aca="false">(V11/BQ11) - 1</f>
        <v>-0.0833333333333334</v>
      </c>
      <c r="AL11" s="15" t="n">
        <f aca="false">(W11/BR11) - 1</f>
        <v>0.310344827586207</v>
      </c>
      <c r="AM11" s="15" t="n">
        <f aca="false">(X11/BS11) - 1</f>
        <v>0</v>
      </c>
      <c r="AN11" s="15" t="n">
        <f aca="false">(Y11/BT11) - 1</f>
        <v>0.088235294117647</v>
      </c>
      <c r="AO11" s="15" t="n">
        <f aca="false">(Z11/BU11) - 1</f>
        <v>0.204100652376515</v>
      </c>
      <c r="AP11" s="15" t="n">
        <f aca="false">(AA11/BV11) - 1</f>
        <v>-0.0810810810810811</v>
      </c>
      <c r="AQ11" s="15" t="n">
        <f aca="false">(AB11/BW11) - 1</f>
        <v>-0.615384615384615</v>
      </c>
      <c r="AR11" s="15" t="n">
        <f aca="false">(AC11/BX11) - 1</f>
        <v>-0.0285714285714286</v>
      </c>
      <c r="AS11" s="15" t="n">
        <f aca="false">(AD11/BY11) - 1</f>
        <v>0</v>
      </c>
      <c r="AT11" s="15" t="n">
        <f aca="false">(AE11/BZ11) - 1</f>
        <v>-0.0246913580246914</v>
      </c>
      <c r="AV11" s="349" t="n">
        <v>0.354166666666667</v>
      </c>
      <c r="AW11" s="345" t="n">
        <f aca="false">MategninAnneaux!AW11+MategninDouane!AW11</f>
        <v>27</v>
      </c>
      <c r="AX11" s="345" t="n">
        <f aca="false">MategninAnneaux!AX11+MategninDouane!AX11</f>
        <v>7</v>
      </c>
      <c r="AY11" s="345" t="n">
        <f aca="false">MategninAnneaux!AY11+MategninDouane!AY11</f>
        <v>12</v>
      </c>
      <c r="AZ11" s="345" t="n">
        <f aca="false">MategninAnneaux!AZ11+MategninDouane!AZ11</f>
        <v>14</v>
      </c>
      <c r="BA11" s="345" t="n">
        <f aca="false">MategninAnneaux!BA11+MategninDouane!BA11</f>
        <v>1</v>
      </c>
      <c r="BB11" s="345" t="n">
        <f aca="false">MategninAnneaux!BB11+MategninDouane!BB11</f>
        <v>1</v>
      </c>
      <c r="BC11" s="345" t="n">
        <f aca="false">MategninAnneaux!BC11+MategninDouane!BC11</f>
        <v>5</v>
      </c>
      <c r="BD11" s="345" t="n">
        <f aca="false">MategninAnneaux!BD11+MategninDouane!BD11</f>
        <v>3</v>
      </c>
      <c r="BE11" s="345" t="n">
        <f aca="false">MategninAnneaux!BE11+MategninDouane!BE11</f>
        <v>2</v>
      </c>
      <c r="BF11" s="345" t="n">
        <f aca="false">MategninAnneaux!BF11+MategninDouane!BF11</f>
        <v>0</v>
      </c>
      <c r="BG11" s="345" t="n">
        <f aca="false">MategninAnneaux!BG11+MategninDouane!BG11</f>
        <v>3</v>
      </c>
      <c r="BH11" s="345" t="n">
        <f aca="false">MategninAnneaux!BH11+MategninDouane!BH11</f>
        <v>0</v>
      </c>
      <c r="BI11" s="345" t="n">
        <f aca="false">MategninAnneaux!BI11+MategninDouane!BI11</f>
        <v>1</v>
      </c>
      <c r="BJ11" s="345" t="n">
        <f aca="false">MategninAnneaux!BJ11+MategninDouane!BJ11</f>
        <v>0</v>
      </c>
      <c r="BK11" s="345" t="n">
        <f aca="false">MategninAnneaux!BK11+MategninDouane!BK11</f>
        <v>2</v>
      </c>
      <c r="BL11" s="345" t="n">
        <f aca="false">MategninAnneaux!BL11+MategninDouane!BL11</f>
        <v>3</v>
      </c>
      <c r="BN11" s="340" t="n">
        <f aca="false">AW11+AY11+BA11+BC11+BE11+BG11+BI11+BK11</f>
        <v>53</v>
      </c>
      <c r="BO11" s="4" t="n">
        <f aca="false">AX11+AZ11+BB11+BD11+BF11+BH11+BJ11+BL11</f>
        <v>28</v>
      </c>
      <c r="BP11" s="341" t="n">
        <f aca="false">BO11/(BO11+BN11)</f>
        <v>0.345679012345679</v>
      </c>
      <c r="BQ11" s="4" t="n">
        <f aca="false">AW11+AX11+BE11+BF11</f>
        <v>36</v>
      </c>
      <c r="BR11" s="4" t="n">
        <f aca="false">AY11+AZ11+BG11+BH11</f>
        <v>29</v>
      </c>
      <c r="BS11" s="4" t="n">
        <f aca="false">BA11+BB11+BI11+BJ11</f>
        <v>3</v>
      </c>
      <c r="BT11" s="4" t="n">
        <f aca="false">SUM(BQ11:BS11)</f>
        <v>68</v>
      </c>
      <c r="BU11" s="15" t="n">
        <f aca="false">BR11/BT11</f>
        <v>0.426470588235294</v>
      </c>
      <c r="BV11" s="15" t="n">
        <f aca="false">BS11/BT11</f>
        <v>0.0441176470588235</v>
      </c>
      <c r="BW11" s="4" t="n">
        <f aca="false">BC11+BD11+BK11+BL11</f>
        <v>13</v>
      </c>
      <c r="BX11" s="4" t="n">
        <f aca="false">SUM(AW11:BD11)</f>
        <v>70</v>
      </c>
      <c r="BY11" s="342" t="n">
        <f aca="false">SUM(BE11:BL11)</f>
        <v>11</v>
      </c>
      <c r="BZ11" s="343" t="n">
        <f aca="false">SUM(AW11:BL11)</f>
        <v>81</v>
      </c>
      <c r="CC11" s="15" t="n">
        <f aca="false">(BN11/DI11) - 1</f>
        <v>0.232558139534884</v>
      </c>
      <c r="CD11" s="15" t="n">
        <f aca="false">(BO11/DJ11) - 1</f>
        <v>1</v>
      </c>
      <c r="CE11" s="15" t="n">
        <f aca="false">(BP11/DK11) - 1</f>
        <v>0.407407407407407</v>
      </c>
      <c r="CF11" s="15" t="n">
        <f aca="false">(BQ11/DL11) - 1</f>
        <v>0.333333333333333</v>
      </c>
      <c r="CG11" s="15" t="n">
        <f aca="false">(BR11/DM11) - 1</f>
        <v>0.318181818181818</v>
      </c>
      <c r="CH11" s="15" t="n">
        <f aca="false">(BS11/DN11) - 1</f>
        <v>0.5</v>
      </c>
      <c r="CI11" s="15" t="n">
        <f aca="false">(BT11/DO11) - 1</f>
        <v>0.333333333333333</v>
      </c>
      <c r="CJ11" s="15" t="n">
        <f aca="false">(BU11/DP11) - 1</f>
        <v>-0.0113636363636365</v>
      </c>
      <c r="CK11" s="15" t="n">
        <f aca="false">(BV11/DQ11) - 1</f>
        <v>0.125</v>
      </c>
      <c r="CL11" s="15" t="n">
        <f aca="false">(BW11/DR11) - 1</f>
        <v>1.16666666666667</v>
      </c>
      <c r="CM11" s="15" t="n">
        <f aca="false">(BX11/DS11) - 1</f>
        <v>0.4</v>
      </c>
      <c r="CN11" s="15" t="n">
        <f aca="false">(BY11/DT11) - 1</f>
        <v>0.571428571428571</v>
      </c>
      <c r="CO11" s="15" t="n">
        <f aca="false">(BZ11/DU11) - 1</f>
        <v>0.421052631578947</v>
      </c>
      <c r="CQ11" s="349" t="n">
        <v>0.354166666666667</v>
      </c>
      <c r="CR11" s="345" t="n">
        <f aca="false">MategninAnneaux!CR11+MategninDouane!CR11</f>
        <v>17</v>
      </c>
      <c r="CS11" s="345" t="n">
        <f aca="false">MategninAnneaux!CS11+MategninDouane!CS11</f>
        <v>6</v>
      </c>
      <c r="CT11" s="345" t="n">
        <f aca="false">MategninAnneaux!CT11+MategninDouane!CT11</f>
        <v>16</v>
      </c>
      <c r="CU11" s="345" t="n">
        <f aca="false">MategninAnneaux!CU11+MategninDouane!CU11</f>
        <v>5</v>
      </c>
      <c r="CV11" s="345" t="n">
        <f aca="false">MategninAnneaux!CV11+MategninDouane!CV11</f>
        <v>2</v>
      </c>
      <c r="CW11" s="345" t="n">
        <f aca="false">MategninAnneaux!CW11+MategninDouane!CW11</f>
        <v>0</v>
      </c>
      <c r="CX11" s="345" t="n">
        <f aca="false">MategninAnneaux!CX11+MategninDouane!CX11</f>
        <v>4</v>
      </c>
      <c r="CY11" s="345" t="n">
        <f aca="false">MategninAnneaux!CY11+MategninDouane!CY11</f>
        <v>0</v>
      </c>
      <c r="CZ11" s="345" t="n">
        <f aca="false">MategninAnneaux!CZ11+MategninDouane!CZ11</f>
        <v>3</v>
      </c>
      <c r="DA11" s="345" t="n">
        <f aca="false">MategninAnneaux!DA11+MategninDouane!DA11</f>
        <v>1</v>
      </c>
      <c r="DB11" s="345" t="n">
        <f aca="false">MategninAnneaux!DB11+MategninDouane!DB11</f>
        <v>0</v>
      </c>
      <c r="DC11" s="345" t="n">
        <f aca="false">MategninAnneaux!DC11+MategninDouane!DC11</f>
        <v>1</v>
      </c>
      <c r="DD11" s="345" t="n">
        <f aca="false">MategninAnneaux!DD11+MategninDouane!DD11</f>
        <v>0</v>
      </c>
      <c r="DE11" s="345" t="n">
        <f aca="false">MategninAnneaux!DE11+MategninDouane!DE11</f>
        <v>0</v>
      </c>
      <c r="DF11" s="345" t="n">
        <f aca="false">MategninAnneaux!DF11+MategninDouane!DF11</f>
        <v>1</v>
      </c>
      <c r="DG11" s="345" t="n">
        <f aca="false">MategninAnneaux!DG11+MategninDouane!DG11</f>
        <v>1</v>
      </c>
      <c r="DI11" s="340" t="n">
        <f aca="false">CR11+CT11+CV11+CX11+CZ11+DB11+DD11+DF11</f>
        <v>43</v>
      </c>
      <c r="DJ11" s="4" t="n">
        <f aca="false">CS11+CU11+CW11+CY11+DA11+DC11+DE11+DG11</f>
        <v>14</v>
      </c>
      <c r="DK11" s="341" t="n">
        <f aca="false">DJ11/(DJ11+DI11)</f>
        <v>0.245614035087719</v>
      </c>
      <c r="DL11" s="4" t="n">
        <f aca="false">CR11+CS11+CZ11+DA11</f>
        <v>27</v>
      </c>
      <c r="DM11" s="4" t="n">
        <f aca="false">CT11+CU11+DB11+DC11</f>
        <v>22</v>
      </c>
      <c r="DN11" s="4" t="n">
        <f aca="false">CV11+CW11+DD11+DE11</f>
        <v>2</v>
      </c>
      <c r="DO11" s="4" t="n">
        <f aca="false">SUM(DL11:DN11)</f>
        <v>51</v>
      </c>
      <c r="DP11" s="15" t="n">
        <f aca="false">DM11/DO11</f>
        <v>0.431372549019608</v>
      </c>
      <c r="DQ11" s="15" t="n">
        <f aca="false">DN11/DO11</f>
        <v>0.0392156862745098</v>
      </c>
      <c r="DR11" s="4" t="n">
        <f aca="false">CX11+CY11+DF11+DG11</f>
        <v>6</v>
      </c>
      <c r="DS11" s="4" t="n">
        <f aca="false">SUM(CR11:CY11)</f>
        <v>50</v>
      </c>
      <c r="DT11" s="342" t="n">
        <f aca="false">SUM(CZ11:DG11)</f>
        <v>7</v>
      </c>
      <c r="DU11" s="343" t="n">
        <f aca="false">SUM(CR11:DG11)</f>
        <v>57</v>
      </c>
      <c r="DX11" s="15" t="n">
        <f aca="false">(DI11/FD11) - 1</f>
        <v>0.482758620689655</v>
      </c>
      <c r="DY11" s="15" t="n">
        <f aca="false">(DJ11/FE11) - 1</f>
        <v>0.166666666666667</v>
      </c>
      <c r="DZ11" s="15" t="n">
        <f aca="false">(DK11/FF11) - 1</f>
        <v>-0.160818713450292</v>
      </c>
      <c r="EA11" s="15" t="n">
        <f aca="false">(DL11/FG11) - 1</f>
        <v>0.285714285714286</v>
      </c>
      <c r="EB11" s="15" t="n">
        <f aca="false">(DM11/FH11) - 1</f>
        <v>1</v>
      </c>
      <c r="EC11" s="15" t="n">
        <f aca="false">(DN11/FI11) - 1</f>
        <v>1</v>
      </c>
      <c r="ED11" s="15" t="n">
        <f aca="false">(DO11/FJ11) - 1</f>
        <v>0.545454545454545</v>
      </c>
      <c r="EE11" s="15" t="n">
        <f aca="false">(DP11/FK11) - 1</f>
        <v>0.294117647058824</v>
      </c>
      <c r="EF11" s="15" t="n">
        <f aca="false">(DQ11/FL11) - 1</f>
        <v>0.294117647058823</v>
      </c>
      <c r="EG11" s="15" t="n">
        <f aca="false">(DR11/FM11) - 1</f>
        <v>-0.25</v>
      </c>
      <c r="EH11" s="15" t="n">
        <f aca="false">(DS11/FN11) - 1</f>
        <v>0.428571428571429</v>
      </c>
      <c r="EI11" s="15" t="n">
        <f aca="false">(DT11/FO11) - 1</f>
        <v>0.166666666666667</v>
      </c>
      <c r="EJ11" s="15" t="n">
        <f aca="false">(DU11/FP11) - 1</f>
        <v>0.390243902439024</v>
      </c>
      <c r="EL11" s="350" t="n">
        <v>0.354166666666667</v>
      </c>
      <c r="EM11" s="345" t="n">
        <f aca="false">MategninAnneaux!EM11+MategninDouane!EM11</f>
        <v>15</v>
      </c>
      <c r="EN11" s="345" t="n">
        <f aca="false">MategninAnneaux!EN11+MategninDouane!EN11</f>
        <v>2</v>
      </c>
      <c r="EO11" s="345" t="n">
        <f aca="false">MategninAnneaux!EO11+MategninDouane!EO11</f>
        <v>8</v>
      </c>
      <c r="EP11" s="345" t="n">
        <f aca="false">MategninAnneaux!EP11+MategninDouane!EP11</f>
        <v>3</v>
      </c>
      <c r="EQ11" s="345" t="n">
        <f aca="false">MategninAnneaux!EQ11+MategninDouane!EQ11</f>
        <v>1</v>
      </c>
      <c r="ER11" s="345" t="n">
        <f aca="false">MategninAnneaux!ER11+MategninDouane!ER11</f>
        <v>0</v>
      </c>
      <c r="ES11" s="345" t="n">
        <f aca="false">MategninAnneaux!ES11+MategninDouane!ES11</f>
        <v>1</v>
      </c>
      <c r="ET11" s="345" t="n">
        <f aca="false">MategninAnneaux!ET11+MategninDouane!ET11</f>
        <v>5</v>
      </c>
      <c r="EU11" s="345" t="n">
        <f aca="false">MategninAnneaux!EU11+MategninDouane!EU11</f>
        <v>2</v>
      </c>
      <c r="EV11" s="345" t="n">
        <f aca="false">MategninAnneaux!EV11+MategninDouane!EV11</f>
        <v>2</v>
      </c>
      <c r="EW11" s="345" t="n">
        <f aca="false">MategninAnneaux!EW11+MategninDouane!EW11</f>
        <v>0</v>
      </c>
      <c r="EX11" s="345" t="n">
        <f aca="false">MategninAnneaux!EX11+MategninDouane!EX11</f>
        <v>0</v>
      </c>
      <c r="EY11" s="345" t="n">
        <f aca="false">MategninAnneaux!EY11+MategninDouane!EY11</f>
        <v>0</v>
      </c>
      <c r="EZ11" s="345" t="n">
        <f aca="false">MategninAnneaux!EZ11+MategninDouane!EZ11</f>
        <v>0</v>
      </c>
      <c r="FA11" s="345" t="n">
        <f aca="false">MategninAnneaux!FA11+MategninDouane!FA11</f>
        <v>2</v>
      </c>
      <c r="FB11" s="345" t="n">
        <f aca="false">MategninAnneaux!FB11+MategninDouane!FB11</f>
        <v>0</v>
      </c>
      <c r="FD11" s="340" t="n">
        <f aca="false">EM11+EO11+EQ11+ES11+EU11+EW11+EY11+FA11</f>
        <v>29</v>
      </c>
      <c r="FE11" s="4" t="n">
        <f aca="false">EN11+EP11+ER11+ET11+EV11+EX11+EZ11+FB11</f>
        <v>12</v>
      </c>
      <c r="FF11" s="341" t="n">
        <f aca="false">FE11/(FE11+FD11)</f>
        <v>0.292682926829268</v>
      </c>
      <c r="FG11" s="4" t="n">
        <f aca="false">EM11+EN11+EU11+EV11</f>
        <v>21</v>
      </c>
      <c r="FH11" s="4" t="n">
        <f aca="false">EO11+EP11+EW11+EX11</f>
        <v>11</v>
      </c>
      <c r="FI11" s="4" t="n">
        <f aca="false">EQ11+ER11+EY11+EZ11</f>
        <v>1</v>
      </c>
      <c r="FJ11" s="4" t="n">
        <f aca="false">SUM(FG11:FI11)</f>
        <v>33</v>
      </c>
      <c r="FK11" s="15" t="n">
        <f aca="false">FH11/FJ11</f>
        <v>0.333333333333333</v>
      </c>
      <c r="FL11" s="15" t="n">
        <f aca="false">FI11/FJ11</f>
        <v>0.0303030303030303</v>
      </c>
      <c r="FM11" s="4" t="n">
        <f aca="false">ES11+ET11+FA11+FB11</f>
        <v>8</v>
      </c>
      <c r="FN11" s="4" t="n">
        <f aca="false">SUM(EM11:ET11)</f>
        <v>35</v>
      </c>
      <c r="FO11" s="342" t="n">
        <f aca="false">SUM(EU11:FB11)</f>
        <v>6</v>
      </c>
      <c r="FP11" s="343" t="n">
        <f aca="false">SUM(EM11:FB11)</f>
        <v>41</v>
      </c>
      <c r="FR11" s="0" t="n">
        <v>17</v>
      </c>
      <c r="FS11" s="0" t="n">
        <v>6</v>
      </c>
      <c r="FT11" s="0" t="n">
        <v>0.260869565217391</v>
      </c>
      <c r="FU11" s="0" t="n">
        <v>14</v>
      </c>
      <c r="FV11" s="0" t="n">
        <v>6</v>
      </c>
      <c r="FW11" s="0" t="n">
        <v>0</v>
      </c>
      <c r="FX11" s="0" t="n">
        <v>20</v>
      </c>
      <c r="FY11" s="0" t="n">
        <v>0.3</v>
      </c>
      <c r="FZ11" s="0" t="n">
        <v>0</v>
      </c>
      <c r="GA11" s="0" t="n">
        <v>3</v>
      </c>
      <c r="GB11" s="0" t="n">
        <v>17</v>
      </c>
      <c r="GC11" s="0" t="n">
        <v>6</v>
      </c>
      <c r="GD11" s="0" t="n">
        <v>23</v>
      </c>
      <c r="GF11" s="347" t="n">
        <f aca="false">(FD11/FR11) - 1</f>
        <v>0.705882352941176</v>
      </c>
      <c r="GG11" s="15" t="n">
        <f aca="false">(FE11/FS11) - 1</f>
        <v>1</v>
      </c>
      <c r="GH11" s="15" t="n">
        <f aca="false">(FF11/FT11) - 1</f>
        <v>0.121951219512196</v>
      </c>
      <c r="GI11" s="15" t="n">
        <f aca="false">(FG11/FU11) - 1</f>
        <v>0.5</v>
      </c>
      <c r="GJ11" s="15" t="n">
        <f aca="false">(FH11/FV11) - 1</f>
        <v>0.833333333333333</v>
      </c>
      <c r="GK11" s="15" t="e">
        <f aca="false">(FI11/FW11) - 1</f>
        <v>#DIV/0!</v>
      </c>
      <c r="GL11" s="15" t="n">
        <f aca="false">(FJ11/FX11) - 1</f>
        <v>0.65</v>
      </c>
      <c r="GM11" s="15" t="n">
        <f aca="false">(FK11/FY11) - 1</f>
        <v>0.111111111111111</v>
      </c>
      <c r="GN11" s="15" t="e">
        <f aca="false">(FL11/FZ11) - 1</f>
        <v>#DIV/0!</v>
      </c>
      <c r="GO11" s="15" t="n">
        <f aca="false">(FM11/GA11) - 1</f>
        <v>1.66666666666667</v>
      </c>
      <c r="GP11" s="15" t="n">
        <f aca="false">(FN11/GB11) - 1</f>
        <v>1.05882352941176</v>
      </c>
      <c r="GQ11" s="15" t="n">
        <f aca="false">(FO11/GC11) - 1</f>
        <v>0</v>
      </c>
      <c r="GR11" s="348" t="n">
        <f aca="false">(FP11/GD11) - 1</f>
        <v>0.782608695652174</v>
      </c>
    </row>
    <row r="12" customFormat="false" ht="21" hidden="false" customHeight="true" outlineLevel="0" collapsed="false">
      <c r="A12" s="349" t="n">
        <v>0.364583333333333</v>
      </c>
      <c r="B12" s="345" t="n">
        <f aca="false">MategninAnneaux!B12+MategninDouane!B12</f>
        <v>15</v>
      </c>
      <c r="C12" s="345" t="n">
        <f aca="false">MategninAnneaux!C12+MategninDouane!C12</f>
        <v>2</v>
      </c>
      <c r="D12" s="345" t="n">
        <f aca="false">MategninAnneaux!D12+MategninDouane!D12</f>
        <v>8</v>
      </c>
      <c r="E12" s="345" t="n">
        <f aca="false">MategninAnneaux!E12+MategninDouane!E12</f>
        <v>5</v>
      </c>
      <c r="F12" s="345" t="n">
        <f aca="false">MategninAnneaux!F12+MategninDouane!F12</f>
        <v>1</v>
      </c>
      <c r="G12" s="345" t="n">
        <f aca="false">MategninAnneaux!G12+MategninDouane!G12</f>
        <v>0</v>
      </c>
      <c r="H12" s="345" t="n">
        <f aca="false">MategninAnneaux!H12+MategninDouane!H12</f>
        <v>2</v>
      </c>
      <c r="I12" s="345" t="n">
        <f aca="false">MategninAnneaux!I12+MategninDouane!I12</f>
        <v>3</v>
      </c>
      <c r="J12" s="345" t="n">
        <f aca="false">MategninAnneaux!J12+MategninDouane!J12</f>
        <v>2</v>
      </c>
      <c r="K12" s="345" t="n">
        <f aca="false">MategninAnneaux!K12+MategninDouane!K12</f>
        <v>0</v>
      </c>
      <c r="L12" s="345" t="n">
        <f aca="false">MategninAnneaux!L12+MategninDouane!L12</f>
        <v>3</v>
      </c>
      <c r="M12" s="345" t="n">
        <f aca="false">MategninAnneaux!M12+MategninDouane!M12</f>
        <v>1</v>
      </c>
      <c r="N12" s="345" t="n">
        <f aca="false">MategninAnneaux!N12+MategninDouane!N12</f>
        <v>0</v>
      </c>
      <c r="O12" s="345" t="n">
        <f aca="false">MategninAnneaux!O12+MategninDouane!O12</f>
        <v>0</v>
      </c>
      <c r="P12" s="345" t="n">
        <f aca="false">MategninAnneaux!P12+MategninDouane!P12</f>
        <v>1</v>
      </c>
      <c r="Q12" s="345" t="n">
        <f aca="false">MategninAnneaux!Q12+MategninDouane!Q12</f>
        <v>1</v>
      </c>
      <c r="S12" s="340" t="n">
        <f aca="false">B12+D12+F12+H12+J12+L12+N12+P12</f>
        <v>32</v>
      </c>
      <c r="T12" s="4" t="n">
        <f aca="false">C12+E12+G12+I12+K12+M12+O12+Q12</f>
        <v>12</v>
      </c>
      <c r="U12" s="341" t="n">
        <f aca="false">T12/(T12+S12)</f>
        <v>0.272727272727273</v>
      </c>
      <c r="V12" s="4" t="n">
        <f aca="false">B12+C12+J12+K12</f>
        <v>19</v>
      </c>
      <c r="W12" s="4" t="n">
        <f aca="false">D12+E12+L12+M12</f>
        <v>17</v>
      </c>
      <c r="X12" s="4" t="n">
        <f aca="false">F12+G12+N12+O12</f>
        <v>1</v>
      </c>
      <c r="Y12" s="4" t="n">
        <f aca="false">SUM(V12:X12)</f>
        <v>37</v>
      </c>
      <c r="Z12" s="15" t="n">
        <f aca="false">W12/Y12</f>
        <v>0.45945945945946</v>
      </c>
      <c r="AA12" s="15" t="n">
        <f aca="false">X12/Y12</f>
        <v>0.027027027027027</v>
      </c>
      <c r="AB12" s="4" t="n">
        <f aca="false">H12+I12+P12+Q12</f>
        <v>7</v>
      </c>
      <c r="AC12" s="4" t="n">
        <f aca="false">SUM(B12:I12)</f>
        <v>36</v>
      </c>
      <c r="AD12" s="342" t="n">
        <f aca="false">SUM(J12:Q12)</f>
        <v>8</v>
      </c>
      <c r="AE12" s="343" t="n">
        <f aca="false">SUM(B12:Q12)</f>
        <v>44</v>
      </c>
      <c r="AH12" s="15" t="n">
        <f aca="false">(S12/BN12) - 1</f>
        <v>-0.2</v>
      </c>
      <c r="AI12" s="15" t="n">
        <f aca="false">(T12/BO12) - 1</f>
        <v>-0.4</v>
      </c>
      <c r="AJ12" s="15" t="n">
        <f aca="false">(U12/BP12) - 1</f>
        <v>-0.181818181818182</v>
      </c>
      <c r="AK12" s="15" t="n">
        <f aca="false">(V12/BQ12) - 1</f>
        <v>-0.344827586206897</v>
      </c>
      <c r="AL12" s="15" t="n">
        <f aca="false">(W12/BR12) - 1</f>
        <v>0.0625</v>
      </c>
      <c r="AM12" s="15" t="n">
        <f aca="false">(X12/BS12) - 1</f>
        <v>-0.75</v>
      </c>
      <c r="AN12" s="15" t="n">
        <f aca="false">(Y12/BT12) - 1</f>
        <v>-0.244897959183674</v>
      </c>
      <c r="AO12" s="15" t="n">
        <f aca="false">(Z12/BU12) - 1</f>
        <v>0.407094594594595</v>
      </c>
      <c r="AP12" s="15" t="n">
        <f aca="false">(AA12/BV12) - 1</f>
        <v>-0.668918918918919</v>
      </c>
      <c r="AQ12" s="15" t="n">
        <f aca="false">(AB12/BW12) - 1</f>
        <v>-0.363636363636364</v>
      </c>
      <c r="AR12" s="15" t="n">
        <f aca="false">(AC12/BX12) - 1</f>
        <v>-0.121951219512195</v>
      </c>
      <c r="AS12" s="15" t="n">
        <f aca="false">(AD12/BY12) - 1</f>
        <v>-0.578947368421053</v>
      </c>
      <c r="AT12" s="15" t="n">
        <f aca="false">(AE12/BZ12) - 1</f>
        <v>-0.266666666666667</v>
      </c>
      <c r="AV12" s="349" t="n">
        <v>0.364583333333333</v>
      </c>
      <c r="AW12" s="345" t="n">
        <f aca="false">MategninAnneaux!AW12+MategninDouane!AW12</f>
        <v>19</v>
      </c>
      <c r="AX12" s="345" t="n">
        <f aca="false">MategninAnneaux!AX12+MategninDouane!AX12</f>
        <v>4</v>
      </c>
      <c r="AY12" s="345" t="n">
        <f aca="false">MategninAnneaux!AY12+MategninDouane!AY12</f>
        <v>7</v>
      </c>
      <c r="AZ12" s="345" t="n">
        <f aca="false">MategninAnneaux!AZ12+MategninDouane!AZ12</f>
        <v>6</v>
      </c>
      <c r="BA12" s="345" t="n">
        <f aca="false">MategninAnneaux!BA12+MategninDouane!BA12</f>
        <v>4</v>
      </c>
      <c r="BB12" s="345" t="n">
        <f aca="false">MategninAnneaux!BB12+MategninDouane!BB12</f>
        <v>0</v>
      </c>
      <c r="BC12" s="345" t="n">
        <f aca="false">MategninAnneaux!BC12+MategninDouane!BC12</f>
        <v>0</v>
      </c>
      <c r="BD12" s="345" t="n">
        <f aca="false">MategninAnneaux!BD12+MategninDouane!BD12</f>
        <v>1</v>
      </c>
      <c r="BE12" s="345" t="n">
        <f aca="false">MategninAnneaux!BE12+MategninDouane!BE12</f>
        <v>5</v>
      </c>
      <c r="BF12" s="345" t="n">
        <f aca="false">MategninAnneaux!BF12+MategninDouane!BF12</f>
        <v>1</v>
      </c>
      <c r="BG12" s="345" t="n">
        <f aca="false">MategninAnneaux!BG12+MategninDouane!BG12</f>
        <v>3</v>
      </c>
      <c r="BH12" s="345" t="n">
        <f aca="false">MategninAnneaux!BH12+MategninDouane!BH12</f>
        <v>0</v>
      </c>
      <c r="BI12" s="345" t="n">
        <f aca="false">MategninAnneaux!BI12+MategninDouane!BI12</f>
        <v>0</v>
      </c>
      <c r="BJ12" s="345" t="n">
        <f aca="false">MategninAnneaux!BJ12+MategninDouane!BJ12</f>
        <v>0</v>
      </c>
      <c r="BK12" s="345" t="n">
        <f aca="false">MategninAnneaux!BK12+MategninDouane!BK12</f>
        <v>2</v>
      </c>
      <c r="BL12" s="345" t="n">
        <f aca="false">MategninAnneaux!BL12+MategninDouane!BL12</f>
        <v>8</v>
      </c>
      <c r="BN12" s="340" t="n">
        <f aca="false">AW12+AY12+BA12+BC12+BE12+BG12+BI12+BK12</f>
        <v>40</v>
      </c>
      <c r="BO12" s="4" t="n">
        <f aca="false">AX12+AZ12+BB12+BD12+BF12+BH12+BJ12+BL12</f>
        <v>20</v>
      </c>
      <c r="BP12" s="341" t="n">
        <f aca="false">BO12/(BO12+BN12)</f>
        <v>0.333333333333333</v>
      </c>
      <c r="BQ12" s="4" t="n">
        <f aca="false">AW12+AX12+BE12+BF12</f>
        <v>29</v>
      </c>
      <c r="BR12" s="4" t="n">
        <f aca="false">AY12+AZ12+BG12+BH12</f>
        <v>16</v>
      </c>
      <c r="BS12" s="4" t="n">
        <f aca="false">BA12+BB12+BI12+BJ12</f>
        <v>4</v>
      </c>
      <c r="BT12" s="4" t="n">
        <f aca="false">SUM(BQ12:BS12)</f>
        <v>49</v>
      </c>
      <c r="BU12" s="15" t="n">
        <f aca="false">BR12/BT12</f>
        <v>0.326530612244898</v>
      </c>
      <c r="BV12" s="15" t="n">
        <f aca="false">BS12/BT12</f>
        <v>0.0816326530612245</v>
      </c>
      <c r="BW12" s="4" t="n">
        <f aca="false">BC12+BD12+BK12+BL12</f>
        <v>11</v>
      </c>
      <c r="BX12" s="4" t="n">
        <f aca="false">SUM(AW12:BD12)</f>
        <v>41</v>
      </c>
      <c r="BY12" s="342" t="n">
        <f aca="false">SUM(BE12:BL12)</f>
        <v>19</v>
      </c>
      <c r="BZ12" s="343" t="n">
        <f aca="false">SUM(AW12:BL12)</f>
        <v>60</v>
      </c>
      <c r="CC12" s="15" t="n">
        <f aca="false">(BN12/DI12) - 1</f>
        <v>0.290322580645161</v>
      </c>
      <c r="CD12" s="15" t="n">
        <f aca="false">(BO12/DJ12) - 1</f>
        <v>0.111111111111111</v>
      </c>
      <c r="CE12" s="15" t="n">
        <f aca="false">(BP12/DK12) - 1</f>
        <v>-0.0925925925925927</v>
      </c>
      <c r="CF12" s="15" t="n">
        <f aca="false">(BQ12/DL12) - 1</f>
        <v>0.208333333333333</v>
      </c>
      <c r="CG12" s="15" t="n">
        <f aca="false">(BR12/DM12) - 1</f>
        <v>0.6</v>
      </c>
      <c r="CH12" s="15" t="n">
        <f aca="false">(BS12/DN12) - 1</f>
        <v>0.333333333333333</v>
      </c>
      <c r="CI12" s="15" t="n">
        <f aca="false">(BT12/DO12) - 1</f>
        <v>0.324324324324324</v>
      </c>
      <c r="CJ12" s="15" t="n">
        <f aca="false">(BU12/DP12) - 1</f>
        <v>0.208163265306122</v>
      </c>
      <c r="CK12" s="15" t="n">
        <f aca="false">(BV12/DQ12) - 1</f>
        <v>0.00680272108843516</v>
      </c>
      <c r="CL12" s="15" t="n">
        <f aca="false">(BW12/DR12) - 1</f>
        <v>-0.0833333333333334</v>
      </c>
      <c r="CM12" s="15" t="n">
        <f aca="false">(BX12/DS12) - 1</f>
        <v>0.108108108108108</v>
      </c>
      <c r="CN12" s="15" t="n">
        <f aca="false">(BY12/DT12) - 1</f>
        <v>0.583333333333333</v>
      </c>
      <c r="CO12" s="15" t="n">
        <f aca="false">(BZ12/DU12) - 1</f>
        <v>0.224489795918367</v>
      </c>
      <c r="CQ12" s="349" t="n">
        <v>0.364583333333333</v>
      </c>
      <c r="CR12" s="345" t="n">
        <f aca="false">MategninAnneaux!CR12+MategninDouane!CR12</f>
        <v>15</v>
      </c>
      <c r="CS12" s="345" t="n">
        <f aca="false">MategninAnneaux!CS12+MategninDouane!CS12</f>
        <v>6</v>
      </c>
      <c r="CT12" s="345" t="n">
        <f aca="false">MategninAnneaux!CT12+MategninDouane!CT12</f>
        <v>6</v>
      </c>
      <c r="CU12" s="345" t="n">
        <f aca="false">MategninAnneaux!CU12+MategninDouane!CU12</f>
        <v>3</v>
      </c>
      <c r="CV12" s="345" t="n">
        <f aca="false">MategninAnneaux!CV12+MategninDouane!CV12</f>
        <v>2</v>
      </c>
      <c r="CW12" s="345" t="n">
        <f aca="false">MategninAnneaux!CW12+MategninDouane!CW12</f>
        <v>0</v>
      </c>
      <c r="CX12" s="345" t="n">
        <f aca="false">MategninAnneaux!CX12+MategninDouane!CX12</f>
        <v>3</v>
      </c>
      <c r="CY12" s="345" t="n">
        <f aca="false">MategninAnneaux!CY12+MategninDouane!CY12</f>
        <v>2</v>
      </c>
      <c r="CZ12" s="345" t="n">
        <f aca="false">MategninAnneaux!CZ12+MategninDouane!CZ12</f>
        <v>2</v>
      </c>
      <c r="DA12" s="345" t="n">
        <f aca="false">MategninAnneaux!DA12+MategninDouane!DA12</f>
        <v>1</v>
      </c>
      <c r="DB12" s="345" t="n">
        <f aca="false">MategninAnneaux!DB12+MategninDouane!DB12</f>
        <v>0</v>
      </c>
      <c r="DC12" s="345" t="n">
        <f aca="false">MategninAnneaux!DC12+MategninDouane!DC12</f>
        <v>1</v>
      </c>
      <c r="DD12" s="345" t="n">
        <f aca="false">MategninAnneaux!DD12+MategninDouane!DD12</f>
        <v>1</v>
      </c>
      <c r="DE12" s="345" t="n">
        <f aca="false">MategninAnneaux!DE12+MategninDouane!DE12</f>
        <v>0</v>
      </c>
      <c r="DF12" s="345" t="n">
        <f aca="false">MategninAnneaux!DF12+MategninDouane!DF12</f>
        <v>2</v>
      </c>
      <c r="DG12" s="345" t="n">
        <f aca="false">MategninAnneaux!DG12+MategninDouane!DG12</f>
        <v>5</v>
      </c>
      <c r="DI12" s="340" t="n">
        <f aca="false">CR12+CT12+CV12+CX12+CZ12+DB12+DD12+DF12</f>
        <v>31</v>
      </c>
      <c r="DJ12" s="4" t="n">
        <f aca="false">CS12+CU12+CW12+CY12+DA12+DC12+DE12+DG12</f>
        <v>18</v>
      </c>
      <c r="DK12" s="341" t="n">
        <f aca="false">DJ12/(DJ12+DI12)</f>
        <v>0.36734693877551</v>
      </c>
      <c r="DL12" s="4" t="n">
        <f aca="false">CR12+CS12+CZ12+DA12</f>
        <v>24</v>
      </c>
      <c r="DM12" s="4" t="n">
        <f aca="false">CT12+CU12+DB12+DC12</f>
        <v>10</v>
      </c>
      <c r="DN12" s="4" t="n">
        <f aca="false">CV12+CW12+DD12+DE12</f>
        <v>3</v>
      </c>
      <c r="DO12" s="4" t="n">
        <f aca="false">SUM(DL12:DN12)</f>
        <v>37</v>
      </c>
      <c r="DP12" s="15" t="n">
        <f aca="false">DM12/DO12</f>
        <v>0.27027027027027</v>
      </c>
      <c r="DQ12" s="15" t="n">
        <f aca="false">DN12/DO12</f>
        <v>0.0810810810810811</v>
      </c>
      <c r="DR12" s="4" t="n">
        <f aca="false">CX12+CY12+DF12+DG12</f>
        <v>12</v>
      </c>
      <c r="DS12" s="4" t="n">
        <f aca="false">SUM(CR12:CY12)</f>
        <v>37</v>
      </c>
      <c r="DT12" s="342" t="n">
        <f aca="false">SUM(CZ12:DG12)</f>
        <v>12</v>
      </c>
      <c r="DU12" s="343" t="n">
        <f aca="false">SUM(CR12:DG12)</f>
        <v>49</v>
      </c>
      <c r="DX12" s="15" t="n">
        <f aca="false">(DI12/FD12) - 1</f>
        <v>1.06666666666667</v>
      </c>
      <c r="DY12" s="15" t="n">
        <f aca="false">(DJ12/FE12) - 1</f>
        <v>0.0588235294117647</v>
      </c>
      <c r="DZ12" s="15" t="n">
        <f aca="false">(DK12/FF12) - 1</f>
        <v>-0.308523409363745</v>
      </c>
      <c r="EA12" s="15" t="n">
        <f aca="false">(DL12/FG12) - 1</f>
        <v>0.333333333333333</v>
      </c>
      <c r="EB12" s="15" t="n">
        <f aca="false">(DM12/FH12) - 1</f>
        <v>0.111111111111111</v>
      </c>
      <c r="EC12" s="15" t="n">
        <f aca="false">(DN12/FI12) - 1</f>
        <v>0.5</v>
      </c>
      <c r="ED12" s="15" t="n">
        <f aca="false">(DO12/FJ12) - 1</f>
        <v>0.275862068965517</v>
      </c>
      <c r="EE12" s="15" t="n">
        <f aca="false">(DP12/FK12) - 1</f>
        <v>-0.129129129129129</v>
      </c>
      <c r="EF12" s="15" t="n">
        <f aca="false">(DQ12/FL12) - 1</f>
        <v>0.175675675675676</v>
      </c>
      <c r="EG12" s="15" t="n">
        <f aca="false">(DR12/FM12) - 1</f>
        <v>3</v>
      </c>
      <c r="EH12" s="15" t="n">
        <f aca="false">(DS12/FN12) - 1</f>
        <v>0.275862068965517</v>
      </c>
      <c r="EI12" s="15" t="n">
        <f aca="false">(DT12/FO12) - 1</f>
        <v>3</v>
      </c>
      <c r="EJ12" s="15" t="n">
        <f aca="false">(DU12/FP12) - 1</f>
        <v>0.53125</v>
      </c>
      <c r="EL12" s="350" t="n">
        <v>0.364583333333333</v>
      </c>
      <c r="EM12" s="345" t="n">
        <f aca="false">MategninAnneaux!EM12+MategninDouane!EM12</f>
        <v>8</v>
      </c>
      <c r="EN12" s="345" t="n">
        <f aca="false">MategninAnneaux!EN12+MategninDouane!EN12</f>
        <v>9</v>
      </c>
      <c r="EO12" s="345" t="n">
        <f aca="false">MategninAnneaux!EO12+MategninDouane!EO12</f>
        <v>4</v>
      </c>
      <c r="EP12" s="345" t="n">
        <f aca="false">MategninAnneaux!EP12+MategninDouane!EP12</f>
        <v>4</v>
      </c>
      <c r="EQ12" s="345" t="n">
        <f aca="false">MategninAnneaux!EQ12+MategninDouane!EQ12</f>
        <v>1</v>
      </c>
      <c r="ER12" s="345" t="n">
        <f aca="false">MategninAnneaux!ER12+MategninDouane!ER12</f>
        <v>1</v>
      </c>
      <c r="ES12" s="345" t="n">
        <f aca="false">MategninAnneaux!ES12+MategninDouane!ES12</f>
        <v>0</v>
      </c>
      <c r="ET12" s="345" t="n">
        <f aca="false">MategninAnneaux!ET12+MategninDouane!ET12</f>
        <v>2</v>
      </c>
      <c r="EU12" s="345" t="n">
        <f aca="false">MategninAnneaux!EU12+MategninDouane!EU12</f>
        <v>1</v>
      </c>
      <c r="EV12" s="345" t="n">
        <f aca="false">MategninAnneaux!EV12+MategninDouane!EV12</f>
        <v>0</v>
      </c>
      <c r="EW12" s="345" t="n">
        <f aca="false">MategninAnneaux!EW12+MategninDouane!EW12</f>
        <v>1</v>
      </c>
      <c r="EX12" s="345" t="n">
        <f aca="false">MategninAnneaux!EX12+MategninDouane!EX12</f>
        <v>0</v>
      </c>
      <c r="EY12" s="345" t="n">
        <f aca="false">MategninAnneaux!EY12+MategninDouane!EY12</f>
        <v>0</v>
      </c>
      <c r="EZ12" s="345" t="n">
        <f aca="false">MategninAnneaux!EZ12+MategninDouane!EZ12</f>
        <v>0</v>
      </c>
      <c r="FA12" s="345" t="n">
        <f aca="false">MategninAnneaux!FA12+MategninDouane!FA12</f>
        <v>0</v>
      </c>
      <c r="FB12" s="345" t="n">
        <f aca="false">MategninAnneaux!FB12+MategninDouane!FB12</f>
        <v>1</v>
      </c>
      <c r="FD12" s="340" t="n">
        <f aca="false">EM12+EO12+EQ12+ES12+EU12+EW12+EY12+FA12</f>
        <v>15</v>
      </c>
      <c r="FE12" s="4" t="n">
        <f aca="false">EN12+EP12+ER12+ET12+EV12+EX12+EZ12+FB12</f>
        <v>17</v>
      </c>
      <c r="FF12" s="341" t="n">
        <f aca="false">FE12/(FE12+FD12)</f>
        <v>0.53125</v>
      </c>
      <c r="FG12" s="4" t="n">
        <f aca="false">EM12+EN12+EU12+EV12</f>
        <v>18</v>
      </c>
      <c r="FH12" s="4" t="n">
        <f aca="false">EO12+EP12+EW12+EX12</f>
        <v>9</v>
      </c>
      <c r="FI12" s="4" t="n">
        <f aca="false">EQ12+ER12+EY12+EZ12</f>
        <v>2</v>
      </c>
      <c r="FJ12" s="4" t="n">
        <f aca="false">SUM(FG12:FI12)</f>
        <v>29</v>
      </c>
      <c r="FK12" s="15" t="n">
        <f aca="false">FH12/FJ12</f>
        <v>0.310344827586207</v>
      </c>
      <c r="FL12" s="15" t="n">
        <f aca="false">FI12/FJ12</f>
        <v>0.0689655172413793</v>
      </c>
      <c r="FM12" s="4" t="n">
        <f aca="false">ES12+ET12+FA12+FB12</f>
        <v>3</v>
      </c>
      <c r="FN12" s="4" t="n">
        <f aca="false">SUM(EM12:ET12)</f>
        <v>29</v>
      </c>
      <c r="FO12" s="342" t="n">
        <f aca="false">SUM(EU12:FB12)</f>
        <v>3</v>
      </c>
      <c r="FP12" s="343" t="n">
        <f aca="false">SUM(EM12:FB12)</f>
        <v>32</v>
      </c>
      <c r="FR12" s="0" t="n">
        <v>12</v>
      </c>
      <c r="FS12" s="0" t="n">
        <v>12</v>
      </c>
      <c r="FT12" s="0" t="n">
        <v>0.5</v>
      </c>
      <c r="FU12" s="0" t="n">
        <v>12</v>
      </c>
      <c r="FV12" s="0" t="n">
        <v>5</v>
      </c>
      <c r="FW12" s="0" t="n">
        <v>1</v>
      </c>
      <c r="FX12" s="0" t="n">
        <v>18</v>
      </c>
      <c r="FY12" s="0" t="n">
        <v>0.277777777777778</v>
      </c>
      <c r="FZ12" s="0" t="n">
        <v>0.0555555555555556</v>
      </c>
      <c r="GA12" s="0" t="n">
        <v>6</v>
      </c>
      <c r="GB12" s="0" t="n">
        <v>12</v>
      </c>
      <c r="GC12" s="0" t="n">
        <v>12</v>
      </c>
      <c r="GD12" s="0" t="n">
        <v>24</v>
      </c>
      <c r="GF12" s="347" t="n">
        <f aca="false">(FD12/FR12) - 1</f>
        <v>0.25</v>
      </c>
      <c r="GG12" s="15" t="n">
        <f aca="false">(FE12/FS12) - 1</f>
        <v>0.416666666666667</v>
      </c>
      <c r="GH12" s="15" t="n">
        <f aca="false">(FF12/FT12) - 1</f>
        <v>0.0625</v>
      </c>
      <c r="GI12" s="15" t="n">
        <f aca="false">(FG12/FU12) - 1</f>
        <v>0.5</v>
      </c>
      <c r="GJ12" s="15" t="n">
        <f aca="false">(FH12/FV12) - 1</f>
        <v>0.8</v>
      </c>
      <c r="GK12" s="15" t="n">
        <f aca="false">(FI12/FW12) - 1</f>
        <v>1</v>
      </c>
      <c r="GL12" s="15" t="n">
        <f aca="false">(FJ12/FX12) - 1</f>
        <v>0.611111111111111</v>
      </c>
      <c r="GM12" s="15" t="n">
        <f aca="false">(FK12/FY12) - 1</f>
        <v>0.117241379310344</v>
      </c>
      <c r="GN12" s="15" t="n">
        <f aca="false">(FL12/FZ12) - 1</f>
        <v>0.241379310344827</v>
      </c>
      <c r="GO12" s="15" t="n">
        <f aca="false">(FM12/GA12) - 1</f>
        <v>-0.5</v>
      </c>
      <c r="GP12" s="15" t="n">
        <f aca="false">(FN12/GB12) - 1</f>
        <v>1.41666666666667</v>
      </c>
      <c r="GQ12" s="15" t="n">
        <f aca="false">(FO12/GC12) - 1</f>
        <v>-0.75</v>
      </c>
      <c r="GR12" s="348" t="n">
        <f aca="false">(FP12/GD12) - 1</f>
        <v>0.333333333333333</v>
      </c>
    </row>
    <row r="13" customFormat="false" ht="21" hidden="false" customHeight="true" outlineLevel="0" collapsed="false">
      <c r="A13" s="349" t="n">
        <v>0.375</v>
      </c>
      <c r="B13" s="345" t="n">
        <f aca="false">MategninAnneaux!B13+MategninDouane!B13</f>
        <v>0</v>
      </c>
      <c r="C13" s="345" t="n">
        <f aca="false">MategninAnneaux!C13+MategninDouane!C13</f>
        <v>0</v>
      </c>
      <c r="D13" s="345" t="n">
        <f aca="false">MategninAnneaux!D13+MategninDouane!D13</f>
        <v>0</v>
      </c>
      <c r="E13" s="345" t="n">
        <f aca="false">MategninAnneaux!E13+MategninDouane!E13</f>
        <v>0</v>
      </c>
      <c r="F13" s="345" t="n">
        <f aca="false">MategninAnneaux!F13+MategninDouane!F13</f>
        <v>0</v>
      </c>
      <c r="G13" s="345" t="n">
        <f aca="false">MategninAnneaux!G13+MategninDouane!G13</f>
        <v>0</v>
      </c>
      <c r="H13" s="345" t="n">
        <f aca="false">MategninAnneaux!H13+MategninDouane!H13</f>
        <v>0</v>
      </c>
      <c r="I13" s="345" t="n">
        <f aca="false">MategninAnneaux!I13+MategninDouane!I13</f>
        <v>0</v>
      </c>
      <c r="J13" s="345" t="n">
        <f aca="false">MategninAnneaux!J13+MategninDouane!J13</f>
        <v>0</v>
      </c>
      <c r="K13" s="345" t="n">
        <f aca="false">MategninAnneaux!K13+MategninDouane!K13</f>
        <v>0</v>
      </c>
      <c r="L13" s="345" t="n">
        <f aca="false">MategninAnneaux!L13+MategninDouane!L13</f>
        <v>0</v>
      </c>
      <c r="M13" s="345" t="n">
        <f aca="false">MategninAnneaux!M13+MategninDouane!M13</f>
        <v>0</v>
      </c>
      <c r="N13" s="345" t="n">
        <f aca="false">MategninAnneaux!N13+MategninDouane!N13</f>
        <v>0</v>
      </c>
      <c r="O13" s="345" t="n">
        <f aca="false">MategninAnneaux!O13+MategninDouane!O13</f>
        <v>0</v>
      </c>
      <c r="P13" s="345" t="n">
        <f aca="false">MategninAnneaux!P13+MategninDouane!P13</f>
        <v>0</v>
      </c>
      <c r="Q13" s="345" t="n">
        <f aca="false">MategninAnneaux!Q13+MategninDouane!Q13</f>
        <v>0</v>
      </c>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45" t="n">
        <f aca="false">MategninAnneaux!AW13+MategninDouane!AW13</f>
        <v>0</v>
      </c>
      <c r="AX13" s="345" t="n">
        <f aca="false">MategninAnneaux!AX13+MategninDouane!AX13</f>
        <v>0</v>
      </c>
      <c r="AY13" s="345" t="n">
        <f aca="false">MategninAnneaux!AY13+MategninDouane!AY13</f>
        <v>0</v>
      </c>
      <c r="AZ13" s="345" t="n">
        <f aca="false">MategninAnneaux!AZ13+MategninDouane!AZ13</f>
        <v>0</v>
      </c>
      <c r="BA13" s="345" t="n">
        <f aca="false">MategninAnneaux!BA13+MategninDouane!BA13</f>
        <v>0</v>
      </c>
      <c r="BB13" s="345" t="n">
        <f aca="false">MategninAnneaux!BB13+MategninDouane!BB13</f>
        <v>0</v>
      </c>
      <c r="BC13" s="345" t="n">
        <f aca="false">MategninAnneaux!BC13+MategninDouane!BC13</f>
        <v>0</v>
      </c>
      <c r="BD13" s="345" t="n">
        <f aca="false">MategninAnneaux!BD13+MategninDouane!BD13</f>
        <v>0</v>
      </c>
      <c r="BE13" s="345" t="n">
        <f aca="false">MategninAnneaux!BE13+MategninDouane!BE13</f>
        <v>0</v>
      </c>
      <c r="BF13" s="345" t="n">
        <f aca="false">MategninAnneaux!BF13+MategninDouane!BF13</f>
        <v>0</v>
      </c>
      <c r="BG13" s="345" t="n">
        <f aca="false">MategninAnneaux!BG13+MategninDouane!BG13</f>
        <v>0</v>
      </c>
      <c r="BH13" s="345" t="n">
        <f aca="false">MategninAnneaux!BH13+MategninDouane!BH13</f>
        <v>0</v>
      </c>
      <c r="BI13" s="345" t="n">
        <f aca="false">MategninAnneaux!BI13+MategninDouane!BI13</f>
        <v>0</v>
      </c>
      <c r="BJ13" s="345" t="n">
        <f aca="false">MategninAnneaux!BJ13+MategninDouane!BJ13</f>
        <v>0</v>
      </c>
      <c r="BK13" s="345" t="n">
        <f aca="false">MategninAnneaux!BK13+MategninDouane!BK13</f>
        <v>0</v>
      </c>
      <c r="BL13" s="345" t="n">
        <f aca="false">MategninAnneaux!BL13+MategninDouane!BL13</f>
        <v>0</v>
      </c>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50" t="n">
        <v>0.375</v>
      </c>
      <c r="EM13" s="345" t="n">
        <f aca="false">MategninAnneaux!EM13+MategninDouane!EM13</f>
        <v>4</v>
      </c>
      <c r="EN13" s="345" t="n">
        <f aca="false">MategninAnneaux!EN13+MategninDouane!EN13</f>
        <v>6</v>
      </c>
      <c r="EO13" s="345" t="n">
        <f aca="false">MategninAnneaux!EO13+MategninDouane!EO13</f>
        <v>1</v>
      </c>
      <c r="EP13" s="345" t="n">
        <f aca="false">MategninAnneaux!EP13+MategninDouane!EP13</f>
        <v>2</v>
      </c>
      <c r="EQ13" s="345" t="n">
        <f aca="false">MategninAnneaux!EQ13+MategninDouane!EQ13</f>
        <v>1</v>
      </c>
      <c r="ER13" s="345" t="n">
        <f aca="false">MategninAnneaux!ER13+MategninDouane!ER13</f>
        <v>0</v>
      </c>
      <c r="ES13" s="345" t="n">
        <f aca="false">MategninAnneaux!ES13+MategninDouane!ES13</f>
        <v>1</v>
      </c>
      <c r="ET13" s="345" t="n">
        <f aca="false">MategninAnneaux!ET13+MategninDouane!ET13</f>
        <v>0</v>
      </c>
      <c r="EU13" s="345" t="n">
        <f aca="false">MategninAnneaux!EU13+MategninDouane!EU13</f>
        <v>4</v>
      </c>
      <c r="EV13" s="345" t="n">
        <f aca="false">MategninAnneaux!EV13+MategninDouane!EV13</f>
        <v>0</v>
      </c>
      <c r="EW13" s="345" t="n">
        <f aca="false">MategninAnneaux!EW13+MategninDouane!EW13</f>
        <v>0</v>
      </c>
      <c r="EX13" s="345" t="n">
        <f aca="false">MategninAnneaux!EX13+MategninDouane!EX13</f>
        <v>0</v>
      </c>
      <c r="EY13" s="345" t="n">
        <f aca="false">MategninAnneaux!EY13+MategninDouane!EY13</f>
        <v>0</v>
      </c>
      <c r="EZ13" s="345" t="n">
        <f aca="false">MategninAnneaux!EZ13+MategninDouane!EZ13</f>
        <v>0</v>
      </c>
      <c r="FA13" s="345" t="n">
        <f aca="false">MategninAnneaux!FA13+MategninDouane!FA13</f>
        <v>1</v>
      </c>
      <c r="FB13" s="345" t="n">
        <f aca="false">MategninAnneaux!FB13+MategninDouane!FB13</f>
        <v>1</v>
      </c>
      <c r="FD13" s="340" t="n">
        <f aca="false">EM13+EO13+EQ13+ES13+EU13+EW13+EY13+FA13</f>
        <v>12</v>
      </c>
      <c r="FE13" s="4" t="n">
        <f aca="false">EN13+EP13+ER13+ET13+EV13+EX13+EZ13+FB13</f>
        <v>9</v>
      </c>
      <c r="FF13" s="341" t="n">
        <f aca="false">FE13/(FE13+FD13)</f>
        <v>0.428571428571429</v>
      </c>
      <c r="FG13" s="4" t="n">
        <f aca="false">EM13+EN13+EU13+EV13</f>
        <v>14</v>
      </c>
      <c r="FH13" s="4" t="n">
        <f aca="false">EO13+EP13+EW13+EX13</f>
        <v>3</v>
      </c>
      <c r="FI13" s="4" t="n">
        <f aca="false">EQ13+ER13+EY13+EZ13</f>
        <v>1</v>
      </c>
      <c r="FJ13" s="4" t="n">
        <f aca="false">SUM(FG13:FI13)</f>
        <v>18</v>
      </c>
      <c r="FK13" s="15" t="n">
        <f aca="false">FH13/FJ13</f>
        <v>0.166666666666667</v>
      </c>
      <c r="FL13" s="15" t="n">
        <f aca="false">FI13/FJ13</f>
        <v>0.0555555555555556</v>
      </c>
      <c r="FM13" s="4" t="n">
        <f aca="false">ES13+ET13+FA13+FB13</f>
        <v>3</v>
      </c>
      <c r="FN13" s="4" t="n">
        <f aca="false">SUM(EM13:ET13)</f>
        <v>15</v>
      </c>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146</v>
      </c>
      <c r="C14" s="357" t="n">
        <f aca="false">SUM(C5:C12)</f>
        <v>49</v>
      </c>
      <c r="D14" s="357" t="n">
        <f aca="false">SUM(D5:D12)</f>
        <v>114</v>
      </c>
      <c r="E14" s="357" t="n">
        <f aca="false">SUM(E5:E12)</f>
        <v>81</v>
      </c>
      <c r="F14" s="357" t="n">
        <f aca="false">SUM(F5:F12)</f>
        <v>28</v>
      </c>
      <c r="G14" s="357" t="n">
        <f aca="false">SUM(G5:G12)</f>
        <v>7</v>
      </c>
      <c r="H14" s="357" t="n">
        <f aca="false">SUM(H5:H12)</f>
        <v>14</v>
      </c>
      <c r="I14" s="357" t="n">
        <f aca="false">SUM(I5:I12)</f>
        <v>14</v>
      </c>
      <c r="J14" s="357" t="n">
        <f aca="false">SUM(J5:J12)</f>
        <v>18</v>
      </c>
      <c r="K14" s="357" t="n">
        <f aca="false">SUM(K5:K12)</f>
        <v>4</v>
      </c>
      <c r="L14" s="357" t="n">
        <f aca="false">SUM(L5:L12)</f>
        <v>13</v>
      </c>
      <c r="M14" s="357" t="n">
        <f aca="false">SUM(M5:M12)</f>
        <v>8</v>
      </c>
      <c r="N14" s="357" t="n">
        <f aca="false">SUM(N5:N12)</f>
        <v>2</v>
      </c>
      <c r="O14" s="357" t="n">
        <f aca="false">SUM(O5:O12)</f>
        <v>0</v>
      </c>
      <c r="P14" s="357" t="n">
        <f aca="false">SUM(P5:P12)</f>
        <v>4</v>
      </c>
      <c r="Q14" s="357" t="n">
        <f aca="false">SUM(Q5:Q12)</f>
        <v>6</v>
      </c>
      <c r="S14" s="358" t="n">
        <f aca="false">B14+D14+F14+H14+J14+L14+N14+P14</f>
        <v>339</v>
      </c>
      <c r="T14" s="359" t="n">
        <f aca="false">C14+E14+G14+I14+K14+M14+O14+Q14</f>
        <v>169</v>
      </c>
      <c r="U14" s="360" t="n">
        <f aca="false">T14/(T14+S14)</f>
        <v>0.332677165354331</v>
      </c>
      <c r="V14" s="359" t="n">
        <f aca="false">B14+C14+J14+K14</f>
        <v>217</v>
      </c>
      <c r="W14" s="359" t="n">
        <f aca="false">D14+E14+L14+M14</f>
        <v>216</v>
      </c>
      <c r="X14" s="359" t="n">
        <f aca="false">F14+G14+N14+O14</f>
        <v>37</v>
      </c>
      <c r="Y14" s="359" t="n">
        <f aca="false">SUM(V14:X14)</f>
        <v>470</v>
      </c>
      <c r="Z14" s="15" t="n">
        <f aca="false">W14/Y14</f>
        <v>0.459574468085106</v>
      </c>
      <c r="AA14" s="15" t="n">
        <f aca="false">X14/Y14</f>
        <v>0.0787234042553192</v>
      </c>
      <c r="AB14" s="359" t="n">
        <f aca="false">H14+I14+P14+Q14</f>
        <v>38</v>
      </c>
      <c r="AC14" s="359" t="n">
        <f aca="false">SUM(B14:I14)</f>
        <v>453</v>
      </c>
      <c r="AD14" s="361" t="n">
        <f aca="false">SUM(J14:Q14)</f>
        <v>55</v>
      </c>
      <c r="AE14" s="362" t="n">
        <f aca="false">SUM(B14:Q14)</f>
        <v>508</v>
      </c>
      <c r="AH14" s="15" t="n">
        <f aca="false">(S14/BN14) - 1</f>
        <v>-0.0258620689655172</v>
      </c>
      <c r="AI14" s="15" t="n">
        <f aca="false">(T14/BO14) - 1</f>
        <v>-0.050561797752809</v>
      </c>
      <c r="AJ14" s="15" t="n">
        <f aca="false">(U14/BP14) - 1</f>
        <v>-0.016920286649562</v>
      </c>
      <c r="AK14" s="15" t="n">
        <f aca="false">(V14/BQ14) - 1</f>
        <v>-0.0646551724137932</v>
      </c>
      <c r="AL14" s="15" t="n">
        <f aca="false">(W14/BR14) - 1</f>
        <v>-0.0181818181818182</v>
      </c>
      <c r="AM14" s="15" t="n">
        <f aca="false">(X14/BS14) - 1</f>
        <v>0.48</v>
      </c>
      <c r="AN14" s="15" t="n">
        <f aca="false">(Y14/BT14) - 1</f>
        <v>-0.0146750524109015</v>
      </c>
      <c r="AO14" s="15" t="n">
        <f aca="false">(Z14/BU14) - 1</f>
        <v>-0.00355899419729211</v>
      </c>
      <c r="AP14" s="15" t="n">
        <f aca="false">(AA14/BV14) - 1</f>
        <v>0.502042553191489</v>
      </c>
      <c r="AQ14" s="15" t="n">
        <f aca="false">(AB14/BW14) - 1</f>
        <v>-0.224489795918367</v>
      </c>
      <c r="AR14" s="15" t="n">
        <f aca="false">(AC14/BX14) - 1</f>
        <v>0</v>
      </c>
      <c r="AS14" s="15" t="n">
        <f aca="false">(AD14/BY14) - 1</f>
        <v>-0.246575342465753</v>
      </c>
      <c r="AT14" s="15" t="n">
        <f aca="false">(AE14/BZ14) - 1</f>
        <v>-0.0342205323193916</v>
      </c>
      <c r="AV14" s="356" t="s">
        <v>17</v>
      </c>
      <c r="AW14" s="357" t="n">
        <f aca="false">SUM(AW5:AW12)</f>
        <v>163</v>
      </c>
      <c r="AX14" s="357" t="n">
        <f aca="false">SUM(AX5:AX12)</f>
        <v>46</v>
      </c>
      <c r="AY14" s="357" t="n">
        <f aca="false">SUM(AY5:AY12)</f>
        <v>111</v>
      </c>
      <c r="AZ14" s="357" t="n">
        <f aca="false">SUM(AZ5:AZ12)</f>
        <v>88</v>
      </c>
      <c r="BA14" s="357" t="n">
        <f aca="false">SUM(BA5:BA12)</f>
        <v>17</v>
      </c>
      <c r="BB14" s="357" t="n">
        <f aca="false">SUM(BB5:BB12)</f>
        <v>5</v>
      </c>
      <c r="BC14" s="357" t="n">
        <f aca="false">SUM(BC5:BC12)</f>
        <v>9</v>
      </c>
      <c r="BD14" s="357" t="n">
        <f aca="false">SUM(BD5:BD12)</f>
        <v>14</v>
      </c>
      <c r="BE14" s="357" t="n">
        <f aca="false">SUM(BE5:BE12)</f>
        <v>20</v>
      </c>
      <c r="BF14" s="357" t="n">
        <f aca="false">SUM(BF5:BF12)</f>
        <v>3</v>
      </c>
      <c r="BG14" s="357" t="n">
        <f aca="false">SUM(BG5:BG12)</f>
        <v>15</v>
      </c>
      <c r="BH14" s="357" t="n">
        <f aca="false">SUM(BH5:BH12)</f>
        <v>6</v>
      </c>
      <c r="BI14" s="357" t="n">
        <f aca="false">SUM(BI5:BI12)</f>
        <v>3</v>
      </c>
      <c r="BJ14" s="357" t="n">
        <f aca="false">SUM(BJ5:BJ12)</f>
        <v>0</v>
      </c>
      <c r="BK14" s="357" t="n">
        <f aca="false">SUM(BK5:BK12)</f>
        <v>10</v>
      </c>
      <c r="BL14" s="357" t="n">
        <f aca="false">SUM(BL5:BL12)</f>
        <v>16</v>
      </c>
      <c r="BN14" s="358" t="n">
        <f aca="false">AW14+AY14+BA14+BC14+BE14+BG14+BI14+BK14</f>
        <v>348</v>
      </c>
      <c r="BO14" s="359" t="n">
        <f aca="false">AX14+AZ14+BB14+BD14+BF14+BH14+BJ14+BL14</f>
        <v>178</v>
      </c>
      <c r="BP14" s="360" t="n">
        <f aca="false">BO14/(BO14+BN14)</f>
        <v>0.338403041825095</v>
      </c>
      <c r="BQ14" s="359" t="n">
        <f aca="false">AW14+AX14+BE14+BF14</f>
        <v>232</v>
      </c>
      <c r="BR14" s="359" t="n">
        <f aca="false">AY14+AZ14+BG14+BH14</f>
        <v>220</v>
      </c>
      <c r="BS14" s="359" t="n">
        <f aca="false">BA14+BB14+BI14+BJ14</f>
        <v>25</v>
      </c>
      <c r="BT14" s="359" t="n">
        <f aca="false">SUM(BQ14:BS14)</f>
        <v>477</v>
      </c>
      <c r="BU14" s="15" t="n">
        <f aca="false">BR14/BT14</f>
        <v>0.461215932914046</v>
      </c>
      <c r="BV14" s="15" t="n">
        <f aca="false">BS14/BT14</f>
        <v>0.0524109014675052</v>
      </c>
      <c r="BW14" s="359" t="n">
        <f aca="false">BC14+BD14+BK14+BL14</f>
        <v>49</v>
      </c>
      <c r="BX14" s="359" t="n">
        <f aca="false">SUM(AW14:BD14)</f>
        <v>453</v>
      </c>
      <c r="BY14" s="361" t="n">
        <f aca="false">SUM(BE14:BL14)</f>
        <v>73</v>
      </c>
      <c r="BZ14" s="362" t="n">
        <f aca="false">SUM(AW14:BL14)</f>
        <v>526</v>
      </c>
      <c r="CC14" s="15" t="n">
        <f aca="false">(BN14/DI14) - 1</f>
        <v>0.443983402489627</v>
      </c>
      <c r="CD14" s="15" t="n">
        <f aca="false">(BO14/DJ14) - 1</f>
        <v>0.53448275862069</v>
      </c>
      <c r="CE14" s="15" t="n">
        <f aca="false">(BP14/DK14) - 1</f>
        <v>0.0414645338927495</v>
      </c>
      <c r="CF14" s="15" t="n">
        <f aca="false">(BQ14/DL14) - 1</f>
        <v>0.397590361445783</v>
      </c>
      <c r="CG14" s="15" t="n">
        <f aca="false">(BR14/DM14) - 1</f>
        <v>0.76</v>
      </c>
      <c r="CH14" s="15" t="n">
        <f aca="false">(BS14/DN14) - 1</f>
        <v>0.19047619047619</v>
      </c>
      <c r="CI14" s="15" t="n">
        <f aca="false">(BT14/DO14) - 1</f>
        <v>0.528846153846154</v>
      </c>
      <c r="CJ14" s="15" t="n">
        <f aca="false">(BU14/DP14) - 1</f>
        <v>0.151194968553459</v>
      </c>
      <c r="CK14" s="15" t="n">
        <f aca="false">(BV14/DQ14) - 1</f>
        <v>-0.221323749625636</v>
      </c>
      <c r="CL14" s="15" t="n">
        <f aca="false">(BW14/DR14) - 1</f>
        <v>0.0888888888888888</v>
      </c>
      <c r="CM14" s="15" t="n">
        <f aca="false">(BX14/DS14) - 1</f>
        <v>0.480392156862745</v>
      </c>
      <c r="CN14" s="15" t="n">
        <f aca="false">(BY14/DT14) - 1</f>
        <v>0.431372549019608</v>
      </c>
      <c r="CO14" s="15" t="n">
        <f aca="false">(BZ14/DU14) - 1</f>
        <v>0.473389355742297</v>
      </c>
      <c r="CQ14" s="356" t="s">
        <v>17</v>
      </c>
      <c r="CR14" s="357" t="n">
        <f aca="false">SUM(CR5:CR12)</f>
        <v>110</v>
      </c>
      <c r="CS14" s="357" t="n">
        <f aca="false">SUM(CS5:CS12)</f>
        <v>41</v>
      </c>
      <c r="CT14" s="357" t="n">
        <f aca="false">SUM(CT5:CT12)</f>
        <v>74</v>
      </c>
      <c r="CU14" s="357" t="n">
        <f aca="false">SUM(CU5:CU12)</f>
        <v>42</v>
      </c>
      <c r="CV14" s="357" t="n">
        <f aca="false">SUM(CV5:CV12)</f>
        <v>12</v>
      </c>
      <c r="CW14" s="357" t="n">
        <f aca="false">SUM(CW5:CW12)</f>
        <v>5</v>
      </c>
      <c r="CX14" s="357" t="n">
        <f aca="false">SUM(CX5:CX12)</f>
        <v>14</v>
      </c>
      <c r="CY14" s="357" t="n">
        <f aca="false">SUM(CY5:CY12)</f>
        <v>8</v>
      </c>
      <c r="CZ14" s="357" t="n">
        <f aca="false">SUM(CZ5:CZ12)</f>
        <v>13</v>
      </c>
      <c r="DA14" s="357" t="n">
        <f aca="false">SUM(DA5:DA12)</f>
        <v>2</v>
      </c>
      <c r="DB14" s="357" t="n">
        <f aca="false">SUM(DB5:DB12)</f>
        <v>5</v>
      </c>
      <c r="DC14" s="357" t="n">
        <f aca="false">SUM(DC5:DC12)</f>
        <v>4</v>
      </c>
      <c r="DD14" s="357" t="n">
        <f aca="false">SUM(DD5:DD12)</f>
        <v>3</v>
      </c>
      <c r="DE14" s="357" t="n">
        <f aca="false">SUM(DE5:DE12)</f>
        <v>1</v>
      </c>
      <c r="DF14" s="357" t="n">
        <f aca="false">SUM(DF5:DF12)</f>
        <v>10</v>
      </c>
      <c r="DG14" s="357" t="n">
        <f aca="false">SUM(DG5:DG12)</f>
        <v>13</v>
      </c>
      <c r="DI14" s="358" t="n">
        <f aca="false">CR14+CT14+CV14+CX14+CZ14+DB14+DD14+DF14</f>
        <v>241</v>
      </c>
      <c r="DJ14" s="359" t="n">
        <f aca="false">CS14+CU14+CW14+CY14+DA14+DC14+DE14+DG14</f>
        <v>116</v>
      </c>
      <c r="DK14" s="360" t="n">
        <f aca="false">DJ14/(DJ14+DI14)</f>
        <v>0.324929971988796</v>
      </c>
      <c r="DL14" s="359" t="n">
        <f aca="false">CR14+CS14+CZ14+DA14</f>
        <v>166</v>
      </c>
      <c r="DM14" s="359" t="n">
        <f aca="false">CT14+CU14+DB14+DC14</f>
        <v>125</v>
      </c>
      <c r="DN14" s="359" t="n">
        <f aca="false">CV14+CW14+DD14+DE14</f>
        <v>21</v>
      </c>
      <c r="DO14" s="359" t="n">
        <f aca="false">SUM(DL14:DN14)</f>
        <v>312</v>
      </c>
      <c r="DP14" s="15" t="n">
        <f aca="false">DM14/DO14</f>
        <v>0.400641025641026</v>
      </c>
      <c r="DQ14" s="15" t="n">
        <f aca="false">DN14/DO14</f>
        <v>0.0673076923076923</v>
      </c>
      <c r="DR14" s="359" t="n">
        <f aca="false">CX14+CY14+DF14+DG14</f>
        <v>45</v>
      </c>
      <c r="DS14" s="359" t="n">
        <f aca="false">SUM(CR14:CY14)</f>
        <v>306</v>
      </c>
      <c r="DT14" s="361" t="n">
        <f aca="false">SUM(CZ14:DG14)</f>
        <v>51</v>
      </c>
      <c r="DU14" s="362" t="n">
        <f aca="false">SUM(CR14:DG14)</f>
        <v>357</v>
      </c>
      <c r="DX14" s="15" t="n">
        <f aca="false">(DI14/FD14) - 1</f>
        <v>0.331491712707182</v>
      </c>
      <c r="DY14" s="15" t="n">
        <f aca="false">(DJ14/FE14) - 1</f>
        <v>0.234042553191489</v>
      </c>
      <c r="DZ14" s="15" t="n">
        <f aca="false">(DK14/FF14) - 1</f>
        <v>-0.0494069968412896</v>
      </c>
      <c r="EA14" s="15" t="n">
        <f aca="false">(DL14/FG14) - 1</f>
        <v>0.177304964539007</v>
      </c>
      <c r="EB14" s="15" t="n">
        <f aca="false">(DM14/FH14) - 1</f>
        <v>0.470588235294118</v>
      </c>
      <c r="EC14" s="15" t="n">
        <f aca="false">(DN14/FI14) - 1</f>
        <v>0.615384615384615</v>
      </c>
      <c r="ED14" s="15" t="n">
        <f aca="false">(DO14/FJ14) - 1</f>
        <v>0.305439330543933</v>
      </c>
      <c r="EE14" s="15" t="n">
        <f aca="false">(DP14/FK14) - 1</f>
        <v>0.126508295625943</v>
      </c>
      <c r="EF14" s="15" t="n">
        <f aca="false">(DQ14/FL14) - 1</f>
        <v>0.237426035502958</v>
      </c>
      <c r="EG14" s="15" t="n">
        <f aca="false">(DR14/FM14) - 1</f>
        <v>0.25</v>
      </c>
      <c r="EH14" s="15" t="n">
        <f aca="false">(DS14/FN14) - 1</f>
        <v>0.342105263157895</v>
      </c>
      <c r="EI14" s="15" t="n">
        <f aca="false">(DT14/FO14) - 1</f>
        <v>0.0851063829787233</v>
      </c>
      <c r="EJ14" s="15" t="n">
        <f aca="false">(DU14/FP14) - 1</f>
        <v>0.298181818181818</v>
      </c>
      <c r="EL14" s="356" t="s">
        <v>17</v>
      </c>
      <c r="EM14" s="363" t="n">
        <f aca="false">SUM(EM5:EM13)</f>
        <v>80</v>
      </c>
      <c r="EN14" s="363" t="n">
        <f aca="false">SUM(EN5:EN13)</f>
        <v>36</v>
      </c>
      <c r="EO14" s="363" t="n">
        <f aca="false">SUM(EO5:EO13)</f>
        <v>47</v>
      </c>
      <c r="EP14" s="363" t="n">
        <f aca="false">SUM(EP5:EP13)</f>
        <v>29</v>
      </c>
      <c r="EQ14" s="363" t="n">
        <f aca="false">SUM(EQ5:EQ13)</f>
        <v>11</v>
      </c>
      <c r="ER14" s="363" t="n">
        <f aca="false">SUM(ER5:ER13)</f>
        <v>2</v>
      </c>
      <c r="ES14" s="363" t="n">
        <f aca="false">SUM(ES5:ES13)</f>
        <v>12</v>
      </c>
      <c r="ET14" s="363" t="n">
        <f aca="false">SUM(ET5:ET13)</f>
        <v>11</v>
      </c>
      <c r="EU14" s="363" t="n">
        <f aca="false">SUM(EU5:EU13)</f>
        <v>16</v>
      </c>
      <c r="EV14" s="363" t="n">
        <f aca="false">SUM(EV5:EV13)</f>
        <v>9</v>
      </c>
      <c r="EW14" s="363" t="n">
        <f aca="false">SUM(EW5:EW13)</f>
        <v>8</v>
      </c>
      <c r="EX14" s="363" t="n">
        <f aca="false">SUM(EX5:EX13)</f>
        <v>1</v>
      </c>
      <c r="EY14" s="363" t="n">
        <f aca="false">SUM(EY5:EY13)</f>
        <v>0</v>
      </c>
      <c r="EZ14" s="363" t="n">
        <f aca="false">SUM(EZ5:EZ13)</f>
        <v>0</v>
      </c>
      <c r="FA14" s="363" t="n">
        <f aca="false">SUM(FA5:FA13)</f>
        <v>7</v>
      </c>
      <c r="FB14" s="363" t="n">
        <f aca="false">SUM(FB5:FB13)</f>
        <v>6</v>
      </c>
      <c r="FD14" s="358" t="n">
        <f aca="false">EM14+EO14+EQ14+ES14+EU14+EW14+EY14+FA14</f>
        <v>181</v>
      </c>
      <c r="FE14" s="359" t="n">
        <f aca="false">EN14+EP14+ER14+ET14+EV14+EX14+EZ14+FB14</f>
        <v>94</v>
      </c>
      <c r="FF14" s="360" t="n">
        <f aca="false">FE14/(FE14+FD14)</f>
        <v>0.341818181818182</v>
      </c>
      <c r="FG14" s="359" t="n">
        <f aca="false">EM14+EN14+EU14+EV14</f>
        <v>141</v>
      </c>
      <c r="FH14" s="359" t="n">
        <f aca="false">EO14+EP14+EW14+EX14</f>
        <v>85</v>
      </c>
      <c r="FI14" s="359" t="n">
        <f aca="false">EQ14+ER14+EY14+EZ14</f>
        <v>13</v>
      </c>
      <c r="FJ14" s="359" t="n">
        <f aca="false">SUM(FG14:FI14)</f>
        <v>239</v>
      </c>
      <c r="FK14" s="15" t="n">
        <f aca="false">FH14/FJ14</f>
        <v>0.355648535564854</v>
      </c>
      <c r="FL14" s="15" t="n">
        <f aca="false">FI14/FJ14</f>
        <v>0.0543933054393305</v>
      </c>
      <c r="FM14" s="359" t="n">
        <f aca="false">ES14+ET14+FA14+FB14</f>
        <v>36</v>
      </c>
      <c r="FN14" s="359" t="n">
        <f aca="false">SUM(EM14:ET14)</f>
        <v>228</v>
      </c>
      <c r="FO14" s="361" t="n">
        <f aca="false">SUM(EU14:FB14)</f>
        <v>47</v>
      </c>
      <c r="FP14" s="362" t="n">
        <f aca="false">SUM(EM14:FB14)</f>
        <v>275</v>
      </c>
      <c r="FR14" s="0" t="n">
        <v>126</v>
      </c>
      <c r="FS14" s="0" t="n">
        <v>74</v>
      </c>
      <c r="FT14" s="0" t="n">
        <v>0.37</v>
      </c>
      <c r="FU14" s="0" t="n">
        <v>116</v>
      </c>
      <c r="FV14" s="0" t="n">
        <v>44</v>
      </c>
      <c r="FW14" s="0" t="n">
        <v>7</v>
      </c>
      <c r="FX14" s="0" t="n">
        <v>167</v>
      </c>
      <c r="FY14" s="0" t="n">
        <v>0.263473053892216</v>
      </c>
      <c r="FZ14" s="0" t="n">
        <v>0.0419161676646707</v>
      </c>
      <c r="GA14" s="0" t="n">
        <v>33</v>
      </c>
      <c r="GB14" s="0" t="n">
        <v>153</v>
      </c>
      <c r="GC14" s="0" t="n">
        <v>47</v>
      </c>
      <c r="GD14" s="0" t="n">
        <v>200</v>
      </c>
      <c r="GF14" s="347" t="n">
        <f aca="false">(FD14/FR14) - 1</f>
        <v>0.436507936507936</v>
      </c>
      <c r="GG14" s="15" t="n">
        <f aca="false">(FE14/FS14) - 1</f>
        <v>0.27027027027027</v>
      </c>
      <c r="GH14" s="15" t="n">
        <f aca="false">(FF14/FT14) - 1</f>
        <v>-0.0761670761670762</v>
      </c>
      <c r="GI14" s="15" t="n">
        <f aca="false">(FG14/FU14) - 1</f>
        <v>0.21551724137931</v>
      </c>
      <c r="GJ14" s="15" t="n">
        <f aca="false">(FH14/FV14) - 1</f>
        <v>0.931818181818182</v>
      </c>
      <c r="GK14" s="15" t="n">
        <f aca="false">(FI14/FW14) - 1</f>
        <v>0.857142857142857</v>
      </c>
      <c r="GL14" s="15" t="n">
        <f aca="false">(FJ14/FX14) - 1</f>
        <v>0.431137724550898</v>
      </c>
      <c r="GM14" s="15" t="n">
        <f aca="false">(FK14/FY14) - 1</f>
        <v>0.349847850893874</v>
      </c>
      <c r="GN14" s="15" t="n">
        <f aca="false">(FL14/FZ14) - 1</f>
        <v>0.297668858338313</v>
      </c>
      <c r="GO14" s="15" t="n">
        <f aca="false">(FM14/GA14) - 1</f>
        <v>0.0909090909090908</v>
      </c>
      <c r="GP14" s="15" t="n">
        <f aca="false">(FN14/GB14) - 1</f>
        <v>0.490196078431373</v>
      </c>
      <c r="GQ14" s="15" t="n">
        <f aca="false">(FO14/GC14) - 1</f>
        <v>0</v>
      </c>
      <c r="GR14" s="348" t="n">
        <f aca="false">(FP14/GD14) - 1</f>
        <v>0.375</v>
      </c>
    </row>
    <row r="15" customFormat="false" ht="14.25" hidden="false" customHeight="false" outlineLevel="0" collapsed="false">
      <c r="A15" s="356" t="s">
        <v>204</v>
      </c>
      <c r="B15" s="356" t="n">
        <f aca="false">SUM(B7:B10)</f>
        <v>85</v>
      </c>
      <c r="C15" s="356" t="n">
        <f aca="false">SUM(C7:C10)</f>
        <v>27</v>
      </c>
      <c r="D15" s="356" t="n">
        <f aca="false">SUM(D7:D10)</f>
        <v>57</v>
      </c>
      <c r="E15" s="356" t="n">
        <f aca="false">SUM(E7:E10)</f>
        <v>42</v>
      </c>
      <c r="F15" s="356" t="n">
        <f aca="false">SUM(F7:F10)</f>
        <v>12</v>
      </c>
      <c r="G15" s="356" t="n">
        <f aca="false">SUM(G7:G10)</f>
        <v>3</v>
      </c>
      <c r="H15" s="356" t="n">
        <f aca="false">SUM(H7:H10)</f>
        <v>7</v>
      </c>
      <c r="I15" s="356" t="n">
        <f aca="false">SUM(I7:I10)</f>
        <v>8</v>
      </c>
      <c r="J15" s="356" t="n">
        <f aca="false">SUM(J7:J10)</f>
        <v>9</v>
      </c>
      <c r="K15" s="356" t="n">
        <f aca="false">SUM(K7:K10)</f>
        <v>3</v>
      </c>
      <c r="L15" s="356" t="n">
        <f aca="false">SUM(L7:L10)</f>
        <v>7</v>
      </c>
      <c r="M15" s="356" t="n">
        <f aca="false">SUM(M7:M10)</f>
        <v>6</v>
      </c>
      <c r="N15" s="356" t="n">
        <f aca="false">SUM(N7:N10)</f>
        <v>1</v>
      </c>
      <c r="O15" s="356" t="n">
        <f aca="false">SUM(O7:O10)</f>
        <v>0</v>
      </c>
      <c r="P15" s="356" t="n">
        <f aca="false">SUM(P7:P10)</f>
        <v>1</v>
      </c>
      <c r="Q15" s="356" t="n">
        <f aca="false">SUM(Q7:Q10)</f>
        <v>5</v>
      </c>
      <c r="S15" s="364" t="n">
        <f aca="false">B15+D15+F15+H15+J15+L15+N15+P15</f>
        <v>179</v>
      </c>
      <c r="T15" s="363" t="n">
        <f aca="false">C15+E15+G15+I15+K15+M15+O15+Q15</f>
        <v>94</v>
      </c>
      <c r="U15" s="365" t="n">
        <f aca="false">T15/(T15+S15)</f>
        <v>0.344322344322344</v>
      </c>
      <c r="V15" s="363" t="n">
        <f aca="false">B15+C15+J15+K15</f>
        <v>124</v>
      </c>
      <c r="W15" s="363" t="n">
        <f aca="false">D15+E15+L15+M15</f>
        <v>112</v>
      </c>
      <c r="X15" s="363" t="n">
        <f aca="false">F15+G15+N15+O15</f>
        <v>16</v>
      </c>
      <c r="Y15" s="363" t="n">
        <f aca="false">SUM(V15:X15)</f>
        <v>252</v>
      </c>
      <c r="Z15" s="366" t="n">
        <f aca="false">W15/Y15</f>
        <v>0.444444444444444</v>
      </c>
      <c r="AA15" s="366" t="n">
        <f aca="false">X15/Y15</f>
        <v>0.0634920634920635</v>
      </c>
      <c r="AB15" s="363" t="n">
        <f aca="false">H15+I15+P15+Q15</f>
        <v>21</v>
      </c>
      <c r="AC15" s="363" t="n">
        <f aca="false">SUM(B15:I15)</f>
        <v>241</v>
      </c>
      <c r="AD15" s="367" t="n">
        <f aca="false">SUM(J15:Q15)</f>
        <v>32</v>
      </c>
      <c r="AE15" s="35" t="n">
        <f aca="false">SUM(B15:Q15)</f>
        <v>273</v>
      </c>
      <c r="AH15" s="15" t="n">
        <f aca="false">(S15/BN15) - 1</f>
        <v>-0.0271739130434783</v>
      </c>
      <c r="AI15" s="15" t="n">
        <f aca="false">(T15/BO15) - 1</f>
        <v>0.0444444444444445</v>
      </c>
      <c r="AJ15" s="15" t="n">
        <f aca="false">(U15/BP15) - 1</f>
        <v>0.0482702482702484</v>
      </c>
      <c r="AK15" s="15" t="n">
        <f aca="false">(V15/BQ15) - 1</f>
        <v>-0.0158730158730159</v>
      </c>
      <c r="AL15" s="15" t="n">
        <f aca="false">(W15/BR15) - 1</f>
        <v>-0.0588235294117647</v>
      </c>
      <c r="AM15" s="15" t="n">
        <f aca="false">(X15/BS15) - 1</f>
        <v>0.454545454545455</v>
      </c>
      <c r="AN15" s="15" t="n">
        <f aca="false">(Y15/BT15) - 1</f>
        <v>-0.015625</v>
      </c>
      <c r="AO15" s="15" t="n">
        <f aca="false">(Z15/BU15) - 1</f>
        <v>-0.0438842203548087</v>
      </c>
      <c r="AP15" s="15" t="n">
        <f aca="false">(AA15/BV15) - 1</f>
        <v>0.477633477633478</v>
      </c>
      <c r="AQ15" s="15" t="n">
        <f aca="false">(AB15/BW15) - 1</f>
        <v>0.166666666666667</v>
      </c>
      <c r="AR15" s="15" t="n">
        <f aca="false">(AC15/BX15) - 1</f>
        <v>-0.0122950819672131</v>
      </c>
      <c r="AS15" s="15" t="n">
        <f aca="false">(AD15/BY15) - 1</f>
        <v>0.0666666666666667</v>
      </c>
      <c r="AT15" s="15" t="n">
        <f aca="false">(AE15/BZ15) - 1</f>
        <v>-0.0036496350364964</v>
      </c>
      <c r="AV15" s="356" t="s">
        <v>204</v>
      </c>
      <c r="AW15" s="356" t="n">
        <f aca="false">SUM(AW7:AW10)</f>
        <v>88</v>
      </c>
      <c r="AX15" s="356" t="n">
        <f aca="false">SUM(AX7:AX10)</f>
        <v>27</v>
      </c>
      <c r="AY15" s="356" t="n">
        <f aca="false">SUM(AY7:AY10)</f>
        <v>65</v>
      </c>
      <c r="AZ15" s="356" t="n">
        <f aca="false">SUM(AZ7:AZ10)</f>
        <v>43</v>
      </c>
      <c r="BA15" s="356" t="n">
        <f aca="false">SUM(BA7:BA10)</f>
        <v>8</v>
      </c>
      <c r="BB15" s="356" t="n">
        <f aca="false">SUM(BB7:BB10)</f>
        <v>2</v>
      </c>
      <c r="BC15" s="356" t="n">
        <f aca="false">SUM(BC7:BC10)</f>
        <v>4</v>
      </c>
      <c r="BD15" s="356" t="n">
        <f aca="false">SUM(BD7:BD10)</f>
        <v>7</v>
      </c>
      <c r="BE15" s="356" t="n">
        <f aca="false">SUM(BE7:BE10)</f>
        <v>9</v>
      </c>
      <c r="BF15" s="356" t="n">
        <f aca="false">SUM(BF7:BF10)</f>
        <v>2</v>
      </c>
      <c r="BG15" s="356" t="n">
        <f aca="false">SUM(BG7:BG10)</f>
        <v>6</v>
      </c>
      <c r="BH15" s="356" t="n">
        <f aca="false">SUM(BH7:BH10)</f>
        <v>5</v>
      </c>
      <c r="BI15" s="356" t="n">
        <f aca="false">SUM(BI7:BI10)</f>
        <v>1</v>
      </c>
      <c r="BJ15" s="356" t="n">
        <f aca="false">SUM(BJ7:BJ10)</f>
        <v>0</v>
      </c>
      <c r="BK15" s="356" t="n">
        <f aca="false">SUM(BK7:BK10)</f>
        <v>3</v>
      </c>
      <c r="BL15" s="356" t="n">
        <f aca="false">SUM(BL7:BL10)</f>
        <v>4</v>
      </c>
      <c r="BN15" s="364" t="n">
        <f aca="false">AW15+AY15+BA15+BC15+BE15+BG15+BI15+BK15</f>
        <v>184</v>
      </c>
      <c r="BO15" s="363" t="n">
        <f aca="false">AX15+AZ15+BB15+BD15+BF15+BH15+BJ15+BL15</f>
        <v>90</v>
      </c>
      <c r="BP15" s="365" t="n">
        <f aca="false">BO15/(BO15+BN15)</f>
        <v>0.328467153284671</v>
      </c>
      <c r="BQ15" s="363" t="n">
        <f aca="false">AW15+AX15+BE15+BF15</f>
        <v>126</v>
      </c>
      <c r="BR15" s="363" t="n">
        <f aca="false">AY15+AZ15+BG15+BH15</f>
        <v>119</v>
      </c>
      <c r="BS15" s="363" t="n">
        <f aca="false">BA15+BB15+BI15+BJ15</f>
        <v>11</v>
      </c>
      <c r="BT15" s="363" t="n">
        <f aca="false">SUM(BQ15:BS15)</f>
        <v>256</v>
      </c>
      <c r="BU15" s="366" t="n">
        <f aca="false">BR15/BT15</f>
        <v>0.46484375</v>
      </c>
      <c r="BV15" s="366" t="n">
        <f aca="false">BS15/BT15</f>
        <v>0.04296875</v>
      </c>
      <c r="BW15" s="363" t="n">
        <f aca="false">BC15+BD15+BK15+BL15</f>
        <v>18</v>
      </c>
      <c r="BX15" s="363" t="n">
        <f aca="false">SUM(AW15:BD15)</f>
        <v>244</v>
      </c>
      <c r="BY15" s="367" t="n">
        <f aca="false">SUM(BE15:BL15)</f>
        <v>30</v>
      </c>
      <c r="BZ15" s="35" t="n">
        <f aca="false">SUM(AW15:BL15)</f>
        <v>274</v>
      </c>
      <c r="CC15" s="15" t="n">
        <f aca="false">(BN15/DI15) - 1</f>
        <v>0.46031746031746</v>
      </c>
      <c r="CD15" s="15" t="n">
        <f aca="false">(BO15/DJ15) - 1</f>
        <v>0.363636363636364</v>
      </c>
      <c r="CE15" s="15" t="n">
        <f aca="false">(BP15/DK15) - 1</f>
        <v>-0.0444591904445919</v>
      </c>
      <c r="CF15" s="15" t="n">
        <f aca="false">(BQ15/DL15) - 1</f>
        <v>0.482352941176471</v>
      </c>
      <c r="CG15" s="15" t="n">
        <f aca="false">(BR15/DM15) - 1</f>
        <v>0.586666666666667</v>
      </c>
      <c r="CH15" s="15" t="n">
        <f aca="false">(BS15/DN15) - 1</f>
        <v>0.1</v>
      </c>
      <c r="CI15" s="15" t="n">
        <f aca="false">(BT15/DO15) - 1</f>
        <v>0.505882352941176</v>
      </c>
      <c r="CJ15" s="15" t="n">
        <f aca="false">(BU15/DP15) - 1</f>
        <v>0.0536458333333334</v>
      </c>
      <c r="CK15" s="15" t="n">
        <f aca="false">(BV15/DQ15) - 1</f>
        <v>-0.26953125</v>
      </c>
      <c r="CL15" s="15" t="n">
        <f aca="false">(BW15/DR15) - 1</f>
        <v>-0.181818181818182</v>
      </c>
      <c r="CM15" s="15" t="n">
        <f aca="false">(BX15/DS15) - 1</f>
        <v>0.461077844311377</v>
      </c>
      <c r="CN15" s="15" t="n">
        <f aca="false">(BY15/DT15) - 1</f>
        <v>0.2</v>
      </c>
      <c r="CO15" s="15" t="n">
        <f aca="false">(BZ15/DU15) - 1</f>
        <v>0.427083333333333</v>
      </c>
      <c r="CQ15" s="356" t="s">
        <v>204</v>
      </c>
      <c r="CR15" s="356" t="n">
        <f aca="false">SUM(CR7:CR10)</f>
        <v>59</v>
      </c>
      <c r="CS15" s="356" t="n">
        <f aca="false">SUM(CS7:CS10)</f>
        <v>19</v>
      </c>
      <c r="CT15" s="356" t="n">
        <f aca="false">SUM(CT7:CT10)</f>
        <v>42</v>
      </c>
      <c r="CU15" s="356" t="n">
        <f aca="false">SUM(CU7:CU10)</f>
        <v>28</v>
      </c>
      <c r="CV15" s="356" t="n">
        <f aca="false">SUM(CV7:CV10)</f>
        <v>5</v>
      </c>
      <c r="CW15" s="356" t="n">
        <f aca="false">SUM(CW7:CW10)</f>
        <v>4</v>
      </c>
      <c r="CX15" s="356" t="n">
        <f aca="false">SUM(CX7:CX10)</f>
        <v>5</v>
      </c>
      <c r="CY15" s="356" t="n">
        <f aca="false">SUM(CY7:CY10)</f>
        <v>5</v>
      </c>
      <c r="CZ15" s="356" t="n">
        <f aca="false">SUM(CZ7:CZ10)</f>
        <v>7</v>
      </c>
      <c r="DA15" s="356" t="n">
        <f aca="false">SUM(DA7:DA10)</f>
        <v>0</v>
      </c>
      <c r="DB15" s="356" t="n">
        <f aca="false">SUM(DB7:DB10)</f>
        <v>3</v>
      </c>
      <c r="DC15" s="356" t="n">
        <f aca="false">SUM(DC7:DC10)</f>
        <v>2</v>
      </c>
      <c r="DD15" s="356" t="n">
        <f aca="false">SUM(DD7:DD10)</f>
        <v>0</v>
      </c>
      <c r="DE15" s="356" t="n">
        <f aca="false">SUM(DE7:DE10)</f>
        <v>1</v>
      </c>
      <c r="DF15" s="356" t="n">
        <f aca="false">SUM(DF7:DF10)</f>
        <v>5</v>
      </c>
      <c r="DG15" s="356" t="n">
        <f aca="false">SUM(DG7:DG10)</f>
        <v>7</v>
      </c>
      <c r="DI15" s="364" t="n">
        <f aca="false">CR15+CT15+CV15+CX15+CZ15+DB15+DD15+DF15</f>
        <v>126</v>
      </c>
      <c r="DJ15" s="363" t="n">
        <f aca="false">CS15+CU15+CW15+CY15+DA15+DC15+DE15+DG15</f>
        <v>66</v>
      </c>
      <c r="DK15" s="365" t="n">
        <f aca="false">DJ15/(DJ15+DI15)</f>
        <v>0.34375</v>
      </c>
      <c r="DL15" s="363" t="n">
        <f aca="false">CR15+CS15+CZ15+DA15</f>
        <v>85</v>
      </c>
      <c r="DM15" s="363" t="n">
        <f aca="false">CT15+CU15+DB15+DC15</f>
        <v>75</v>
      </c>
      <c r="DN15" s="363" t="n">
        <f aca="false">CV15+CW15+DD15+DE15</f>
        <v>10</v>
      </c>
      <c r="DO15" s="363" t="n">
        <f aca="false">SUM(DL15:DN15)</f>
        <v>170</v>
      </c>
      <c r="DP15" s="366" t="n">
        <f aca="false">DM15/DO15</f>
        <v>0.441176470588235</v>
      </c>
      <c r="DQ15" s="366" t="n">
        <f aca="false">DN15/DO15</f>
        <v>0.0588235294117647</v>
      </c>
      <c r="DR15" s="363" t="n">
        <f aca="false">CX15+CY15+DF15+DG15</f>
        <v>22</v>
      </c>
      <c r="DS15" s="363" t="n">
        <f aca="false">SUM(CR15:CY15)</f>
        <v>167</v>
      </c>
      <c r="DT15" s="367" t="n">
        <f aca="false">SUM(CZ15:DG15)</f>
        <v>25</v>
      </c>
      <c r="DU15" s="35" t="n">
        <f aca="false">SUM(CR15:DG15)</f>
        <v>192</v>
      </c>
      <c r="DX15" s="15" t="n">
        <f aca="false">(DI15/FD15) - 1</f>
        <v>0.431818181818182</v>
      </c>
      <c r="DY15" s="15" t="n">
        <f aca="false">(DJ15/FE15) - 1</f>
        <v>0.534883720930233</v>
      </c>
      <c r="DZ15" s="15" t="n">
        <f aca="false">(DK15/FF15) - 1</f>
        <v>0.0472383720930232</v>
      </c>
      <c r="EA15" s="15" t="n">
        <f aca="false">(DL15/FG15) - 1</f>
        <v>0.328125</v>
      </c>
      <c r="EB15" s="15" t="n">
        <f aca="false">(DM15/FH15) - 1</f>
        <v>0.666666666666667</v>
      </c>
      <c r="EC15" s="15" t="n">
        <f aca="false">(DN15/FI15) - 1</f>
        <v>1</v>
      </c>
      <c r="ED15" s="15" t="n">
        <f aca="false">(DO15/FJ15) - 1</f>
        <v>0.491228070175439</v>
      </c>
      <c r="EE15" s="15" t="n">
        <f aca="false">(DP15/FK15) - 1</f>
        <v>0.117647058823529</v>
      </c>
      <c r="EF15" s="15" t="n">
        <f aca="false">(DQ15/FL15) - 1</f>
        <v>0.341176470588235</v>
      </c>
      <c r="EG15" s="15" t="n">
        <f aca="false">(DR15/FM15) - 1</f>
        <v>0.294117647058824</v>
      </c>
      <c r="EH15" s="15" t="n">
        <f aca="false">(DS15/FN15) - 1</f>
        <v>0.59047619047619</v>
      </c>
      <c r="EI15" s="15" t="n">
        <f aca="false">(DT15/FO15) - 1</f>
        <v>-0.0384615384615384</v>
      </c>
      <c r="EJ15" s="15" t="n">
        <f aca="false">(DU15/FP15) - 1</f>
        <v>0.465648854961832</v>
      </c>
      <c r="EL15" s="356" t="s">
        <v>204</v>
      </c>
      <c r="EM15" s="356" t="n">
        <f aca="false">SUM(EM7:EM10)</f>
        <v>38</v>
      </c>
      <c r="EN15" s="356" t="n">
        <f aca="false">SUM(EN7:EN10)</f>
        <v>15</v>
      </c>
      <c r="EO15" s="356" t="n">
        <f aca="false">SUM(EO7:EO10)</f>
        <v>25</v>
      </c>
      <c r="EP15" s="356" t="n">
        <f aca="false">SUM(EP7:EP10)</f>
        <v>12</v>
      </c>
      <c r="EQ15" s="356" t="n">
        <f aca="false">SUM(EQ7:EQ10)</f>
        <v>4</v>
      </c>
      <c r="ER15" s="356" t="n">
        <f aca="false">SUM(ER7:ER10)</f>
        <v>1</v>
      </c>
      <c r="ES15" s="356" t="n">
        <f aca="false">SUM(ES7:ES10)</f>
        <v>6</v>
      </c>
      <c r="ET15" s="356" t="n">
        <f aca="false">SUM(ET7:ET10)</f>
        <v>4</v>
      </c>
      <c r="EU15" s="356" t="n">
        <f aca="false">SUM(EU7:EU10)</f>
        <v>5</v>
      </c>
      <c r="EV15" s="356" t="n">
        <f aca="false">SUM(EV7:EV10)</f>
        <v>6</v>
      </c>
      <c r="EW15" s="356" t="n">
        <f aca="false">SUM(EW7:EW10)</f>
        <v>7</v>
      </c>
      <c r="EX15" s="356" t="n">
        <f aca="false">SUM(EX7:EX10)</f>
        <v>1</v>
      </c>
      <c r="EY15" s="356" t="n">
        <f aca="false">SUM(EY7:EY10)</f>
        <v>0</v>
      </c>
      <c r="EZ15" s="356" t="n">
        <f aca="false">SUM(EZ7:EZ10)</f>
        <v>0</v>
      </c>
      <c r="FA15" s="356" t="n">
        <f aca="false">SUM(FA7:FA10)</f>
        <v>3</v>
      </c>
      <c r="FB15" s="356" t="n">
        <f aca="false">SUM(FB7:FB10)</f>
        <v>4</v>
      </c>
      <c r="FD15" s="364" t="n">
        <f aca="false">EM15+EO15+EQ15+ES15+EU15+EW15+EY15+FA15</f>
        <v>88</v>
      </c>
      <c r="FE15" s="363" t="n">
        <f aca="false">EN15+EP15+ER15+ET15+EV15+EX15+EZ15+FB15</f>
        <v>43</v>
      </c>
      <c r="FF15" s="365" t="n">
        <f aca="false">FE15/(FE15+FD15)</f>
        <v>0.32824427480916</v>
      </c>
      <c r="FG15" s="363" t="n">
        <f aca="false">EM15+EN15+EU15+EV15</f>
        <v>64</v>
      </c>
      <c r="FH15" s="363" t="n">
        <f aca="false">EO15+EP15+EW15+EX15</f>
        <v>45</v>
      </c>
      <c r="FI15" s="363" t="n">
        <f aca="false">EQ15+ER15+EY15+EZ15</f>
        <v>5</v>
      </c>
      <c r="FJ15" s="363" t="n">
        <f aca="false">SUM(FG15:FI15)</f>
        <v>114</v>
      </c>
      <c r="FK15" s="366" t="n">
        <f aca="false">FH15/FJ15</f>
        <v>0.394736842105263</v>
      </c>
      <c r="FL15" s="366" t="n">
        <f aca="false">FI15/FJ15</f>
        <v>0.043859649122807</v>
      </c>
      <c r="FM15" s="363" t="n">
        <f aca="false">ES15+ET15+FA15+FB15</f>
        <v>17</v>
      </c>
      <c r="FN15" s="363" t="n">
        <f aca="false">SUM(EM15:ET15)</f>
        <v>105</v>
      </c>
      <c r="FO15" s="367" t="n">
        <f aca="false">SUM(EU15:FB15)</f>
        <v>26</v>
      </c>
      <c r="FP15" s="35" t="n">
        <f aca="false">SUM(EM15:FB15)</f>
        <v>131</v>
      </c>
      <c r="FR15" s="0" t="n">
        <v>62</v>
      </c>
      <c r="FS15" s="0" t="n">
        <v>32</v>
      </c>
      <c r="FT15" s="0" t="n">
        <v>0.340425531914894</v>
      </c>
      <c r="FU15" s="0" t="n">
        <v>56</v>
      </c>
      <c r="FV15" s="0" t="n">
        <v>21</v>
      </c>
      <c r="FW15" s="0" t="n">
        <v>3</v>
      </c>
      <c r="FX15" s="0" t="n">
        <v>80</v>
      </c>
      <c r="FY15" s="0" t="n">
        <v>0.2625</v>
      </c>
      <c r="FZ15" s="0" t="n">
        <v>0.0375</v>
      </c>
      <c r="GA15" s="0" t="n">
        <v>14</v>
      </c>
      <c r="GB15" s="0" t="n">
        <v>74</v>
      </c>
      <c r="GC15" s="0" t="n">
        <v>20</v>
      </c>
      <c r="GD15" s="0" t="n">
        <v>94</v>
      </c>
      <c r="GF15" s="368" t="n">
        <f aca="false">(FD15/FR15) - 1</f>
        <v>0.419354838709678</v>
      </c>
      <c r="GG15" s="369" t="n">
        <f aca="false">(FE15/FS15) - 1</f>
        <v>0.34375</v>
      </c>
      <c r="GH15" s="369" t="n">
        <f aca="false">(FF15/FT15) - 1</f>
        <v>-0.0357824427480927</v>
      </c>
      <c r="GI15" s="369" t="n">
        <f aca="false">(FG15/FU15) - 1</f>
        <v>0.142857142857143</v>
      </c>
      <c r="GJ15" s="369" t="n">
        <f aca="false">(FH15/FV15) - 1</f>
        <v>1.14285714285714</v>
      </c>
      <c r="GK15" s="369" t="n">
        <f aca="false">(FI15/FW15) - 1</f>
        <v>0.666666666666667</v>
      </c>
      <c r="GL15" s="369" t="n">
        <f aca="false">(FJ15/FX15) - 1</f>
        <v>0.425</v>
      </c>
      <c r="GM15" s="369" t="n">
        <f aca="false">(FK15/FY15) - 1</f>
        <v>0.503759398496241</v>
      </c>
      <c r="GN15" s="369" t="n">
        <f aca="false">(FL15/FZ15) - 1</f>
        <v>0.169590643274854</v>
      </c>
      <c r="GO15" s="369" t="n">
        <f aca="false">(FM15/GA15) - 1</f>
        <v>0.214285714285714</v>
      </c>
      <c r="GP15" s="369" t="n">
        <f aca="false">(FN15/GB15) - 1</f>
        <v>0.418918918918919</v>
      </c>
      <c r="GQ15" s="369" t="n">
        <f aca="false">(FO15/GC15) - 1</f>
        <v>0.3</v>
      </c>
      <c r="GR15" s="370" t="n">
        <f aca="false">(FP15/GD15) - 1</f>
        <v>0.393617021276596</v>
      </c>
    </row>
    <row r="17" customFormat="false" ht="14.25" hidden="false" customHeight="false" outlineLevel="0" collapsed="false">
      <c r="A17" s="0" t="s">
        <v>205</v>
      </c>
      <c r="B17" s="0" t="n">
        <f aca="false">SUM(B5:B8)</f>
        <v>69</v>
      </c>
      <c r="C17" s="0" t="n">
        <f aca="false">SUM(C5:C8)</f>
        <v>30</v>
      </c>
      <c r="D17" s="0" t="n">
        <f aca="false">SUM(D5:D8)</f>
        <v>57</v>
      </c>
      <c r="E17" s="0" t="n">
        <f aca="false">SUM(E5:E8)</f>
        <v>35</v>
      </c>
      <c r="F17" s="0" t="n">
        <f aca="false">SUM(F5:F8)</f>
        <v>19</v>
      </c>
      <c r="G17" s="0" t="n">
        <f aca="false">SUM(G5:G8)</f>
        <v>5</v>
      </c>
      <c r="H17" s="0" t="n">
        <f aca="false">SUM(H5:H8)</f>
        <v>5</v>
      </c>
      <c r="I17" s="0" t="n">
        <f aca="false">SUM(I5:I8)</f>
        <v>8</v>
      </c>
      <c r="J17" s="0" t="n">
        <f aca="false">SUM(J5:J8)</f>
        <v>5</v>
      </c>
      <c r="K17" s="0" t="n">
        <f aca="false">SUM(K5:K8)</f>
        <v>2</v>
      </c>
      <c r="L17" s="0" t="n">
        <f aca="false">SUM(L5:L8)</f>
        <v>2</v>
      </c>
      <c r="M17" s="0" t="n">
        <f aca="false">SUM(M5:M8)</f>
        <v>4</v>
      </c>
      <c r="N17" s="0" t="n">
        <f aca="false">SUM(N5:N8)</f>
        <v>0</v>
      </c>
      <c r="O17" s="0" t="n">
        <f aca="false">SUM(O5:O8)</f>
        <v>0</v>
      </c>
      <c r="P17" s="0" t="n">
        <f aca="false">SUM(P5:P8)</f>
        <v>1</v>
      </c>
      <c r="Q17" s="0" t="n">
        <f aca="false">SUM(Q5:Q8)</f>
        <v>2</v>
      </c>
      <c r="AV17" s="0" t="s">
        <v>205</v>
      </c>
      <c r="AW17" s="0" t="n">
        <f aca="false">SUM(AW5:AW8)</f>
        <v>67</v>
      </c>
      <c r="AX17" s="0" t="n">
        <f aca="false">SUM(AX5:AX8)</f>
        <v>25</v>
      </c>
      <c r="AY17" s="0" t="n">
        <f aca="false">SUM(AY5:AY8)</f>
        <v>57</v>
      </c>
      <c r="AZ17" s="0" t="n">
        <f aca="false">SUM(AZ5:AZ8)</f>
        <v>45</v>
      </c>
      <c r="BA17" s="0" t="n">
        <f aca="false">SUM(BA5:BA8)</f>
        <v>8</v>
      </c>
      <c r="BB17" s="0" t="n">
        <f aca="false">SUM(BB5:BB8)</f>
        <v>4</v>
      </c>
      <c r="BC17" s="0" t="n">
        <f aca="false">SUM(BC5:BC8)</f>
        <v>2</v>
      </c>
      <c r="BD17" s="0" t="n">
        <f aca="false">SUM(BD5:BD8)</f>
        <v>5</v>
      </c>
      <c r="BE17" s="0" t="n">
        <f aca="false">SUM(BE5:BE8)</f>
        <v>8</v>
      </c>
      <c r="BF17" s="0" t="n">
        <f aca="false">SUM(BF5:BF8)</f>
        <v>1</v>
      </c>
      <c r="BG17" s="0" t="n">
        <f aca="false">SUM(BG5:BG8)</f>
        <v>6</v>
      </c>
      <c r="BH17" s="0" t="n">
        <f aca="false">SUM(BH5:BH8)</f>
        <v>4</v>
      </c>
      <c r="BI17" s="0" t="n">
        <f aca="false">SUM(BI5:BI8)</f>
        <v>1</v>
      </c>
      <c r="BJ17" s="0" t="n">
        <f aca="false">SUM(BJ5:BJ8)</f>
        <v>0</v>
      </c>
      <c r="BK17" s="0" t="n">
        <f aca="false">SUM(BK5:BK8)</f>
        <v>4</v>
      </c>
      <c r="BL17" s="0" t="n">
        <f aca="false">SUM(BL5:BL8)</f>
        <v>2</v>
      </c>
      <c r="CQ17" s="0" t="s">
        <v>205</v>
      </c>
      <c r="CR17" s="0" t="n">
        <f aca="false">SUM(CR5:CR8)</f>
        <v>48</v>
      </c>
      <c r="CS17" s="0" t="n">
        <f aca="false">SUM(CS5:CS8)</f>
        <v>20</v>
      </c>
      <c r="CT17" s="0" t="n">
        <f aca="false">SUM(CT5:CT8)</f>
        <v>35</v>
      </c>
      <c r="CU17" s="0" t="n">
        <f aca="false">SUM(CU5:CU8)</f>
        <v>22</v>
      </c>
      <c r="CV17" s="0" t="n">
        <f aca="false">SUM(CV5:CV8)</f>
        <v>3</v>
      </c>
      <c r="CW17" s="0" t="n">
        <f aca="false">SUM(CW5:CW8)</f>
        <v>3</v>
      </c>
      <c r="CX17" s="0" t="n">
        <f aca="false">SUM(CX5:CX8)</f>
        <v>4</v>
      </c>
      <c r="CY17" s="0" t="n">
        <f aca="false">SUM(CY5:CY8)</f>
        <v>4</v>
      </c>
      <c r="CZ17" s="0" t="n">
        <f aca="false">SUM(CZ5:CZ8)</f>
        <v>4</v>
      </c>
      <c r="DA17" s="0" t="n">
        <f aca="false">SUM(DA5:DA8)</f>
        <v>0</v>
      </c>
      <c r="DB17" s="0" t="n">
        <f aca="false">SUM(DB5:DB8)</f>
        <v>3</v>
      </c>
      <c r="DC17" s="0" t="n">
        <f aca="false">SUM(DC5:DC8)</f>
        <v>1</v>
      </c>
      <c r="DD17" s="0" t="n">
        <f aca="false">SUM(DD5:DD8)</f>
        <v>2</v>
      </c>
      <c r="DE17" s="0" t="n">
        <f aca="false">SUM(DE5:DE8)</f>
        <v>1</v>
      </c>
      <c r="DF17" s="0" t="n">
        <f aca="false">SUM(DF5:DF8)</f>
        <v>4</v>
      </c>
      <c r="DG17" s="0" t="n">
        <f aca="false">SUM(DG5:DG8)</f>
        <v>0</v>
      </c>
      <c r="EL17" s="0" t="s">
        <v>207</v>
      </c>
      <c r="EM17" s="0" t="n">
        <f aca="false">SUM(EM5:EM8)</f>
        <v>29</v>
      </c>
      <c r="EN17" s="0" t="n">
        <f aca="false">SUM(EN5:EN8)</f>
        <v>11</v>
      </c>
      <c r="EO17" s="0" t="n">
        <f aca="false">SUM(EO5:EO8)</f>
        <v>22</v>
      </c>
      <c r="EP17" s="0" t="n">
        <f aca="false">SUM(EP5:EP8)</f>
        <v>18</v>
      </c>
      <c r="EQ17" s="0" t="n">
        <f aca="false">SUM(EQ5:EQ8)</f>
        <v>7</v>
      </c>
      <c r="ER17" s="0" t="n">
        <f aca="false">SUM(ER5:ER8)</f>
        <v>0</v>
      </c>
      <c r="ES17" s="0" t="n">
        <f aca="false">SUM(ES5:ES8)</f>
        <v>6</v>
      </c>
      <c r="ET17" s="0" t="n">
        <f aca="false">SUM(ET5:ET8)</f>
        <v>2</v>
      </c>
      <c r="EU17" s="0" t="n">
        <f aca="false">SUM(EU5:EU8)</f>
        <v>7</v>
      </c>
      <c r="EV17" s="0" t="n">
        <f aca="false">SUM(EV5:EV8)</f>
        <v>2</v>
      </c>
      <c r="EW17" s="0" t="n">
        <f aca="false">SUM(EW5:EW8)</f>
        <v>2</v>
      </c>
      <c r="EX17" s="0" t="n">
        <f aca="false">SUM(EX5:EX8)</f>
        <v>0</v>
      </c>
      <c r="EY17" s="0" t="n">
        <f aca="false">SUM(EY5:EY8)</f>
        <v>0</v>
      </c>
      <c r="EZ17" s="0" t="n">
        <f aca="false">SUM(EZ5:EZ8)</f>
        <v>0</v>
      </c>
      <c r="FA17" s="0" t="n">
        <f aca="false">SUM(FA5:FA8)</f>
        <v>2</v>
      </c>
      <c r="FB17" s="0" t="n">
        <f aca="false">SUM(FB5:FB8)</f>
        <v>1</v>
      </c>
    </row>
    <row r="18" customFormat="false" ht="14.25" hidden="false" customHeight="false" outlineLevel="0" collapsed="false">
      <c r="A18" s="0" t="s">
        <v>206</v>
      </c>
      <c r="B18" s="0" t="n">
        <f aca="false">SUM(B9:B12)</f>
        <v>77</v>
      </c>
      <c r="C18" s="0" t="n">
        <f aca="false">SUM(C9:C12)</f>
        <v>19</v>
      </c>
      <c r="D18" s="0" t="n">
        <f aca="false">SUM(D9:D12)</f>
        <v>57</v>
      </c>
      <c r="E18" s="0" t="n">
        <f aca="false">SUM(E9:E12)</f>
        <v>46</v>
      </c>
      <c r="F18" s="0" t="n">
        <f aca="false">SUM(F9:F12)</f>
        <v>9</v>
      </c>
      <c r="G18" s="0" t="n">
        <f aca="false">SUM(G9:G12)</f>
        <v>2</v>
      </c>
      <c r="H18" s="0" t="n">
        <f aca="false">SUM(H9:H12)</f>
        <v>9</v>
      </c>
      <c r="I18" s="0" t="n">
        <f aca="false">SUM(I9:I12)</f>
        <v>6</v>
      </c>
      <c r="J18" s="0" t="n">
        <f aca="false">SUM(J9:J12)</f>
        <v>13</v>
      </c>
      <c r="K18" s="0" t="n">
        <f aca="false">SUM(K9:K12)</f>
        <v>2</v>
      </c>
      <c r="L18" s="0" t="n">
        <f aca="false">SUM(L9:L12)</f>
        <v>11</v>
      </c>
      <c r="M18" s="0" t="n">
        <f aca="false">SUM(M9:M12)</f>
        <v>4</v>
      </c>
      <c r="N18" s="0" t="n">
        <f aca="false">SUM(N9:N12)</f>
        <v>2</v>
      </c>
      <c r="O18" s="0" t="n">
        <f aca="false">SUM(O9:O12)</f>
        <v>0</v>
      </c>
      <c r="P18" s="0" t="n">
        <f aca="false">SUM(P9:P12)</f>
        <v>3</v>
      </c>
      <c r="Q18" s="0" t="n">
        <f aca="false">SUM(Q9:Q12)</f>
        <v>4</v>
      </c>
      <c r="AV18" s="0" t="s">
        <v>206</v>
      </c>
      <c r="AW18" s="0" t="n">
        <f aca="false">SUM(AW9:AW12)</f>
        <v>96</v>
      </c>
      <c r="AX18" s="0" t="n">
        <f aca="false">SUM(AX9:AX12)</f>
        <v>21</v>
      </c>
      <c r="AY18" s="0" t="n">
        <f aca="false">SUM(AY9:AY12)</f>
        <v>54</v>
      </c>
      <c r="AZ18" s="0" t="n">
        <f aca="false">SUM(AZ9:AZ12)</f>
        <v>43</v>
      </c>
      <c r="BA18" s="0" t="n">
        <f aca="false">SUM(BA9:BA12)</f>
        <v>9</v>
      </c>
      <c r="BB18" s="0" t="n">
        <f aca="false">SUM(BB9:BB12)</f>
        <v>1</v>
      </c>
      <c r="BC18" s="0" t="n">
        <f aca="false">SUM(BC9:BC12)</f>
        <v>7</v>
      </c>
      <c r="BD18" s="0" t="n">
        <f aca="false">SUM(BD9:BD12)</f>
        <v>9</v>
      </c>
      <c r="BE18" s="0" t="n">
        <f aca="false">SUM(BE9:BE12)</f>
        <v>12</v>
      </c>
      <c r="BF18" s="0" t="n">
        <f aca="false">SUM(BF9:BF12)</f>
        <v>2</v>
      </c>
      <c r="BG18" s="0" t="n">
        <f aca="false">SUM(BG9:BG12)</f>
        <v>9</v>
      </c>
      <c r="BH18" s="0" t="n">
        <f aca="false">SUM(BH9:BH12)</f>
        <v>2</v>
      </c>
      <c r="BI18" s="0" t="n">
        <f aca="false">SUM(BI9:BI12)</f>
        <v>2</v>
      </c>
      <c r="BJ18" s="0" t="n">
        <f aca="false">SUM(BJ9:BJ12)</f>
        <v>0</v>
      </c>
      <c r="BK18" s="0" t="n">
        <f aca="false">SUM(BK9:BK12)</f>
        <v>6</v>
      </c>
      <c r="BL18" s="0" t="n">
        <f aca="false">SUM(BL9:BL12)</f>
        <v>14</v>
      </c>
      <c r="CQ18" s="0" t="s">
        <v>206</v>
      </c>
      <c r="CR18" s="0" t="n">
        <f aca="false">SUM(CR9:CR12)</f>
        <v>62</v>
      </c>
      <c r="CS18" s="0" t="n">
        <f aca="false">SUM(CS9:CS12)</f>
        <v>21</v>
      </c>
      <c r="CT18" s="0" t="n">
        <f aca="false">SUM(CT9:CT12)</f>
        <v>39</v>
      </c>
      <c r="CU18" s="0" t="n">
        <f aca="false">SUM(CU9:CU12)</f>
        <v>20</v>
      </c>
      <c r="CV18" s="0" t="n">
        <f aca="false">SUM(CV9:CV12)</f>
        <v>9</v>
      </c>
      <c r="CW18" s="0" t="n">
        <f aca="false">SUM(CW9:CW12)</f>
        <v>2</v>
      </c>
      <c r="CX18" s="0" t="n">
        <f aca="false">SUM(CX9:CX12)</f>
        <v>10</v>
      </c>
      <c r="CY18" s="0" t="n">
        <f aca="false">SUM(CY9:CY12)</f>
        <v>4</v>
      </c>
      <c r="CZ18" s="0" t="n">
        <f aca="false">SUM(CZ9:CZ12)</f>
        <v>9</v>
      </c>
      <c r="DA18" s="0" t="n">
        <f aca="false">SUM(DA9:DA12)</f>
        <v>2</v>
      </c>
      <c r="DB18" s="0" t="n">
        <f aca="false">SUM(DB9:DB12)</f>
        <v>2</v>
      </c>
      <c r="DC18" s="0" t="n">
        <f aca="false">SUM(DC9:DC12)</f>
        <v>3</v>
      </c>
      <c r="DD18" s="0" t="n">
        <f aca="false">SUM(DD9:DD12)</f>
        <v>1</v>
      </c>
      <c r="DE18" s="0" t="n">
        <f aca="false">SUM(DE9:DE12)</f>
        <v>0</v>
      </c>
      <c r="DF18" s="0" t="n">
        <f aca="false">SUM(DF9:DF12)</f>
        <v>6</v>
      </c>
      <c r="DG18" s="0" t="n">
        <f aca="false">SUM(DG9:DG12)</f>
        <v>13</v>
      </c>
      <c r="EL18" s="0" t="s">
        <v>208</v>
      </c>
      <c r="EM18" s="0" t="n">
        <f aca="false">SUM(EM9:EM12)</f>
        <v>47</v>
      </c>
      <c r="EN18" s="0" t="n">
        <f aca="false">SUM(EN9:EN12)</f>
        <v>19</v>
      </c>
      <c r="EO18" s="0" t="n">
        <f aca="false">SUM(EO9:EO12)</f>
        <v>24</v>
      </c>
      <c r="EP18" s="0" t="n">
        <f aca="false">SUM(EP9:EP12)</f>
        <v>9</v>
      </c>
      <c r="EQ18" s="0" t="n">
        <f aca="false">SUM(EQ9:EQ12)</f>
        <v>3</v>
      </c>
      <c r="ER18" s="0" t="n">
        <f aca="false">SUM(ER9:ER12)</f>
        <v>2</v>
      </c>
      <c r="ES18" s="0" t="n">
        <f aca="false">SUM(ES9:ES12)</f>
        <v>5</v>
      </c>
      <c r="ET18" s="0" t="n">
        <f aca="false">SUM(ET9:ET12)</f>
        <v>9</v>
      </c>
      <c r="EU18" s="0" t="n">
        <f aca="false">SUM(EU9:EU12)</f>
        <v>5</v>
      </c>
      <c r="EV18" s="0" t="n">
        <f aca="false">SUM(EV9:EV12)</f>
        <v>7</v>
      </c>
      <c r="EW18" s="0" t="n">
        <f aca="false">SUM(EW9:EW12)</f>
        <v>6</v>
      </c>
      <c r="EX18" s="0" t="n">
        <f aca="false">SUM(EX9:EX12)</f>
        <v>1</v>
      </c>
      <c r="EY18" s="0" t="n">
        <f aca="false">SUM(EY9:EY12)</f>
        <v>0</v>
      </c>
      <c r="EZ18" s="0" t="n">
        <f aca="false">SUM(EZ9:EZ12)</f>
        <v>0</v>
      </c>
      <c r="FA18" s="0" t="n">
        <f aca="false">SUM(FA9:FA12)</f>
        <v>4</v>
      </c>
      <c r="FB18" s="0" t="n">
        <f aca="false">SUM(FB9:FB12)</f>
        <v>4</v>
      </c>
    </row>
    <row r="20" customFormat="false" ht="14.25" hidden="false" customHeight="false" outlineLevel="0" collapsed="false">
      <c r="FN20" s="0" t="e">
        <f aca="false">FN14/#REF!</f>
        <v>#REF!</v>
      </c>
      <c r="GB20" s="0" t="n">
        <v>0.496753246753247</v>
      </c>
    </row>
    <row r="21" customFormat="false" ht="14.25" hidden="false" customHeight="false" outlineLevel="0" collapsed="false">
      <c r="FN21" s="0" t="e">
        <f aca="false">1-FN20</f>
        <v>#REF!</v>
      </c>
      <c r="GB21" s="0" t="n">
        <v>0.503246753246753</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470</v>
      </c>
      <c r="T24" s="152" t="n">
        <f aca="false">Y15</f>
        <v>252</v>
      </c>
      <c r="U24" s="153" t="n">
        <f aca="false">V24/S24</f>
        <v>0.459574468085106</v>
      </c>
      <c r="V24" s="154" t="n">
        <f aca="false">W14</f>
        <v>216</v>
      </c>
      <c r="W24" s="153" t="n">
        <f aca="false">X24/S24</f>
        <v>0.317021276595745</v>
      </c>
      <c r="X24" s="154" t="n">
        <f aca="false">C14+E14+G14+K14+M14+O14</f>
        <v>149</v>
      </c>
      <c r="Y24" s="153" t="n">
        <f aca="false">Z24/X24</f>
        <v>0.597315436241611</v>
      </c>
      <c r="Z24" s="154" t="n">
        <f aca="false">E14+M14</f>
        <v>89</v>
      </c>
      <c r="AA24" s="155" t="n">
        <f aca="false">X14</f>
        <v>37</v>
      </c>
      <c r="AB24" s="155" t="n">
        <f aca="false">X15</f>
        <v>16</v>
      </c>
      <c r="AC24" s="155" t="n">
        <f aca="false">AB14</f>
        <v>38</v>
      </c>
      <c r="AD24" s="155" t="n">
        <f aca="false">AB15</f>
        <v>21</v>
      </c>
      <c r="AE24" s="152" t="n">
        <f aca="false">AC14</f>
        <v>453</v>
      </c>
      <c r="AF24" s="152" t="n">
        <f aca="false">AC15</f>
        <v>241</v>
      </c>
      <c r="AG24" s="152" t="n">
        <f aca="false">AD14</f>
        <v>55</v>
      </c>
      <c r="AH24" s="152" t="n">
        <f aca="false">AD15</f>
        <v>32</v>
      </c>
      <c r="BN24" s="152" t="n">
        <f aca="false">BT14</f>
        <v>477</v>
      </c>
      <c r="BO24" s="152" t="n">
        <f aca="false">BT15</f>
        <v>256</v>
      </c>
      <c r="BP24" s="153" t="n">
        <f aca="false">BQ24/BN24</f>
        <v>0.461215932914046</v>
      </c>
      <c r="BQ24" s="154" t="n">
        <f aca="false">BR14</f>
        <v>220</v>
      </c>
      <c r="BR24" s="153" t="n">
        <f aca="false">BS24/BN24</f>
        <v>0.310272536687631</v>
      </c>
      <c r="BS24" s="154" t="n">
        <f aca="false">AX14+AZ14+BB14+BF14+BH14+BJ14</f>
        <v>148</v>
      </c>
      <c r="BT24" s="153" t="n">
        <f aca="false">BU24/BS24</f>
        <v>0.635135135135135</v>
      </c>
      <c r="BU24" s="154" t="n">
        <f aca="false">AZ14+BH14</f>
        <v>94</v>
      </c>
      <c r="BV24" s="155" t="n">
        <f aca="false">BS14</f>
        <v>25</v>
      </c>
      <c r="BW24" s="155" t="n">
        <f aca="false">BS15</f>
        <v>11</v>
      </c>
      <c r="BX24" s="155" t="n">
        <f aca="false">BW14</f>
        <v>49</v>
      </c>
      <c r="BY24" s="155" t="n">
        <f aca="false">BW15</f>
        <v>18</v>
      </c>
      <c r="BZ24" s="152" t="n">
        <f aca="false">BX14</f>
        <v>453</v>
      </c>
      <c r="CA24" s="152" t="n">
        <f aca="false">BX15</f>
        <v>244</v>
      </c>
      <c r="CB24" s="152" t="n">
        <f aca="false">BY14</f>
        <v>73</v>
      </c>
      <c r="CC24" s="152" t="n">
        <f aca="false">BY15</f>
        <v>30</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R30"/>
  <sheetViews>
    <sheetView showFormulas="false" showGridLines="true" showRowColHeaders="true" showZeros="true" rightToLeft="false" tabSelected="false" showOutlineSymbols="true" defaultGridColor="true" view="normal" topLeftCell="A2" colorId="64" zoomScale="75" zoomScaleNormal="75" zoomScalePageLayoutView="100" workbookViewId="0">
      <selection pane="topLeft" activeCell="B25" activeCellId="1" sqref="E31:G31 B25"/>
    </sheetView>
  </sheetViews>
  <sheetFormatPr defaultColWidth="8.54296875" defaultRowHeight="14.25" zeroHeight="false" outlineLevelRow="0" outlineLevelCol="0"/>
  <cols>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245</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MategninAnneaux</v>
      </c>
      <c r="T2" s="325"/>
      <c r="U2" s="325"/>
      <c r="V2" s="325"/>
      <c r="W2" s="325"/>
      <c r="X2" s="325"/>
      <c r="Y2" s="325"/>
      <c r="Z2" s="325"/>
      <c r="AA2" s="325"/>
      <c r="AB2" s="325"/>
      <c r="AC2" s="325"/>
      <c r="AD2" s="325"/>
      <c r="AH2" s="326" t="str">
        <f aca="false">"Changement depuis 2022 " &amp; $AX1</f>
        <v>Changement depuis 2022 MategninAnneaux</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MategninAnneaux</v>
      </c>
      <c r="BO2" s="325"/>
      <c r="BP2" s="325"/>
      <c r="BQ2" s="325"/>
      <c r="BR2" s="325"/>
      <c r="BS2" s="325"/>
      <c r="BT2" s="325"/>
      <c r="BU2" s="325"/>
      <c r="BV2" s="325"/>
      <c r="BW2" s="325"/>
      <c r="BX2" s="325"/>
      <c r="BY2" s="325"/>
      <c r="CC2" s="326" t="str">
        <f aca="false">"Changement depuis 2022 " &amp; $AX1</f>
        <v>Changement depuis 2022 MategninAnneaux</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MategninAnneaux</v>
      </c>
      <c r="DJ2" s="325"/>
      <c r="DK2" s="325"/>
      <c r="DL2" s="325"/>
      <c r="DM2" s="325"/>
      <c r="DN2" s="325"/>
      <c r="DO2" s="325"/>
      <c r="DP2" s="325"/>
      <c r="DQ2" s="325"/>
      <c r="DR2" s="325"/>
      <c r="DS2" s="325"/>
      <c r="DT2" s="325"/>
      <c r="DX2" s="326" t="str">
        <f aca="false">"Changement depuis 2021 " &amp; $CS1</f>
        <v>Changement depuis 2021 MategninAnneaux</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Mategnin Anneaux</v>
      </c>
      <c r="FE2" s="325"/>
      <c r="FF2" s="325"/>
      <c r="FG2" s="325"/>
      <c r="FH2" s="325"/>
      <c r="FI2" s="325"/>
      <c r="FJ2" s="325"/>
      <c r="FK2" s="325"/>
      <c r="FL2" s="325"/>
      <c r="FM2" s="325"/>
      <c r="FN2" s="325"/>
      <c r="FO2" s="325"/>
      <c r="FR2" s="325" t="str">
        <f aca="false">"Totaux 2020 " &amp; $EN1</f>
        <v>Totaux 2020 Mategnin Anneaux</v>
      </c>
      <c r="FS2" s="325"/>
      <c r="FT2" s="325"/>
      <c r="FU2" s="325"/>
      <c r="FV2" s="325"/>
      <c r="FW2" s="325"/>
      <c r="FX2" s="325"/>
      <c r="FY2" s="325"/>
      <c r="FZ2" s="325"/>
      <c r="GA2" s="325"/>
      <c r="GB2" s="325"/>
      <c r="GC2" s="325"/>
      <c r="GF2" s="326" t="str">
        <f aca="false">"Changement depuis 2020 " &amp; $EN1</f>
        <v>Changement depuis 2020 Mategnin Anneaux</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FR3" s="324" t="s">
        <v>25</v>
      </c>
      <c r="FS3" s="324" t="s">
        <v>26</v>
      </c>
      <c r="FT3" s="324" t="s">
        <v>38</v>
      </c>
      <c r="FU3" s="324" t="s">
        <v>39</v>
      </c>
      <c r="FV3" s="324" t="s">
        <v>31</v>
      </c>
      <c r="FW3" s="324" t="s">
        <v>32</v>
      </c>
      <c r="FX3" s="324" t="s">
        <v>40</v>
      </c>
      <c r="FY3" s="324" t="s">
        <v>41</v>
      </c>
      <c r="FZ3" s="324" t="s">
        <v>42</v>
      </c>
      <c r="GA3" s="324" t="s">
        <v>20</v>
      </c>
      <c r="GB3" s="324" t="s">
        <v>44</v>
      </c>
      <c r="GC3" s="324" t="s">
        <v>43</v>
      </c>
      <c r="GD3" s="324"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v>11</v>
      </c>
      <c r="C5" s="371" t="n">
        <v>5</v>
      </c>
      <c r="D5" s="345" t="n">
        <v>12</v>
      </c>
      <c r="E5" s="371" t="n">
        <v>10</v>
      </c>
      <c r="F5" s="345" t="n">
        <v>6</v>
      </c>
      <c r="G5" s="371" t="n">
        <v>3</v>
      </c>
      <c r="H5" s="345" t="n">
        <v>1</v>
      </c>
      <c r="I5" s="371" t="n">
        <v>1</v>
      </c>
      <c r="J5" s="428" t="n">
        <v>1</v>
      </c>
      <c r="K5" s="429"/>
      <c r="L5" s="428" t="n">
        <v>1</v>
      </c>
      <c r="M5" s="429"/>
      <c r="N5" s="428"/>
      <c r="O5" s="429"/>
      <c r="P5" s="428" t="n">
        <v>1</v>
      </c>
      <c r="Q5" s="429"/>
      <c r="S5" s="340" t="n">
        <f aca="false">B5+D5+F5+H5+J5+L5+N5+P5</f>
        <v>33</v>
      </c>
      <c r="T5" s="4" t="n">
        <f aca="false">C5+E5+G5+I5+K5+M5+O5+Q5</f>
        <v>19</v>
      </c>
      <c r="U5" s="341" t="n">
        <f aca="false">T5/(T5+S5)</f>
        <v>0.365384615384615</v>
      </c>
      <c r="V5" s="4" t="n">
        <f aca="false">B5+C5+J5+K5</f>
        <v>17</v>
      </c>
      <c r="W5" s="4" t="n">
        <f aca="false">D5+E5+L5+M5</f>
        <v>23</v>
      </c>
      <c r="X5" s="4" t="n">
        <f aca="false">F5+G5+N5+O5</f>
        <v>9</v>
      </c>
      <c r="Y5" s="4" t="n">
        <f aca="false">SUM(V5:X5)</f>
        <v>49</v>
      </c>
      <c r="Z5" s="15" t="n">
        <f aca="false">W5/Y5</f>
        <v>0.469387755102041</v>
      </c>
      <c r="AA5" s="15" t="n">
        <f aca="false">X5/Y5</f>
        <v>0.183673469387755</v>
      </c>
      <c r="AB5" s="4" t="n">
        <f aca="false">H5+I5+P5+Q5</f>
        <v>3</v>
      </c>
      <c r="AC5" s="4" t="n">
        <f aca="false">SUM(B5:I5)</f>
        <v>49</v>
      </c>
      <c r="AD5" s="342" t="n">
        <f aca="false">SUM(J5:Q5)</f>
        <v>3</v>
      </c>
      <c r="AE5" s="343" t="n">
        <f aca="false">SUM(B5:Q5)</f>
        <v>52</v>
      </c>
      <c r="AH5" s="15" t="n">
        <f aca="false">(S5/BN5) - 1</f>
        <v>-0.0294117647058824</v>
      </c>
      <c r="AI5" s="15" t="n">
        <f aca="false">(T5/BO5) - 1</f>
        <v>0.1875</v>
      </c>
      <c r="AJ5" s="15" t="n">
        <f aca="false">(U5/BP5) - 1</f>
        <v>0.141826923076923</v>
      </c>
      <c r="AK5" s="15" t="n">
        <f aca="false">(V5/BQ5) - 1</f>
        <v>-0.0555555555555556</v>
      </c>
      <c r="AL5" s="15" t="n">
        <f aca="false">(W5/BR5) - 1</f>
        <v>-0.178571428571429</v>
      </c>
      <c r="AM5" s="15" t="n">
        <f aca="false">(X5/BS5) - 1</f>
        <v>2</v>
      </c>
      <c r="AN5" s="15" t="n">
        <f aca="false">(Y5/BT5) - 1</f>
        <v>0</v>
      </c>
      <c r="AO5" s="15" t="n">
        <f aca="false">(Z5/BU5) - 1</f>
        <v>-0.178571428571429</v>
      </c>
      <c r="AP5" s="15" t="n">
        <f aca="false">(AA5/BV5) - 1</f>
        <v>2</v>
      </c>
      <c r="AQ5" s="15" t="n">
        <f aca="false">(AB5/BW5) - 1</f>
        <v>2</v>
      </c>
      <c r="AR5" s="15" t="n">
        <f aca="false">(AC5/BX5) - 1</f>
        <v>0.0652173913043479</v>
      </c>
      <c r="AS5" s="15" t="n">
        <f aca="false">(AD5/BY5) - 1</f>
        <v>-0.25</v>
      </c>
      <c r="AT5" s="15" t="n">
        <f aca="false">(AE5/BZ5) - 1</f>
        <v>0.04</v>
      </c>
      <c r="AV5" s="344" t="n">
        <v>0.291666666666667</v>
      </c>
      <c r="AW5" s="430" t="n">
        <v>14</v>
      </c>
      <c r="AX5" s="430" t="n">
        <v>2</v>
      </c>
      <c r="AY5" s="430" t="n">
        <v>15</v>
      </c>
      <c r="AZ5" s="430" t="n">
        <v>12</v>
      </c>
      <c r="BA5" s="430" t="n">
        <v>1</v>
      </c>
      <c r="BB5" s="430" t="n">
        <v>1</v>
      </c>
      <c r="BC5" s="430" t="n">
        <v>0</v>
      </c>
      <c r="BD5" s="430" t="n">
        <v>1</v>
      </c>
      <c r="BE5" s="430" t="n">
        <v>2</v>
      </c>
      <c r="BF5" s="430" t="n">
        <v>0</v>
      </c>
      <c r="BG5" s="430" t="n">
        <v>1</v>
      </c>
      <c r="BH5" s="430" t="n">
        <v>0</v>
      </c>
      <c r="BI5" s="430" t="n">
        <v>1</v>
      </c>
      <c r="BJ5" s="430" t="n">
        <v>0</v>
      </c>
      <c r="BK5" s="430" t="n">
        <v>0</v>
      </c>
      <c r="BL5" s="373" t="n">
        <v>0</v>
      </c>
      <c r="BN5" s="340" t="n">
        <f aca="false">AW5+AY5+BA5+BC5+BE5+BG5+BI5+BK5</f>
        <v>34</v>
      </c>
      <c r="BO5" s="4" t="n">
        <f aca="false">AX5+AZ5+BB5+BD5+BF5+BH5+BJ5+BL5</f>
        <v>16</v>
      </c>
      <c r="BP5" s="341" t="n">
        <f aca="false">BO5/(BO5+BN5)</f>
        <v>0.32</v>
      </c>
      <c r="BQ5" s="4" t="n">
        <f aca="false">AW5+AX5+BE5+BF5</f>
        <v>18</v>
      </c>
      <c r="BR5" s="4" t="n">
        <f aca="false">AY5+AZ5+BG5+BH5</f>
        <v>28</v>
      </c>
      <c r="BS5" s="4" t="n">
        <f aca="false">BA5+BB5+BI5+BJ5</f>
        <v>3</v>
      </c>
      <c r="BT5" s="4" t="n">
        <f aca="false">SUM(BQ5:BS5)</f>
        <v>49</v>
      </c>
      <c r="BU5" s="15" t="n">
        <f aca="false">BR5/BT5</f>
        <v>0.571428571428571</v>
      </c>
      <c r="BV5" s="15" t="n">
        <f aca="false">BS5/BT5</f>
        <v>0.0612244897959184</v>
      </c>
      <c r="BW5" s="4" t="n">
        <f aca="false">BC5+BD5+BK5+BL5</f>
        <v>1</v>
      </c>
      <c r="BX5" s="4" t="n">
        <f aca="false">SUM(AW5:BD5)</f>
        <v>46</v>
      </c>
      <c r="BY5" s="342" t="n">
        <f aca="false">SUM(BE5:BL5)</f>
        <v>4</v>
      </c>
      <c r="BZ5" s="343" t="n">
        <f aca="false">SUM(AW5:BL5)</f>
        <v>50</v>
      </c>
      <c r="CC5" s="15" t="n">
        <f aca="false">(BN5/DI5) - 1</f>
        <v>1.61538461538462</v>
      </c>
      <c r="CD5" s="15" t="n">
        <f aca="false">(BO5/DJ5) - 1</f>
        <v>0.6</v>
      </c>
      <c r="CE5" s="15" t="n">
        <f aca="false">(BP5/DK5) - 1</f>
        <v>-0.264</v>
      </c>
      <c r="CF5" s="15" t="n">
        <f aca="false">(BQ5/DL5) - 1</f>
        <v>0.285714285714286</v>
      </c>
      <c r="CG5" s="15" t="n">
        <f aca="false">(BR5/DM5) - 1</f>
        <v>3</v>
      </c>
      <c r="CH5" s="15" t="n">
        <f aca="false">(BS5/DN5) - 1</f>
        <v>2</v>
      </c>
      <c r="CI5" s="15" t="n">
        <f aca="false">(BT5/DO5) - 1</f>
        <v>1.22727272727273</v>
      </c>
      <c r="CJ5" s="15" t="n">
        <f aca="false">(BU5/DP5) - 1</f>
        <v>0.795918367346939</v>
      </c>
      <c r="CK5" s="15" t="n">
        <f aca="false">(BV5/DQ5) - 1</f>
        <v>0.346938775510204</v>
      </c>
      <c r="CL5" s="15" t="n">
        <f aca="false">(BW5/DR5) - 1</f>
        <v>0</v>
      </c>
      <c r="CM5" s="15" t="n">
        <f aca="false">(BX5/DS5) - 1</f>
        <v>1.19047619047619</v>
      </c>
      <c r="CN5" s="15" t="n">
        <f aca="false">(BY5/DT5) - 1</f>
        <v>1</v>
      </c>
      <c r="CO5" s="15" t="n">
        <f aca="false">(BZ5/DU5) - 1</f>
        <v>1.17391304347826</v>
      </c>
      <c r="CQ5" s="344" t="n">
        <v>0.291666666666667</v>
      </c>
      <c r="CR5" s="345" t="n">
        <v>7</v>
      </c>
      <c r="CS5" s="371" t="n">
        <v>7</v>
      </c>
      <c r="CT5" s="345" t="n">
        <v>4</v>
      </c>
      <c r="CU5" s="371" t="n">
        <v>2</v>
      </c>
      <c r="CV5" s="345" t="n">
        <v>0</v>
      </c>
      <c r="CW5" s="371" t="n">
        <v>0</v>
      </c>
      <c r="CX5" s="345" t="n">
        <v>0</v>
      </c>
      <c r="CY5" s="371" t="n">
        <v>1</v>
      </c>
      <c r="CZ5" s="345" t="n">
        <v>0</v>
      </c>
      <c r="DA5" s="371" t="n">
        <v>0</v>
      </c>
      <c r="DB5" s="345" t="n">
        <v>1</v>
      </c>
      <c r="DC5" s="371" t="n">
        <v>0</v>
      </c>
      <c r="DD5" s="345" t="n">
        <v>1</v>
      </c>
      <c r="DE5" s="371" t="n">
        <v>0</v>
      </c>
      <c r="DF5" s="345" t="n">
        <v>0</v>
      </c>
      <c r="DG5" s="371" t="n">
        <v>0</v>
      </c>
      <c r="DI5" s="340" t="n">
        <f aca="false">CR5+CT5+CV5+CX5+CZ5+DB5+DD5+DF5</f>
        <v>13</v>
      </c>
      <c r="DJ5" s="4" t="n">
        <f aca="false">CS5+CU5+CW5+CY5+DA5+DC5+DE5+DG5</f>
        <v>10</v>
      </c>
      <c r="DK5" s="341" t="n">
        <f aca="false">DJ5/(DJ5+DI5)</f>
        <v>0.434782608695652</v>
      </c>
      <c r="DL5" s="4" t="n">
        <f aca="false">CR5+CS5+CZ5+DA5</f>
        <v>14</v>
      </c>
      <c r="DM5" s="4" t="n">
        <f aca="false">CT5+CU5+DB5+DC5</f>
        <v>7</v>
      </c>
      <c r="DN5" s="4" t="n">
        <f aca="false">CV5+CW5+DD5+DE5</f>
        <v>1</v>
      </c>
      <c r="DO5" s="4" t="n">
        <f aca="false">SUM(DL5:DN5)</f>
        <v>22</v>
      </c>
      <c r="DP5" s="15" t="n">
        <f aca="false">DM5/DO5</f>
        <v>0.318181818181818</v>
      </c>
      <c r="DQ5" s="15" t="n">
        <f aca="false">DN5/DO5</f>
        <v>0.0454545454545455</v>
      </c>
      <c r="DR5" s="4" t="n">
        <f aca="false">CX5+CY5+DF5+DG5</f>
        <v>1</v>
      </c>
      <c r="DS5" s="4" t="n">
        <f aca="false">SUM(CR5:CY5)</f>
        <v>21</v>
      </c>
      <c r="DT5" s="342" t="n">
        <f aca="false">SUM(CZ5:DG5)</f>
        <v>2</v>
      </c>
      <c r="DU5" s="343" t="n">
        <f aca="false">SUM(CR5:DG5)</f>
        <v>23</v>
      </c>
      <c r="DX5" s="15" t="n">
        <f aca="false">(DI5/FD5) - 1</f>
        <v>0.181818181818182</v>
      </c>
      <c r="DY5" s="15" t="n">
        <f aca="false">(DJ5/FE5) - 1</f>
        <v>0.111111111111111</v>
      </c>
      <c r="DZ5" s="15" t="n">
        <f aca="false">(DK5/FF5) - 1</f>
        <v>-0.033816425120773</v>
      </c>
      <c r="EA5" s="15" t="n">
        <f aca="false">(DL5/FG5) - 1</f>
        <v>0.555555555555556</v>
      </c>
      <c r="EB5" s="15" t="n">
        <f aca="false">(DM5/FH5) - 1</f>
        <v>-0.125</v>
      </c>
      <c r="EC5" s="15" t="n">
        <f aca="false">(DN5/FI5) - 1</f>
        <v>-0.5</v>
      </c>
      <c r="ED5" s="15" t="n">
        <f aca="false">(DO5/FJ5) - 1</f>
        <v>0.157894736842105</v>
      </c>
      <c r="EE5" s="15" t="n">
        <f aca="false">(DP5/FK5) - 1</f>
        <v>-0.244318181818182</v>
      </c>
      <c r="EF5" s="15" t="n">
        <f aca="false">(DQ5/FL5) - 1</f>
        <v>-0.568181818181818</v>
      </c>
      <c r="EG5" s="15" t="n">
        <f aca="false">(DR5/FM5) - 1</f>
        <v>0</v>
      </c>
      <c r="EH5" s="15" t="n">
        <f aca="false">(DS5/FN5) - 1</f>
        <v>0.105263157894737</v>
      </c>
      <c r="EI5" s="15" t="n">
        <f aca="false">(DT5/FO5) - 1</f>
        <v>1</v>
      </c>
      <c r="EJ5" s="15" t="n">
        <f aca="false">(DU5/FP5) - 1</f>
        <v>0.15</v>
      </c>
      <c r="EL5" s="346" t="n">
        <v>0.291666666666667</v>
      </c>
      <c r="EM5" s="372" t="n">
        <v>4</v>
      </c>
      <c r="EN5" s="373" t="n">
        <v>4</v>
      </c>
      <c r="EO5" s="374" t="n">
        <v>3</v>
      </c>
      <c r="EP5" s="375" t="n">
        <v>5</v>
      </c>
      <c r="EQ5" s="374" t="n">
        <v>2</v>
      </c>
      <c r="ER5" s="375"/>
      <c r="ES5" s="372" t="n">
        <v>1</v>
      </c>
      <c r="ET5" s="373"/>
      <c r="EU5" s="372" t="n">
        <v>1</v>
      </c>
      <c r="EV5" s="373"/>
      <c r="EW5" s="374"/>
      <c r="EX5" s="375"/>
      <c r="EY5" s="374"/>
      <c r="EZ5" s="375"/>
      <c r="FA5" s="372"/>
      <c r="FB5" s="373"/>
      <c r="FD5" s="340" t="n">
        <f aca="false">EM5+EO5+EQ5+ES5+EU5+EW5+EY5+FA5</f>
        <v>11</v>
      </c>
      <c r="FE5" s="4" t="n">
        <f aca="false">EN5+EP5+ER5+ET5+EV5+EX5+EZ5+FB5</f>
        <v>9</v>
      </c>
      <c r="FF5" s="341" t="n">
        <f aca="false">FE5/(FE5+FD5)</f>
        <v>0.45</v>
      </c>
      <c r="FG5" s="4" t="n">
        <f aca="false">EM5+EN5+EU5+EV5</f>
        <v>9</v>
      </c>
      <c r="FH5" s="4" t="n">
        <f aca="false">EO5+EP5+EW5+EX5</f>
        <v>8</v>
      </c>
      <c r="FI5" s="4" t="n">
        <f aca="false">EQ5+ER5+EY5+EZ5</f>
        <v>2</v>
      </c>
      <c r="FJ5" s="4" t="n">
        <f aca="false">SUM(FG5:FI5)</f>
        <v>19</v>
      </c>
      <c r="FK5" s="15" t="n">
        <f aca="false">FH5/FJ5</f>
        <v>0.421052631578947</v>
      </c>
      <c r="FL5" s="15" t="n">
        <f aca="false">FI5/FJ5</f>
        <v>0.105263157894737</v>
      </c>
      <c r="FM5" s="4" t="n">
        <f aca="false">ES5+ET5+FA5+FB5</f>
        <v>1</v>
      </c>
      <c r="FN5" s="4" t="n">
        <f aca="false">SUM(EM5:ET5)</f>
        <v>19</v>
      </c>
      <c r="FO5" s="342" t="n">
        <f aca="false">SUM(EU5:FB5)</f>
        <v>1</v>
      </c>
      <c r="FP5" s="343" t="n">
        <f aca="false">SUM(EM5:FB5)</f>
        <v>20</v>
      </c>
      <c r="FR5" s="0" t="n">
        <v>12</v>
      </c>
      <c r="FS5" s="0" t="n">
        <v>6</v>
      </c>
      <c r="FT5" s="0" t="n">
        <v>0.333333333333333</v>
      </c>
      <c r="FU5" s="0" t="n">
        <v>6</v>
      </c>
      <c r="FV5" s="0" t="n">
        <v>7</v>
      </c>
      <c r="FW5" s="0" t="n">
        <v>1</v>
      </c>
      <c r="FX5" s="0" t="n">
        <v>14</v>
      </c>
      <c r="FY5" s="0" t="n">
        <v>0.5</v>
      </c>
      <c r="FZ5" s="0" t="n">
        <v>0.0714285714285714</v>
      </c>
      <c r="GA5" s="0" t="n">
        <v>4</v>
      </c>
      <c r="GB5" s="0" t="n">
        <v>16</v>
      </c>
      <c r="GC5" s="0" t="n">
        <v>2</v>
      </c>
      <c r="GD5" s="0" t="n">
        <v>18</v>
      </c>
      <c r="GF5" s="347" t="n">
        <f aca="false">(FD5/FR5) - 1</f>
        <v>-0.0833333333333334</v>
      </c>
      <c r="GG5" s="15" t="n">
        <f aca="false">(FE5/FS5) - 1</f>
        <v>0.5</v>
      </c>
      <c r="GH5" s="15" t="n">
        <f aca="false">(FF5/FT5) - 1</f>
        <v>0.350000000000001</v>
      </c>
      <c r="GI5" s="15" t="n">
        <f aca="false">(FG5/FU5) - 1</f>
        <v>0.5</v>
      </c>
      <c r="GJ5" s="15" t="n">
        <f aca="false">(FH5/FV5) - 1</f>
        <v>0.142857142857143</v>
      </c>
      <c r="GK5" s="15" t="n">
        <f aca="false">(FI5/FW5) - 1</f>
        <v>1</v>
      </c>
      <c r="GL5" s="15" t="n">
        <f aca="false">(FJ5/FX5) - 1</f>
        <v>0.357142857142857</v>
      </c>
      <c r="GM5" s="15" t="n">
        <f aca="false">(FK5/FY5) - 1</f>
        <v>-0.157894736842105</v>
      </c>
      <c r="GN5" s="15" t="n">
        <f aca="false">(FL5/FZ5) - 1</f>
        <v>0.473684210526316</v>
      </c>
      <c r="GO5" s="15" t="n">
        <f aca="false">(FM5/GA5) - 1</f>
        <v>-0.75</v>
      </c>
      <c r="GP5" s="15" t="n">
        <f aca="false">(FN5/GB5) - 1</f>
        <v>0.1875</v>
      </c>
      <c r="GQ5" s="15" t="n">
        <f aca="false">(FO5/GC5) - 1</f>
        <v>-0.5</v>
      </c>
      <c r="GR5" s="348" t="n">
        <f aca="false">(FP5/GD5) - 1</f>
        <v>0.111111111111111</v>
      </c>
    </row>
    <row r="6" customFormat="false" ht="21" hidden="false" customHeight="true" outlineLevel="0" collapsed="false">
      <c r="A6" s="349" t="n">
        <v>0.302083333333333</v>
      </c>
      <c r="B6" s="376" t="n">
        <v>6</v>
      </c>
      <c r="C6" s="377" t="n">
        <v>3</v>
      </c>
      <c r="D6" s="376" t="n">
        <v>10</v>
      </c>
      <c r="E6" s="377" t="n">
        <v>4</v>
      </c>
      <c r="F6" s="376" t="n">
        <v>5</v>
      </c>
      <c r="G6" s="377"/>
      <c r="H6" s="376" t="n">
        <v>1</v>
      </c>
      <c r="I6" s="377" t="n">
        <v>1</v>
      </c>
      <c r="J6" s="431" t="n">
        <v>1</v>
      </c>
      <c r="K6" s="432"/>
      <c r="L6" s="431"/>
      <c r="M6" s="432"/>
      <c r="N6" s="431"/>
      <c r="O6" s="432"/>
      <c r="P6" s="431"/>
      <c r="Q6" s="432"/>
      <c r="S6" s="340" t="n">
        <f aca="false">B6+D6+F6+H6+J6+L6+N6+P6</f>
        <v>23</v>
      </c>
      <c r="T6" s="4" t="n">
        <f aca="false">C6+E6+G6+I6+K6+M6+O6+Q6</f>
        <v>8</v>
      </c>
      <c r="U6" s="341" t="n">
        <f aca="false">T6/(T6+S6)</f>
        <v>0.258064516129032</v>
      </c>
      <c r="V6" s="4" t="n">
        <f aca="false">B6+C6+J6+K6</f>
        <v>10</v>
      </c>
      <c r="W6" s="4" t="n">
        <f aca="false">D6+E6+L6+M6</f>
        <v>14</v>
      </c>
      <c r="X6" s="4" t="n">
        <f aca="false">F6+G6+N6+O6</f>
        <v>5</v>
      </c>
      <c r="Y6" s="4" t="n">
        <f aca="false">SUM(V6:X6)</f>
        <v>29</v>
      </c>
      <c r="Z6" s="15" t="n">
        <f aca="false">W6/Y6</f>
        <v>0.482758620689655</v>
      </c>
      <c r="AA6" s="15" t="n">
        <f aca="false">X6/Y6</f>
        <v>0.172413793103448</v>
      </c>
      <c r="AB6" s="4" t="n">
        <f aca="false">H6+I6+P6+Q6</f>
        <v>2</v>
      </c>
      <c r="AC6" s="4" t="n">
        <f aca="false">SUM(B6:I6)</f>
        <v>30</v>
      </c>
      <c r="AD6" s="342" t="n">
        <f aca="false">SUM(J6:Q6)</f>
        <v>1</v>
      </c>
      <c r="AE6" s="343" t="n">
        <f aca="false">SUM(B6:Q6)</f>
        <v>31</v>
      </c>
      <c r="AH6" s="15" t="n">
        <f aca="false">(S6/BN6) - 1</f>
        <v>0.769230769230769</v>
      </c>
      <c r="AI6" s="15" t="n">
        <f aca="false">(T6/BO6) - 1</f>
        <v>-0.384615384615385</v>
      </c>
      <c r="AJ6" s="15" t="n">
        <f aca="false">(U6/BP6) - 1</f>
        <v>-0.483870967741936</v>
      </c>
      <c r="AK6" s="15" t="n">
        <f aca="false">(V6/BQ6) - 1</f>
        <v>-0.0909090909090909</v>
      </c>
      <c r="AL6" s="15" t="n">
        <f aca="false">(W6/BR6) - 1</f>
        <v>0.272727272727273</v>
      </c>
      <c r="AM6" s="15" t="n">
        <f aca="false">(X6/BS6) - 1</f>
        <v>0.666666666666667</v>
      </c>
      <c r="AN6" s="15" t="n">
        <f aca="false">(Y6/BT6) - 1</f>
        <v>0.16</v>
      </c>
      <c r="AO6" s="15" t="n">
        <f aca="false">(Z6/BU6) - 1</f>
        <v>0.0971786833855799</v>
      </c>
      <c r="AP6" s="15" t="n">
        <f aca="false">(AA6/BV6) - 1</f>
        <v>0.436781609195402</v>
      </c>
      <c r="AQ6" s="15" t="n">
        <f aca="false">(AB6/BW6) - 1</f>
        <v>1</v>
      </c>
      <c r="AR6" s="15" t="n">
        <f aca="false">(AC6/BX6) - 1</f>
        <v>0.2</v>
      </c>
      <c r="AS6" s="15" t="n">
        <f aca="false">(AD6/BY6) - 1</f>
        <v>0</v>
      </c>
      <c r="AT6" s="15" t="n">
        <f aca="false">(AE6/BZ6) - 1</f>
        <v>0.192307692307692</v>
      </c>
      <c r="AV6" s="349" t="n">
        <v>0.302083333333333</v>
      </c>
      <c r="AW6" s="433" t="n">
        <v>5</v>
      </c>
      <c r="AX6" s="433" t="n">
        <v>5</v>
      </c>
      <c r="AY6" s="433" t="n">
        <v>5</v>
      </c>
      <c r="AZ6" s="433" t="n">
        <v>6</v>
      </c>
      <c r="BA6" s="433" t="n">
        <v>2</v>
      </c>
      <c r="BB6" s="433" t="n">
        <v>1</v>
      </c>
      <c r="BC6" s="433" t="n">
        <v>0</v>
      </c>
      <c r="BD6" s="433" t="n">
        <v>1</v>
      </c>
      <c r="BE6" s="433" t="n">
        <v>1</v>
      </c>
      <c r="BF6" s="433" t="n">
        <v>0</v>
      </c>
      <c r="BG6" s="433" t="n">
        <v>0</v>
      </c>
      <c r="BH6" s="433" t="n">
        <v>0</v>
      </c>
      <c r="BI6" s="433" t="n">
        <v>0</v>
      </c>
      <c r="BJ6" s="433" t="n">
        <v>0</v>
      </c>
      <c r="BK6" s="433" t="n">
        <v>0</v>
      </c>
      <c r="BL6" s="434" t="n">
        <v>0</v>
      </c>
      <c r="BN6" s="340" t="n">
        <f aca="false">AW6+AY6+BA6+BC6+BE6+BG6+BI6+BK6</f>
        <v>13</v>
      </c>
      <c r="BO6" s="4" t="n">
        <f aca="false">AX6+AZ6+BB6+BD6+BF6+BH6+BJ6+BL6</f>
        <v>13</v>
      </c>
      <c r="BP6" s="341" t="n">
        <f aca="false">BO6/(BO6+BN6)</f>
        <v>0.5</v>
      </c>
      <c r="BQ6" s="4" t="n">
        <f aca="false">AW6+AX6+BE6+BF6</f>
        <v>11</v>
      </c>
      <c r="BR6" s="4" t="n">
        <f aca="false">AY6+AZ6+BG6+BH6</f>
        <v>11</v>
      </c>
      <c r="BS6" s="4" t="n">
        <f aca="false">BA6+BB6+BI6+BJ6</f>
        <v>3</v>
      </c>
      <c r="BT6" s="4" t="n">
        <f aca="false">SUM(BQ6:BS6)</f>
        <v>25</v>
      </c>
      <c r="BU6" s="15" t="n">
        <f aca="false">BR6/BT6</f>
        <v>0.44</v>
      </c>
      <c r="BV6" s="15" t="n">
        <f aca="false">BS6/BT6</f>
        <v>0.12</v>
      </c>
      <c r="BW6" s="4" t="n">
        <f aca="false">BC6+BD6+BK6+BL6</f>
        <v>1</v>
      </c>
      <c r="BX6" s="4" t="n">
        <f aca="false">SUM(AW6:BD6)</f>
        <v>25</v>
      </c>
      <c r="BY6" s="342" t="n">
        <f aca="false">SUM(BE6:BL6)</f>
        <v>1</v>
      </c>
      <c r="BZ6" s="343" t="n">
        <f aca="false">SUM(AW6:BL6)</f>
        <v>26</v>
      </c>
      <c r="CC6" s="15" t="n">
        <f aca="false">(BN6/DI6) - 1</f>
        <v>0.3</v>
      </c>
      <c r="CD6" s="15" t="n">
        <f aca="false">(BO6/DJ6) - 1</f>
        <v>1.6</v>
      </c>
      <c r="CE6" s="15" t="n">
        <f aca="false">(BP6/DK6) - 1</f>
        <v>0.5</v>
      </c>
      <c r="CF6" s="15" t="n">
        <f aca="false">(BQ6/DL6) - 1</f>
        <v>1.2</v>
      </c>
      <c r="CG6" s="15" t="n">
        <f aca="false">(BR6/DM6) - 1</f>
        <v>0.375</v>
      </c>
      <c r="CH6" s="15" t="n">
        <f aca="false">(BS6/DN6) - 1</f>
        <v>2</v>
      </c>
      <c r="CI6" s="15" t="n">
        <f aca="false">(BT6/DO6) - 1</f>
        <v>0.785714285714286</v>
      </c>
      <c r="CJ6" s="15" t="n">
        <f aca="false">(BU6/DP6) - 1</f>
        <v>-0.23</v>
      </c>
      <c r="CK6" s="15" t="n">
        <f aca="false">(BV6/DQ6) - 1</f>
        <v>0.68</v>
      </c>
      <c r="CL6" s="15" t="n">
        <f aca="false">(BW6/DR6) - 1</f>
        <v>0</v>
      </c>
      <c r="CM6" s="15" t="n">
        <f aca="false">(BX6/DS6) - 1</f>
        <v>0.923076923076923</v>
      </c>
      <c r="CN6" s="15" t="n">
        <f aca="false">(BY6/DT6) - 1</f>
        <v>-0.5</v>
      </c>
      <c r="CO6" s="15" t="n">
        <f aca="false">(BZ6/DU6) - 1</f>
        <v>0.733333333333333</v>
      </c>
      <c r="CQ6" s="349" t="n">
        <v>0.302083333333333</v>
      </c>
      <c r="CR6" s="376" t="n">
        <v>4</v>
      </c>
      <c r="CS6" s="377" t="n">
        <v>0</v>
      </c>
      <c r="CT6" s="376" t="n">
        <v>4</v>
      </c>
      <c r="CU6" s="377" t="n">
        <v>4</v>
      </c>
      <c r="CV6" s="376" t="n">
        <v>0</v>
      </c>
      <c r="CW6" s="377" t="n">
        <v>1</v>
      </c>
      <c r="CX6" s="376" t="n">
        <v>0</v>
      </c>
      <c r="CY6" s="377" t="n">
        <v>0</v>
      </c>
      <c r="CZ6" s="376" t="n">
        <v>1</v>
      </c>
      <c r="DA6" s="377" t="n">
        <v>0</v>
      </c>
      <c r="DB6" s="376" t="n">
        <v>0</v>
      </c>
      <c r="DC6" s="377" t="n">
        <v>0</v>
      </c>
      <c r="DD6" s="376" t="n">
        <v>0</v>
      </c>
      <c r="DE6" s="377" t="n">
        <v>0</v>
      </c>
      <c r="DF6" s="376" t="n">
        <v>1</v>
      </c>
      <c r="DG6" s="377" t="n">
        <v>0</v>
      </c>
      <c r="DI6" s="340" t="n">
        <f aca="false">CR6+CT6+CV6+CX6+CZ6+DB6+DD6+DF6</f>
        <v>10</v>
      </c>
      <c r="DJ6" s="4" t="n">
        <f aca="false">CS6+CU6+CW6+CY6+DA6+DC6+DE6+DG6</f>
        <v>5</v>
      </c>
      <c r="DK6" s="341" t="n">
        <f aca="false">DJ6/(DJ6+DI6)</f>
        <v>0.333333333333333</v>
      </c>
      <c r="DL6" s="4" t="n">
        <f aca="false">CR6+CS6+CZ6+DA6</f>
        <v>5</v>
      </c>
      <c r="DM6" s="4" t="n">
        <f aca="false">CT6+CU6+DB6+DC6</f>
        <v>8</v>
      </c>
      <c r="DN6" s="4" t="n">
        <f aca="false">CV6+CW6+DD6+DE6</f>
        <v>1</v>
      </c>
      <c r="DO6" s="4" t="n">
        <f aca="false">SUM(DL6:DN6)</f>
        <v>14</v>
      </c>
      <c r="DP6" s="15" t="n">
        <f aca="false">DM6/DO6</f>
        <v>0.571428571428571</v>
      </c>
      <c r="DQ6" s="15" t="n">
        <f aca="false">DN6/DO6</f>
        <v>0.0714285714285714</v>
      </c>
      <c r="DR6" s="4" t="n">
        <f aca="false">CX6+CY6+DF6+DG6</f>
        <v>1</v>
      </c>
      <c r="DS6" s="4" t="n">
        <f aca="false">SUM(CR6:CY6)</f>
        <v>13</v>
      </c>
      <c r="DT6" s="342" t="n">
        <f aca="false">SUM(CZ6:DG6)</f>
        <v>2</v>
      </c>
      <c r="DU6" s="343" t="n">
        <f aca="false">SUM(CR6:DG6)</f>
        <v>15</v>
      </c>
      <c r="DX6" s="15" t="n">
        <f aca="false">(DI6/FD6) - 1</f>
        <v>0</v>
      </c>
      <c r="DY6" s="15" t="n">
        <f aca="false">(DJ6/FE6) - 1</f>
        <v>0.666666666666667</v>
      </c>
      <c r="DZ6" s="15" t="n">
        <f aca="false">(DK6/FF6) - 1</f>
        <v>0.444444444444444</v>
      </c>
      <c r="EA6" s="15" t="n">
        <f aca="false">(DL6/FG6) - 1</f>
        <v>0.25</v>
      </c>
      <c r="EB6" s="15" t="n">
        <f aca="false">(DM6/FH6) - 1</f>
        <v>0.142857142857143</v>
      </c>
      <c r="EC6" s="15" t="n">
        <f aca="false">(DN6/FI6) - 1</f>
        <v>0</v>
      </c>
      <c r="ED6" s="15" t="n">
        <f aca="false">(DO6/FJ6) - 1</f>
        <v>0.166666666666667</v>
      </c>
      <c r="EE6" s="15" t="n">
        <f aca="false">(DP6/FK6) - 1</f>
        <v>-0.0204081632653063</v>
      </c>
      <c r="EF6" s="15" t="n">
        <f aca="false">(DQ6/FL6) - 1</f>
        <v>-0.142857142857143</v>
      </c>
      <c r="EG6" s="15" t="n">
        <f aca="false">(DR6/FM6) - 1</f>
        <v>0</v>
      </c>
      <c r="EH6" s="15" t="n">
        <f aca="false">(DS6/FN6) - 1</f>
        <v>0</v>
      </c>
      <c r="EI6" s="15" t="e">
        <f aca="false">(DT6/FO6) - 1</f>
        <v>#DIV/0!</v>
      </c>
      <c r="EJ6" s="15" t="n">
        <f aca="false">(DU6/FP6) - 1</f>
        <v>0.153846153846154</v>
      </c>
      <c r="EL6" s="350" t="n">
        <v>0.302083333333333</v>
      </c>
      <c r="EM6" s="435" t="n">
        <v>4</v>
      </c>
      <c r="EN6" s="434"/>
      <c r="EO6" s="436" t="n">
        <v>4</v>
      </c>
      <c r="EP6" s="437" t="n">
        <v>3</v>
      </c>
      <c r="EQ6" s="436" t="n">
        <v>1</v>
      </c>
      <c r="ER6" s="437"/>
      <c r="ES6" s="435" t="n">
        <v>1</v>
      </c>
      <c r="ET6" s="434"/>
      <c r="EU6" s="435"/>
      <c r="EV6" s="434"/>
      <c r="EW6" s="436"/>
      <c r="EX6" s="437"/>
      <c r="EY6" s="436"/>
      <c r="EZ6" s="437"/>
      <c r="FA6" s="435"/>
      <c r="FB6" s="434"/>
      <c r="FD6" s="340" t="n">
        <f aca="false">EM6+EO6+EQ6+ES6+EU6+EW6+EY6+FA6</f>
        <v>10</v>
      </c>
      <c r="FE6" s="4" t="n">
        <f aca="false">EN6+EP6+ER6+ET6+EV6+EX6+EZ6+FB6</f>
        <v>3</v>
      </c>
      <c r="FF6" s="341" t="n">
        <f aca="false">FE6/(FE6+FD6)</f>
        <v>0.230769230769231</v>
      </c>
      <c r="FG6" s="4" t="n">
        <f aca="false">EM6+EN6+EU6+EV6</f>
        <v>4</v>
      </c>
      <c r="FH6" s="4" t="n">
        <f aca="false">EO6+EP6+EW6+EX6</f>
        <v>7</v>
      </c>
      <c r="FI6" s="4" t="n">
        <f aca="false">EQ6+ER6+EY6+EZ6</f>
        <v>1</v>
      </c>
      <c r="FJ6" s="4" t="n">
        <f aca="false">SUM(FG6:FI6)</f>
        <v>12</v>
      </c>
      <c r="FK6" s="15" t="n">
        <f aca="false">FH6/FJ6</f>
        <v>0.583333333333333</v>
      </c>
      <c r="FL6" s="15" t="n">
        <f aca="false">FI6/FJ6</f>
        <v>0.0833333333333333</v>
      </c>
      <c r="FM6" s="4" t="n">
        <f aca="false">ES6+ET6+FA6+FB6</f>
        <v>1</v>
      </c>
      <c r="FN6" s="4" t="n">
        <f aca="false">SUM(EM6:ET6)</f>
        <v>13</v>
      </c>
      <c r="FO6" s="342" t="n">
        <f aca="false">SUM(EU6:FB6)</f>
        <v>0</v>
      </c>
      <c r="FP6" s="343" t="n">
        <f aca="false">SUM(EM6:FB6)</f>
        <v>13</v>
      </c>
      <c r="FR6" s="0" t="n">
        <v>14</v>
      </c>
      <c r="FS6" s="0" t="n">
        <v>12</v>
      </c>
      <c r="FT6" s="0" t="n">
        <v>0.461538461538462</v>
      </c>
      <c r="FU6" s="0" t="n">
        <v>17</v>
      </c>
      <c r="FV6" s="0" t="n">
        <v>4</v>
      </c>
      <c r="FW6" s="0" t="n">
        <v>1</v>
      </c>
      <c r="FX6" s="0" t="n">
        <v>22</v>
      </c>
      <c r="FY6" s="0" t="n">
        <v>0.181818181818182</v>
      </c>
      <c r="FZ6" s="0" t="n">
        <v>0.0454545454545455</v>
      </c>
      <c r="GA6" s="0" t="n">
        <v>4</v>
      </c>
      <c r="GB6" s="0" t="n">
        <v>23</v>
      </c>
      <c r="GC6" s="0" t="n">
        <v>3</v>
      </c>
      <c r="GD6" s="0" t="n">
        <v>26</v>
      </c>
      <c r="GF6" s="347" t="n">
        <f aca="false">(FD6/FR6) - 1</f>
        <v>-0.285714285714286</v>
      </c>
      <c r="GG6" s="15" t="n">
        <f aca="false">(FE6/FS6) - 1</f>
        <v>-0.75</v>
      </c>
      <c r="GH6" s="15" t="n">
        <f aca="false">(FF6/FT6) - 1</f>
        <v>-0.5</v>
      </c>
      <c r="GI6" s="15" t="n">
        <f aca="false">(FG6/FU6) - 1</f>
        <v>-0.764705882352941</v>
      </c>
      <c r="GJ6" s="15" t="n">
        <f aca="false">(FH6/FV6) - 1</f>
        <v>0.75</v>
      </c>
      <c r="GK6" s="15" t="n">
        <f aca="false">(FI6/FW6) - 1</f>
        <v>0</v>
      </c>
      <c r="GL6" s="15" t="n">
        <f aca="false">(FJ6/FX6) - 1</f>
        <v>-0.454545454545455</v>
      </c>
      <c r="GM6" s="15" t="n">
        <f aca="false">(FK6/FY6) - 1</f>
        <v>2.20833333333333</v>
      </c>
      <c r="GN6" s="15" t="n">
        <f aca="false">(FL6/FZ6) - 1</f>
        <v>0.833333333333331</v>
      </c>
      <c r="GO6" s="15" t="n">
        <f aca="false">(FM6/GA6) - 1</f>
        <v>-0.75</v>
      </c>
      <c r="GP6" s="15" t="n">
        <f aca="false">(FN6/GB6) - 1</f>
        <v>-0.434782608695652</v>
      </c>
      <c r="GQ6" s="15" t="n">
        <f aca="false">(FO6/GC6) - 1</f>
        <v>-1</v>
      </c>
      <c r="GR6" s="348" t="n">
        <f aca="false">(FP6/GD6) - 1</f>
        <v>-0.5</v>
      </c>
    </row>
    <row r="7" customFormat="false" ht="21" hidden="false" customHeight="true" outlineLevel="0" collapsed="false">
      <c r="A7" s="349" t="n">
        <v>0.3125</v>
      </c>
      <c r="B7" s="376" t="n">
        <v>12</v>
      </c>
      <c r="C7" s="377" t="n">
        <v>6</v>
      </c>
      <c r="D7" s="376" t="n">
        <v>9</v>
      </c>
      <c r="E7" s="377" t="n">
        <v>7</v>
      </c>
      <c r="F7" s="376" t="n">
        <v>1</v>
      </c>
      <c r="G7" s="377"/>
      <c r="H7" s="376" t="n">
        <v>1</v>
      </c>
      <c r="I7" s="377" t="n">
        <v>5</v>
      </c>
      <c r="J7" s="431"/>
      <c r="K7" s="432"/>
      <c r="L7" s="431"/>
      <c r="M7" s="432" t="n">
        <v>2</v>
      </c>
      <c r="N7" s="431"/>
      <c r="O7" s="432"/>
      <c r="P7" s="431"/>
      <c r="Q7" s="432"/>
      <c r="S7" s="340" t="n">
        <f aca="false">B7+D7+F7+H7+J7+L7+N7+P7</f>
        <v>23</v>
      </c>
      <c r="T7" s="4" t="n">
        <f aca="false">C7+E7+G7+I7+K7+M7+O7+Q7</f>
        <v>20</v>
      </c>
      <c r="U7" s="341" t="n">
        <f aca="false">T7/(T7+S7)</f>
        <v>0.465116279069767</v>
      </c>
      <c r="V7" s="4" t="n">
        <f aca="false">B7+C7+J7+K7</f>
        <v>18</v>
      </c>
      <c r="W7" s="4" t="n">
        <f aca="false">D7+E7+L7+M7</f>
        <v>18</v>
      </c>
      <c r="X7" s="4" t="n">
        <f aca="false">F7+G7+N7+O7</f>
        <v>1</v>
      </c>
      <c r="Y7" s="4" t="n">
        <f aca="false">SUM(V7:X7)</f>
        <v>37</v>
      </c>
      <c r="Z7" s="15" t="n">
        <f aca="false">W7/Y7</f>
        <v>0.486486486486487</v>
      </c>
      <c r="AA7" s="15" t="n">
        <f aca="false">X7/Y7</f>
        <v>0.027027027027027</v>
      </c>
      <c r="AB7" s="4" t="n">
        <f aca="false">H7+I7+P7+Q7</f>
        <v>6</v>
      </c>
      <c r="AC7" s="4" t="n">
        <f aca="false">SUM(B7:I7)</f>
        <v>41</v>
      </c>
      <c r="AD7" s="342" t="n">
        <f aca="false">SUM(J7:Q7)</f>
        <v>2</v>
      </c>
      <c r="AE7" s="343" t="n">
        <f aca="false">SUM(B7:Q7)</f>
        <v>43</v>
      </c>
      <c r="AH7" s="15" t="n">
        <f aca="false">(S7/BN7) - 1</f>
        <v>-0.0416666666666666</v>
      </c>
      <c r="AI7" s="15" t="n">
        <f aca="false">(T7/BO7) - 1</f>
        <v>0.538461538461539</v>
      </c>
      <c r="AJ7" s="15" t="n">
        <f aca="false">(U7/BP7) - 1</f>
        <v>0.323792486583184</v>
      </c>
      <c r="AK7" s="15" t="n">
        <f aca="false">(V7/BQ7) - 1</f>
        <v>0.0588235294117647</v>
      </c>
      <c r="AL7" s="15" t="n">
        <f aca="false">(W7/BR7) - 1</f>
        <v>0.125</v>
      </c>
      <c r="AM7" s="15" t="n">
        <f aca="false">(X7/BS7) - 1</f>
        <v>0</v>
      </c>
      <c r="AN7" s="15" t="n">
        <f aca="false">(Y7/BT7) - 1</f>
        <v>0.088235294117647</v>
      </c>
      <c r="AO7" s="15" t="n">
        <f aca="false">(Z7/BU7) - 1</f>
        <v>0.0337837837837838</v>
      </c>
      <c r="AP7" s="15" t="n">
        <f aca="false">(AA7/BV7) - 1</f>
        <v>-0.081081081081081</v>
      </c>
      <c r="AQ7" s="15" t="n">
        <f aca="false">(AB7/BW7) - 1</f>
        <v>1</v>
      </c>
      <c r="AR7" s="15" t="n">
        <f aca="false">(AC7/BX7) - 1</f>
        <v>0.205882352941176</v>
      </c>
      <c r="AS7" s="15" t="n">
        <f aca="false">(AD7/BY7) - 1</f>
        <v>-0.333333333333333</v>
      </c>
      <c r="AT7" s="15" t="n">
        <f aca="false">(AE7/BZ7) - 1</f>
        <v>0.162162162162162</v>
      </c>
      <c r="AV7" s="349" t="n">
        <v>0.3125</v>
      </c>
      <c r="AW7" s="433" t="n">
        <v>11</v>
      </c>
      <c r="AX7" s="433" t="n">
        <v>5</v>
      </c>
      <c r="AY7" s="433" t="n">
        <v>8</v>
      </c>
      <c r="AZ7" s="433" t="n">
        <v>7</v>
      </c>
      <c r="BA7" s="433" t="n">
        <v>1</v>
      </c>
      <c r="BB7" s="433" t="n">
        <v>0</v>
      </c>
      <c r="BC7" s="433" t="n">
        <v>2</v>
      </c>
      <c r="BD7" s="433" t="n">
        <v>0</v>
      </c>
      <c r="BE7" s="433" t="n">
        <v>1</v>
      </c>
      <c r="BF7" s="433" t="n">
        <v>0</v>
      </c>
      <c r="BG7" s="433" t="n">
        <v>0</v>
      </c>
      <c r="BH7" s="433" t="n">
        <v>1</v>
      </c>
      <c r="BI7" s="433" t="n">
        <v>0</v>
      </c>
      <c r="BJ7" s="433" t="n">
        <v>0</v>
      </c>
      <c r="BK7" s="433" t="n">
        <v>1</v>
      </c>
      <c r="BL7" s="434" t="n">
        <v>0</v>
      </c>
      <c r="BN7" s="340" t="n">
        <f aca="false">AW7+AY7+BA7+BC7+BE7+BG7+BI7+BK7</f>
        <v>24</v>
      </c>
      <c r="BO7" s="4" t="n">
        <f aca="false">AX7+AZ7+BB7+BD7+BF7+BH7+BJ7+BL7</f>
        <v>13</v>
      </c>
      <c r="BP7" s="341" t="n">
        <f aca="false">BO7/(BO7+BN7)</f>
        <v>0.351351351351351</v>
      </c>
      <c r="BQ7" s="4" t="n">
        <f aca="false">AW7+AX7+BE7+BF7</f>
        <v>17</v>
      </c>
      <c r="BR7" s="4" t="n">
        <f aca="false">AY7+AZ7+BG7+BH7</f>
        <v>16</v>
      </c>
      <c r="BS7" s="4" t="n">
        <f aca="false">BA7+BB7+BI7+BJ7</f>
        <v>1</v>
      </c>
      <c r="BT7" s="4" t="n">
        <f aca="false">SUM(BQ7:BS7)</f>
        <v>34</v>
      </c>
      <c r="BU7" s="15" t="n">
        <f aca="false">BR7/BT7</f>
        <v>0.470588235294118</v>
      </c>
      <c r="BV7" s="15" t="n">
        <f aca="false">BS7/BT7</f>
        <v>0.0294117647058823</v>
      </c>
      <c r="BW7" s="4" t="n">
        <f aca="false">BC7+BD7+BK7+BL7</f>
        <v>3</v>
      </c>
      <c r="BX7" s="4" t="n">
        <f aca="false">SUM(AW7:BD7)</f>
        <v>34</v>
      </c>
      <c r="BY7" s="342" t="n">
        <f aca="false">SUM(BE7:BL7)</f>
        <v>3</v>
      </c>
      <c r="BZ7" s="343" t="n">
        <f aca="false">SUM(AW7:BL7)</f>
        <v>37</v>
      </c>
      <c r="CC7" s="15" t="n">
        <f aca="false">(BN7/DI7) - 1</f>
        <v>0.5</v>
      </c>
      <c r="CD7" s="15" t="n">
        <f aca="false">(BO7/DJ7) - 1</f>
        <v>-0.133333333333333</v>
      </c>
      <c r="CE7" s="15" t="n">
        <f aca="false">(BP7/DK7) - 1</f>
        <v>-0.273873873873874</v>
      </c>
      <c r="CF7" s="15" t="n">
        <f aca="false">(BQ7/DL7) - 1</f>
        <v>0.307692307692308</v>
      </c>
      <c r="CG7" s="15" t="n">
        <f aca="false">(BR7/DM7) - 1</f>
        <v>0.0666666666666667</v>
      </c>
      <c r="CH7" s="15" t="n">
        <f aca="false">(BS7/DN7) - 1</f>
        <v>-0.5</v>
      </c>
      <c r="CI7" s="15" t="n">
        <f aca="false">(BT7/DO7) - 1</f>
        <v>0.133333333333333</v>
      </c>
      <c r="CJ7" s="15" t="n">
        <f aca="false">(BU7/DP7) - 1</f>
        <v>-0.0588235294117647</v>
      </c>
      <c r="CK7" s="15" t="n">
        <f aca="false">(BV7/DQ7) - 1</f>
        <v>-0.558823529411765</v>
      </c>
      <c r="CL7" s="15" t="n">
        <f aca="false">(BW7/DR7) - 1</f>
        <v>2</v>
      </c>
      <c r="CM7" s="15" t="n">
        <f aca="false">(BX7/DS7) - 1</f>
        <v>0.172413793103448</v>
      </c>
      <c r="CN7" s="15" t="n">
        <f aca="false">(BY7/DT7) - 1</f>
        <v>0.5</v>
      </c>
      <c r="CO7" s="15" t="n">
        <f aca="false">(BZ7/DU7) - 1</f>
        <v>0.193548387096774</v>
      </c>
      <c r="CQ7" s="349" t="n">
        <v>0.3125</v>
      </c>
      <c r="CR7" s="376" t="n">
        <v>9</v>
      </c>
      <c r="CS7" s="377" t="n">
        <v>4</v>
      </c>
      <c r="CT7" s="376" t="n">
        <v>6</v>
      </c>
      <c r="CU7" s="377" t="n">
        <v>8</v>
      </c>
      <c r="CV7" s="376" t="n">
        <v>0</v>
      </c>
      <c r="CW7" s="377" t="n">
        <v>1</v>
      </c>
      <c r="CX7" s="376" t="n">
        <v>0</v>
      </c>
      <c r="CY7" s="377" t="n">
        <v>1</v>
      </c>
      <c r="CZ7" s="376" t="n">
        <v>0</v>
      </c>
      <c r="DA7" s="377" t="n">
        <v>0</v>
      </c>
      <c r="DB7" s="376" t="n">
        <v>1</v>
      </c>
      <c r="DC7" s="377" t="n">
        <v>0</v>
      </c>
      <c r="DD7" s="376" t="n">
        <v>0</v>
      </c>
      <c r="DE7" s="377" t="n">
        <v>1</v>
      </c>
      <c r="DF7" s="376" t="n">
        <v>0</v>
      </c>
      <c r="DG7" s="377" t="n">
        <v>0</v>
      </c>
      <c r="DI7" s="340" t="n">
        <f aca="false">CR7+CT7+CV7+CX7+CZ7+DB7+DD7+DF7</f>
        <v>16</v>
      </c>
      <c r="DJ7" s="4" t="n">
        <f aca="false">CS7+CU7+CW7+CY7+DA7+DC7+DE7+DG7</f>
        <v>15</v>
      </c>
      <c r="DK7" s="341" t="n">
        <f aca="false">DJ7/(DJ7+DI7)</f>
        <v>0.483870967741936</v>
      </c>
      <c r="DL7" s="4" t="n">
        <f aca="false">CR7+CS7+CZ7+DA7</f>
        <v>13</v>
      </c>
      <c r="DM7" s="4" t="n">
        <f aca="false">CT7+CU7+DB7+DC7</f>
        <v>15</v>
      </c>
      <c r="DN7" s="4" t="n">
        <f aca="false">CV7+CW7+DD7+DE7</f>
        <v>2</v>
      </c>
      <c r="DO7" s="4" t="n">
        <f aca="false">SUM(DL7:DN7)</f>
        <v>30</v>
      </c>
      <c r="DP7" s="15" t="n">
        <f aca="false">DM7/DO7</f>
        <v>0.5</v>
      </c>
      <c r="DQ7" s="15" t="n">
        <f aca="false">DN7/DO7</f>
        <v>0.0666666666666667</v>
      </c>
      <c r="DR7" s="4" t="n">
        <f aca="false">CX7+CY7+DF7+DG7</f>
        <v>1</v>
      </c>
      <c r="DS7" s="4" t="n">
        <f aca="false">SUM(CR7:CY7)</f>
        <v>29</v>
      </c>
      <c r="DT7" s="342" t="n">
        <f aca="false">SUM(CZ7:DG7)</f>
        <v>2</v>
      </c>
      <c r="DU7" s="343" t="n">
        <f aca="false">SUM(CR7:DG7)</f>
        <v>31</v>
      </c>
      <c r="DX7" s="15" t="n">
        <f aca="false">(DI7/FD7) - 1</f>
        <v>0.333333333333333</v>
      </c>
      <c r="DY7" s="15" t="n">
        <f aca="false">(DJ7/FE7) - 1</f>
        <v>0.875</v>
      </c>
      <c r="DZ7" s="15" t="n">
        <f aca="false">(DK7/FF7) - 1</f>
        <v>0.209677419354839</v>
      </c>
      <c r="EA7" s="15" t="n">
        <f aca="false">(DL7/FG7) - 1</f>
        <v>0.444444444444444</v>
      </c>
      <c r="EB7" s="15" t="n">
        <f aca="false">(DM7/FH7) - 1</f>
        <v>0.666666666666667</v>
      </c>
      <c r="EC7" s="15" t="e">
        <f aca="false">(DN7/FI7) - 1</f>
        <v>#DIV/0!</v>
      </c>
      <c r="ED7" s="15" t="n">
        <f aca="false">(DO7/FJ7) - 1</f>
        <v>0.666666666666667</v>
      </c>
      <c r="EE7" s="15" t="n">
        <f aca="false">(DP7/FK7) - 1</f>
        <v>0</v>
      </c>
      <c r="EF7" s="15" t="e">
        <f aca="false">(DQ7/FL7) - 1</f>
        <v>#DIV/0!</v>
      </c>
      <c r="EG7" s="15" t="n">
        <f aca="false">(DR7/FM7) - 1</f>
        <v>-0.5</v>
      </c>
      <c r="EH7" s="15" t="n">
        <f aca="false">(DS7/FN7) - 1</f>
        <v>0.611111111111111</v>
      </c>
      <c r="EI7" s="15" t="n">
        <f aca="false">(DT7/FO7) - 1</f>
        <v>0</v>
      </c>
      <c r="EJ7" s="15" t="n">
        <f aca="false">(DU7/FP7) - 1</f>
        <v>0.55</v>
      </c>
      <c r="EL7" s="350" t="n">
        <v>0.3125</v>
      </c>
      <c r="EM7" s="438" t="n">
        <v>4</v>
      </c>
      <c r="EN7" s="439" t="n">
        <v>4</v>
      </c>
      <c r="EO7" s="440" t="n">
        <v>5</v>
      </c>
      <c r="EP7" s="441" t="n">
        <v>3</v>
      </c>
      <c r="EQ7" s="440"/>
      <c r="ER7" s="441"/>
      <c r="ES7" s="438" t="n">
        <v>1</v>
      </c>
      <c r="ET7" s="439" t="n">
        <v>1</v>
      </c>
      <c r="EU7" s="438" t="n">
        <v>1</v>
      </c>
      <c r="EV7" s="439"/>
      <c r="EW7" s="440" t="n">
        <v>1</v>
      </c>
      <c r="EX7" s="441"/>
      <c r="EY7" s="440"/>
      <c r="EZ7" s="441"/>
      <c r="FA7" s="438"/>
      <c r="FB7" s="439"/>
      <c r="FD7" s="340" t="n">
        <f aca="false">EM7+EO7+EQ7+ES7+EU7+EW7+EY7+FA7</f>
        <v>12</v>
      </c>
      <c r="FE7" s="4" t="n">
        <f aca="false">EN7+EP7+ER7+ET7+EV7+EX7+EZ7+FB7</f>
        <v>8</v>
      </c>
      <c r="FF7" s="341" t="n">
        <f aca="false">FE7/(FE7+FD7)</f>
        <v>0.4</v>
      </c>
      <c r="FG7" s="4" t="n">
        <f aca="false">EM7+EN7+EU7+EV7</f>
        <v>9</v>
      </c>
      <c r="FH7" s="4" t="n">
        <f aca="false">EO7+EP7+EW7+EX7</f>
        <v>9</v>
      </c>
      <c r="FI7" s="4" t="n">
        <f aca="false">EQ7+ER7+EY7+EZ7</f>
        <v>0</v>
      </c>
      <c r="FJ7" s="4" t="n">
        <f aca="false">SUM(FG7:FI7)</f>
        <v>18</v>
      </c>
      <c r="FK7" s="15" t="n">
        <f aca="false">FH7/FJ7</f>
        <v>0.5</v>
      </c>
      <c r="FL7" s="15" t="n">
        <f aca="false">FI7/FJ7</f>
        <v>0</v>
      </c>
      <c r="FM7" s="4" t="n">
        <f aca="false">ES7+ET7+FA7+FB7</f>
        <v>2</v>
      </c>
      <c r="FN7" s="4" t="n">
        <f aca="false">SUM(EM7:ET7)</f>
        <v>18</v>
      </c>
      <c r="FO7" s="342" t="n">
        <f aca="false">SUM(EU7:FB7)</f>
        <v>2</v>
      </c>
      <c r="FP7" s="343" t="n">
        <f aca="false">SUM(EM7:FB7)</f>
        <v>20</v>
      </c>
      <c r="FR7" s="0" t="n">
        <v>17</v>
      </c>
      <c r="FS7" s="0" t="n">
        <v>8</v>
      </c>
      <c r="FT7" s="0" t="n">
        <v>0.32</v>
      </c>
      <c r="FU7" s="0" t="n">
        <v>20</v>
      </c>
      <c r="FV7" s="0" t="n">
        <v>3</v>
      </c>
      <c r="FW7" s="0" t="n">
        <v>0</v>
      </c>
      <c r="FX7" s="0" t="n">
        <v>23</v>
      </c>
      <c r="FY7" s="0" t="n">
        <v>0.130434782608696</v>
      </c>
      <c r="FZ7" s="0" t="n">
        <v>0</v>
      </c>
      <c r="GA7" s="0" t="n">
        <v>2</v>
      </c>
      <c r="GB7" s="0" t="n">
        <v>22</v>
      </c>
      <c r="GC7" s="0" t="n">
        <v>3</v>
      </c>
      <c r="GD7" s="0" t="n">
        <v>25</v>
      </c>
      <c r="GF7" s="347" t="n">
        <f aca="false">(FD7/FR7) - 1</f>
        <v>-0.294117647058823</v>
      </c>
      <c r="GG7" s="15" t="n">
        <f aca="false">(FE7/FS7) - 1</f>
        <v>0</v>
      </c>
      <c r="GH7" s="15" t="n">
        <f aca="false">(FF7/FT7) - 1</f>
        <v>0.25</v>
      </c>
      <c r="GI7" s="15" t="n">
        <f aca="false">(FG7/FU7) - 1</f>
        <v>-0.55</v>
      </c>
      <c r="GJ7" s="15" t="n">
        <f aca="false">(FH7/FV7) - 1</f>
        <v>2</v>
      </c>
      <c r="GK7" s="15" t="e">
        <f aca="false">(FI7/FW7) - 1</f>
        <v>#DIV/0!</v>
      </c>
      <c r="GL7" s="15" t="n">
        <f aca="false">(FJ7/FX7) - 1</f>
        <v>-0.217391304347826</v>
      </c>
      <c r="GM7" s="15" t="n">
        <f aca="false">(FK7/FY7) - 1</f>
        <v>2.83333333333332</v>
      </c>
      <c r="GN7" s="15" t="e">
        <f aca="false">(FL7/FZ7) - 1</f>
        <v>#DIV/0!</v>
      </c>
      <c r="GO7" s="15" t="n">
        <f aca="false">(FM7/GA7) - 1</f>
        <v>0</v>
      </c>
      <c r="GP7" s="15" t="n">
        <f aca="false">(FN7/GB7) - 1</f>
        <v>-0.181818181818182</v>
      </c>
      <c r="GQ7" s="15" t="n">
        <f aca="false">(FO7/GC7) - 1</f>
        <v>-0.333333333333333</v>
      </c>
      <c r="GR7" s="348" t="n">
        <f aca="false">(FP7/GD7) - 1</f>
        <v>-0.2</v>
      </c>
    </row>
    <row r="8" customFormat="false" ht="21" hidden="false" customHeight="true" outlineLevel="0" collapsed="false">
      <c r="A8" s="349" t="n">
        <v>0.322916666666667</v>
      </c>
      <c r="B8" s="376" t="n">
        <v>14</v>
      </c>
      <c r="C8" s="377" t="n">
        <v>6</v>
      </c>
      <c r="D8" s="376" t="n">
        <v>6</v>
      </c>
      <c r="E8" s="377" t="n">
        <v>2</v>
      </c>
      <c r="F8" s="376" t="n">
        <v>3</v>
      </c>
      <c r="G8" s="377"/>
      <c r="H8" s="376"/>
      <c r="I8" s="377"/>
      <c r="J8" s="431" t="n">
        <v>1</v>
      </c>
      <c r="K8" s="432" t="n">
        <v>1</v>
      </c>
      <c r="L8" s="431"/>
      <c r="M8" s="432"/>
      <c r="N8" s="431"/>
      <c r="O8" s="432"/>
      <c r="P8" s="431"/>
      <c r="Q8" s="432"/>
      <c r="S8" s="340" t="n">
        <f aca="false">B8+D8+F8+H8+J8+L8+N8+P8</f>
        <v>24</v>
      </c>
      <c r="T8" s="4" t="n">
        <f aca="false">C8+E8+G8+I8+K8+M8+O8+Q8</f>
        <v>9</v>
      </c>
      <c r="U8" s="341" t="n">
        <f aca="false">T8/(T8+S8)</f>
        <v>0.272727272727273</v>
      </c>
      <c r="V8" s="4" t="n">
        <f aca="false">B8+C8+J8+K8</f>
        <v>22</v>
      </c>
      <c r="W8" s="4" t="n">
        <f aca="false">D8+E8+L8+M8</f>
        <v>8</v>
      </c>
      <c r="X8" s="4" t="n">
        <f aca="false">F8+G8+N8+O8</f>
        <v>3</v>
      </c>
      <c r="Y8" s="4" t="n">
        <f aca="false">SUM(V8:X8)</f>
        <v>33</v>
      </c>
      <c r="Z8" s="15" t="n">
        <f aca="false">W8/Y8</f>
        <v>0.242424242424242</v>
      </c>
      <c r="AA8" s="15" t="n">
        <f aca="false">X8/Y8</f>
        <v>0.0909090909090909</v>
      </c>
      <c r="AB8" s="4" t="n">
        <f aca="false">H8+I8+P8+Q8</f>
        <v>0</v>
      </c>
      <c r="AC8" s="4" t="n">
        <f aca="false">SUM(B8:I8)</f>
        <v>31</v>
      </c>
      <c r="AD8" s="342" t="n">
        <f aca="false">SUM(J8:Q8)</f>
        <v>2</v>
      </c>
      <c r="AE8" s="343" t="n">
        <f aca="false">SUM(B8:Q8)</f>
        <v>33</v>
      </c>
      <c r="AH8" s="15" t="n">
        <f aca="false">(S8/BN8) - 1</f>
        <v>0.2</v>
      </c>
      <c r="AI8" s="15" t="n">
        <f aca="false">(T8/BO8) - 1</f>
        <v>-0.307692307692308</v>
      </c>
      <c r="AJ8" s="15" t="n">
        <f aca="false">(U8/BP8) - 1</f>
        <v>-0.307692307692308</v>
      </c>
      <c r="AK8" s="15" t="n">
        <f aca="false">(V8/BQ8) - 1</f>
        <v>0.692307692307692</v>
      </c>
      <c r="AL8" s="15" t="n">
        <f aca="false">(W8/BR8) - 1</f>
        <v>-0.555555555555556</v>
      </c>
      <c r="AM8" s="15" t="n">
        <f aca="false">(X8/BS8) - 1</f>
        <v>2</v>
      </c>
      <c r="AN8" s="15" t="n">
        <f aca="false">(Y8/BT8) - 1</f>
        <v>0.03125</v>
      </c>
      <c r="AO8" s="15" t="n">
        <f aca="false">(Z8/BU8) - 1</f>
        <v>-0.569023569023569</v>
      </c>
      <c r="AP8" s="15" t="n">
        <f aca="false">(AA8/BV8) - 1</f>
        <v>1.90909090909091</v>
      </c>
      <c r="AQ8" s="15" t="n">
        <f aca="false">(AB8/BW8) - 1</f>
        <v>-1</v>
      </c>
      <c r="AR8" s="15" t="n">
        <f aca="false">(AC8/BX8) - 1</f>
        <v>0.0333333333333334</v>
      </c>
      <c r="AS8" s="15" t="n">
        <f aca="false">(AD8/BY8) - 1</f>
        <v>-0.333333333333333</v>
      </c>
      <c r="AT8" s="15" t="n">
        <f aca="false">(AE8/BZ8) - 1</f>
        <v>0</v>
      </c>
      <c r="AV8" s="349" t="n">
        <v>0.322916666666667</v>
      </c>
      <c r="AW8" s="442" t="n">
        <v>9</v>
      </c>
      <c r="AX8" s="442" t="n">
        <v>4</v>
      </c>
      <c r="AY8" s="442" t="n">
        <v>9</v>
      </c>
      <c r="AZ8" s="442" t="n">
        <v>6</v>
      </c>
      <c r="BA8" s="442" t="n">
        <v>0</v>
      </c>
      <c r="BB8" s="442" t="n">
        <v>1</v>
      </c>
      <c r="BC8" s="442" t="n">
        <v>0</v>
      </c>
      <c r="BD8" s="442" t="n">
        <v>1</v>
      </c>
      <c r="BE8" s="442" t="n">
        <v>0</v>
      </c>
      <c r="BF8" s="442" t="n">
        <v>0</v>
      </c>
      <c r="BG8" s="442" t="n">
        <v>2</v>
      </c>
      <c r="BH8" s="442" t="n">
        <v>1</v>
      </c>
      <c r="BI8" s="442" t="n">
        <v>0</v>
      </c>
      <c r="BJ8" s="442" t="n">
        <v>0</v>
      </c>
      <c r="BK8" s="442" t="n">
        <v>0</v>
      </c>
      <c r="BL8" s="439" t="n">
        <v>0</v>
      </c>
      <c r="BN8" s="340" t="n">
        <f aca="false">AW8+AY8+BA8+BC8+BE8+BG8+BI8+BK8</f>
        <v>20</v>
      </c>
      <c r="BO8" s="4" t="n">
        <f aca="false">AX8+AZ8+BB8+BD8+BF8+BH8+BJ8+BL8</f>
        <v>13</v>
      </c>
      <c r="BP8" s="341" t="n">
        <f aca="false">BO8/(BO8+BN8)</f>
        <v>0.393939393939394</v>
      </c>
      <c r="BQ8" s="4" t="n">
        <f aca="false">AW8+AX8+BE8+BF8</f>
        <v>13</v>
      </c>
      <c r="BR8" s="4" t="n">
        <f aca="false">AY8+AZ8+BG8+BH8</f>
        <v>18</v>
      </c>
      <c r="BS8" s="4" t="n">
        <f aca="false">BA8+BB8+BI8+BJ8</f>
        <v>1</v>
      </c>
      <c r="BT8" s="4" t="n">
        <f aca="false">SUM(BQ8:BS8)</f>
        <v>32</v>
      </c>
      <c r="BU8" s="15" t="n">
        <f aca="false">BR8/BT8</f>
        <v>0.5625</v>
      </c>
      <c r="BV8" s="15" t="n">
        <f aca="false">BS8/BT8</f>
        <v>0.03125</v>
      </c>
      <c r="BW8" s="4" t="n">
        <f aca="false">BC8+BD8+BK8+BL8</f>
        <v>1</v>
      </c>
      <c r="BX8" s="4" t="n">
        <f aca="false">SUM(AW8:BD8)</f>
        <v>30</v>
      </c>
      <c r="BY8" s="342" t="n">
        <f aca="false">SUM(BE8:BL8)</f>
        <v>3</v>
      </c>
      <c r="BZ8" s="343" t="n">
        <f aca="false">SUM(AW8:BL8)</f>
        <v>33</v>
      </c>
      <c r="CC8" s="15" t="n">
        <f aca="false">(BN8/DI8) - 1</f>
        <v>-0.0476190476190477</v>
      </c>
      <c r="CD8" s="15" t="n">
        <f aca="false">(BO8/DJ8) - 1</f>
        <v>0.181818181818182</v>
      </c>
      <c r="CE8" s="15" t="n">
        <f aca="false">(BP8/DK8) - 1</f>
        <v>0.146005509641873</v>
      </c>
      <c r="CF8" s="15" t="n">
        <f aca="false">(BQ8/DL8) - 1</f>
        <v>0</v>
      </c>
      <c r="CG8" s="15" t="n">
        <f aca="false">(BR8/DM8) - 1</f>
        <v>0.0588235294117647</v>
      </c>
      <c r="CH8" s="15" t="e">
        <f aca="false">(BS8/DN8) - 1</f>
        <v>#DIV/0!</v>
      </c>
      <c r="CI8" s="15" t="n">
        <f aca="false">(BT8/DO8) - 1</f>
        <v>0.0666666666666667</v>
      </c>
      <c r="CJ8" s="15" t="n">
        <f aca="false">(BU8/DP8) - 1</f>
        <v>-0.00735294117647056</v>
      </c>
      <c r="CK8" s="15" t="e">
        <f aca="false">(BV8/DQ8) - 1</f>
        <v>#DIV/0!</v>
      </c>
      <c r="CL8" s="15" t="n">
        <f aca="false">(BW8/DR8) - 1</f>
        <v>-0.5</v>
      </c>
      <c r="CM8" s="15" t="n">
        <f aca="false">(BX8/DS8) - 1</f>
        <v>0</v>
      </c>
      <c r="CN8" s="15" t="n">
        <f aca="false">(BY8/DT8) - 1</f>
        <v>0.5</v>
      </c>
      <c r="CO8" s="15" t="n">
        <f aca="false">(BZ8/DU8) - 1</f>
        <v>0.03125</v>
      </c>
      <c r="CQ8" s="349" t="n">
        <v>0.322916666666667</v>
      </c>
      <c r="CR8" s="376" t="n">
        <v>7</v>
      </c>
      <c r="CS8" s="377" t="n">
        <v>4</v>
      </c>
      <c r="CT8" s="376" t="n">
        <v>11</v>
      </c>
      <c r="CU8" s="377" t="n">
        <v>6</v>
      </c>
      <c r="CV8" s="376" t="n">
        <v>0</v>
      </c>
      <c r="CW8" s="377" t="n">
        <v>0</v>
      </c>
      <c r="CX8" s="376" t="n">
        <v>1</v>
      </c>
      <c r="CY8" s="377" t="n">
        <v>1</v>
      </c>
      <c r="CZ8" s="376" t="n">
        <v>2</v>
      </c>
      <c r="DA8" s="377" t="n">
        <v>0</v>
      </c>
      <c r="DB8" s="376" t="n">
        <v>0</v>
      </c>
      <c r="DC8" s="377" t="n">
        <v>0</v>
      </c>
      <c r="DD8" s="376" t="n">
        <v>0</v>
      </c>
      <c r="DE8" s="377" t="n">
        <v>0</v>
      </c>
      <c r="DF8" s="376" t="n">
        <v>0</v>
      </c>
      <c r="DG8" s="377" t="n">
        <v>0</v>
      </c>
      <c r="DI8" s="340" t="n">
        <f aca="false">CR8+CT8+CV8+CX8+CZ8+DB8+DD8+DF8</f>
        <v>21</v>
      </c>
      <c r="DJ8" s="4" t="n">
        <f aca="false">CS8+CU8+CW8+CY8+DA8+DC8+DE8+DG8</f>
        <v>11</v>
      </c>
      <c r="DK8" s="341" t="n">
        <f aca="false">DJ8/(DJ8+DI8)</f>
        <v>0.34375</v>
      </c>
      <c r="DL8" s="4" t="n">
        <f aca="false">CR8+CS8+CZ8+DA8</f>
        <v>13</v>
      </c>
      <c r="DM8" s="4" t="n">
        <f aca="false">CT8+CU8+DB8+DC8</f>
        <v>17</v>
      </c>
      <c r="DN8" s="4" t="n">
        <f aca="false">CV8+CW8+DD8+DE8</f>
        <v>0</v>
      </c>
      <c r="DO8" s="4" t="n">
        <f aca="false">SUM(DL8:DN8)</f>
        <v>30</v>
      </c>
      <c r="DP8" s="15" t="n">
        <f aca="false">DM8/DO8</f>
        <v>0.566666666666667</v>
      </c>
      <c r="DQ8" s="15" t="n">
        <f aca="false">DN8/DO8</f>
        <v>0</v>
      </c>
      <c r="DR8" s="4" t="n">
        <f aca="false">CX8+CY8+DF8+DG8</f>
        <v>2</v>
      </c>
      <c r="DS8" s="4" t="n">
        <f aca="false">SUM(CR8:CY8)</f>
        <v>30</v>
      </c>
      <c r="DT8" s="342" t="n">
        <f aca="false">SUM(CZ8:DG8)</f>
        <v>2</v>
      </c>
      <c r="DU8" s="343" t="n">
        <f aca="false">SUM(CR8:DG8)</f>
        <v>32</v>
      </c>
      <c r="DX8" s="15" t="n">
        <f aca="false">(DI8/FD8) - 1</f>
        <v>0.3125</v>
      </c>
      <c r="DY8" s="15" t="n">
        <f aca="false">(DJ8/FE8) - 1</f>
        <v>0.571428571428571</v>
      </c>
      <c r="DZ8" s="15" t="n">
        <f aca="false">(DK8/FF8) - 1</f>
        <v>0.129464285714286</v>
      </c>
      <c r="EA8" s="15" t="n">
        <f aca="false">(DL8/FG8) - 1</f>
        <v>0.625</v>
      </c>
      <c r="EB8" s="15" t="n">
        <f aca="false">(DM8/FH8) - 1</f>
        <v>0.545454545454545</v>
      </c>
      <c r="EC8" s="15" t="n">
        <f aca="false">(DN8/FI8) - 1</f>
        <v>-1</v>
      </c>
      <c r="ED8" s="15" t="n">
        <f aca="false">(DO8/FJ8) - 1</f>
        <v>0.363636363636364</v>
      </c>
      <c r="EE8" s="15" t="n">
        <f aca="false">(DP8/FK8) - 1</f>
        <v>0.133333333333333</v>
      </c>
      <c r="EF8" s="15" t="n">
        <f aca="false">(DQ8/FL8) - 1</f>
        <v>-1</v>
      </c>
      <c r="EG8" s="15" t="n">
        <f aca="false">(DR8/FM8) - 1</f>
        <v>1</v>
      </c>
      <c r="EH8" s="15" t="n">
        <f aca="false">(DS8/FN8) - 1</f>
        <v>0.428571428571429</v>
      </c>
      <c r="EI8" s="15" t="n">
        <f aca="false">(DT8/FO8) - 1</f>
        <v>0</v>
      </c>
      <c r="EJ8" s="15" t="n">
        <f aca="false">(DU8/FP8) - 1</f>
        <v>0.391304347826087</v>
      </c>
      <c r="EL8" s="350" t="n">
        <v>0.322916666666667</v>
      </c>
      <c r="EM8" s="372" t="n">
        <v>6</v>
      </c>
      <c r="EN8" s="373" t="n">
        <v>1</v>
      </c>
      <c r="EO8" s="374" t="n">
        <v>5</v>
      </c>
      <c r="EP8" s="375" t="n">
        <v>5</v>
      </c>
      <c r="EQ8" s="374" t="n">
        <v>3</v>
      </c>
      <c r="ER8" s="375"/>
      <c r="ES8" s="372"/>
      <c r="ET8" s="373" t="n">
        <v>1</v>
      </c>
      <c r="EU8" s="372" t="n">
        <v>1</v>
      </c>
      <c r="EV8" s="373"/>
      <c r="EW8" s="374" t="n">
        <v>1</v>
      </c>
      <c r="EX8" s="375"/>
      <c r="EY8" s="374"/>
      <c r="EZ8" s="375"/>
      <c r="FA8" s="372"/>
      <c r="FB8" s="373"/>
      <c r="FD8" s="340" t="n">
        <f aca="false">EM8+EO8+EQ8+ES8+EU8+EW8+EY8+FA8</f>
        <v>16</v>
      </c>
      <c r="FE8" s="4" t="n">
        <f aca="false">EN8+EP8+ER8+ET8+EV8+EX8+EZ8+FB8</f>
        <v>7</v>
      </c>
      <c r="FF8" s="341" t="n">
        <f aca="false">FE8/(FE8+FD8)</f>
        <v>0.304347826086957</v>
      </c>
      <c r="FG8" s="4" t="n">
        <f aca="false">EM8+EN8+EU8+EV8</f>
        <v>8</v>
      </c>
      <c r="FH8" s="4" t="n">
        <f aca="false">EO8+EP8+EW8+EX8</f>
        <v>11</v>
      </c>
      <c r="FI8" s="4" t="n">
        <f aca="false">EQ8+ER8+EY8+EZ8</f>
        <v>3</v>
      </c>
      <c r="FJ8" s="4" t="n">
        <f aca="false">SUM(FG8:FI8)</f>
        <v>22</v>
      </c>
      <c r="FK8" s="15" t="n">
        <f aca="false">FH8/FJ8</f>
        <v>0.5</v>
      </c>
      <c r="FL8" s="15" t="n">
        <f aca="false">FI8/FJ8</f>
        <v>0.136363636363636</v>
      </c>
      <c r="FM8" s="4" t="n">
        <f aca="false">ES8+ET8+FA8+FB8</f>
        <v>1</v>
      </c>
      <c r="FN8" s="4" t="n">
        <f aca="false">SUM(EM8:ET8)</f>
        <v>21</v>
      </c>
      <c r="FO8" s="342" t="n">
        <f aca="false">SUM(EU8:FB8)</f>
        <v>2</v>
      </c>
      <c r="FP8" s="343" t="n">
        <f aca="false">SUM(EM8:FB8)</f>
        <v>23</v>
      </c>
      <c r="FR8" s="0" t="n">
        <v>13</v>
      </c>
      <c r="FS8" s="0" t="n">
        <v>4</v>
      </c>
      <c r="FT8" s="0" t="n">
        <v>0.235294117647059</v>
      </c>
      <c r="FU8" s="0" t="n">
        <v>6</v>
      </c>
      <c r="FV8" s="0" t="n">
        <v>5</v>
      </c>
      <c r="FW8" s="0" t="n">
        <v>1</v>
      </c>
      <c r="FX8" s="0" t="n">
        <v>12</v>
      </c>
      <c r="FY8" s="0" t="n">
        <v>0.416666666666667</v>
      </c>
      <c r="FZ8" s="0" t="n">
        <v>0.0833333333333333</v>
      </c>
      <c r="GA8" s="0" t="n">
        <v>5</v>
      </c>
      <c r="GB8" s="0" t="n">
        <v>13</v>
      </c>
      <c r="GC8" s="0" t="n">
        <v>4</v>
      </c>
      <c r="GD8" s="0" t="n">
        <v>17</v>
      </c>
      <c r="GF8" s="347" t="n">
        <f aca="false">(FD8/FR8) - 1</f>
        <v>0.230769230769231</v>
      </c>
      <c r="GG8" s="15" t="n">
        <f aca="false">(FE8/FS8) - 1</f>
        <v>0.75</v>
      </c>
      <c r="GH8" s="15" t="n">
        <f aca="false">(FF8/FT8) - 1</f>
        <v>0.293478260869564</v>
      </c>
      <c r="GI8" s="15" t="n">
        <f aca="false">(FG8/FU8) - 1</f>
        <v>0.333333333333333</v>
      </c>
      <c r="GJ8" s="15" t="n">
        <f aca="false">(FH8/FV8) - 1</f>
        <v>1.2</v>
      </c>
      <c r="GK8" s="15" t="n">
        <f aca="false">(FI8/FW8) - 1</f>
        <v>2</v>
      </c>
      <c r="GL8" s="15" t="n">
        <f aca="false">(FJ8/FX8) - 1</f>
        <v>0.833333333333333</v>
      </c>
      <c r="GM8" s="15" t="n">
        <f aca="false">(FK8/FY8) - 1</f>
        <v>0.199999999999999</v>
      </c>
      <c r="GN8" s="15" t="n">
        <f aca="false">(FL8/FZ8) - 1</f>
        <v>0.636363636363637</v>
      </c>
      <c r="GO8" s="15" t="n">
        <f aca="false">(FM8/GA8) - 1</f>
        <v>-0.8</v>
      </c>
      <c r="GP8" s="15" t="n">
        <f aca="false">(FN8/GB8) - 1</f>
        <v>0.615384615384615</v>
      </c>
      <c r="GQ8" s="15" t="n">
        <f aca="false">(FO8/GC8) - 1</f>
        <v>-0.5</v>
      </c>
      <c r="GR8" s="348" t="n">
        <f aca="false">(FP8/GD8) - 1</f>
        <v>0.352941176470588</v>
      </c>
    </row>
    <row r="9" customFormat="false" ht="21" hidden="false" customHeight="true" outlineLevel="0" collapsed="false">
      <c r="A9" s="344" t="n">
        <v>0.333333333333333</v>
      </c>
      <c r="B9" s="376" t="n">
        <v>13</v>
      </c>
      <c r="C9" s="377" t="n">
        <v>3</v>
      </c>
      <c r="D9" s="376" t="n">
        <v>8</v>
      </c>
      <c r="E9" s="377" t="n">
        <v>11</v>
      </c>
      <c r="F9" s="376" t="n">
        <v>1</v>
      </c>
      <c r="G9" s="377"/>
      <c r="H9" s="376"/>
      <c r="I9" s="377" t="n">
        <v>1</v>
      </c>
      <c r="J9" s="431" t="n">
        <v>3</v>
      </c>
      <c r="K9" s="432"/>
      <c r="L9" s="431" t="n">
        <v>2</v>
      </c>
      <c r="M9" s="432"/>
      <c r="N9" s="431"/>
      <c r="O9" s="432"/>
      <c r="P9" s="431"/>
      <c r="Q9" s="432" t="n">
        <v>2</v>
      </c>
      <c r="S9" s="340" t="n">
        <f aca="false">B9+D9+F9+H9+J9+L9+N9+P9</f>
        <v>27</v>
      </c>
      <c r="T9" s="4" t="n">
        <f aca="false">C9+E9+G9+I9+K9+M9+O9+Q9</f>
        <v>17</v>
      </c>
      <c r="U9" s="341" t="n">
        <f aca="false">T9/(T9+S9)</f>
        <v>0.386363636363636</v>
      </c>
      <c r="V9" s="4" t="n">
        <f aca="false">B9+C9+J9+K9</f>
        <v>19</v>
      </c>
      <c r="W9" s="4" t="n">
        <f aca="false">D9+E9+L9+M9</f>
        <v>21</v>
      </c>
      <c r="X9" s="4" t="n">
        <f aca="false">F9+G9+N9+O9</f>
        <v>1</v>
      </c>
      <c r="Y9" s="4" t="n">
        <f aca="false">SUM(V9:X9)</f>
        <v>41</v>
      </c>
      <c r="Z9" s="15" t="n">
        <f aca="false">W9/Y9</f>
        <v>0.51219512195122</v>
      </c>
      <c r="AA9" s="15" t="n">
        <f aca="false">X9/Y9</f>
        <v>0.024390243902439</v>
      </c>
      <c r="AB9" s="4" t="n">
        <f aca="false">H9+I9+P9+Q9</f>
        <v>3</v>
      </c>
      <c r="AC9" s="4" t="n">
        <f aca="false">SUM(B9:I9)</f>
        <v>37</v>
      </c>
      <c r="AD9" s="342" t="n">
        <f aca="false">SUM(J9:Q9)</f>
        <v>7</v>
      </c>
      <c r="AE9" s="343" t="n">
        <f aca="false">SUM(B9:Q9)</f>
        <v>44</v>
      </c>
      <c r="AH9" s="15" t="n">
        <f aca="false">(S9/BN9) - 1</f>
        <v>-0.228571428571429</v>
      </c>
      <c r="AI9" s="15" t="n">
        <f aca="false">(T9/BO9) - 1</f>
        <v>-0.15</v>
      </c>
      <c r="AJ9" s="15" t="n">
        <f aca="false">(U9/BP9) - 1</f>
        <v>0.0625</v>
      </c>
      <c r="AK9" s="15" t="n">
        <f aca="false">(V9/BQ9) - 1</f>
        <v>-0.24</v>
      </c>
      <c r="AL9" s="15" t="n">
        <f aca="false">(W9/BR9) - 1</f>
        <v>-0.16</v>
      </c>
      <c r="AM9" s="15" t="n">
        <f aca="false">(X9/BS9) - 1</f>
        <v>0</v>
      </c>
      <c r="AN9" s="15" t="n">
        <f aca="false">(Y9/BT9) - 1</f>
        <v>-0.196078431372549</v>
      </c>
      <c r="AO9" s="15" t="n">
        <f aca="false">(Z9/BU9) - 1</f>
        <v>0.0448780487804878</v>
      </c>
      <c r="AP9" s="15" t="n">
        <f aca="false">(AA9/BV9) - 1</f>
        <v>0.24390243902439</v>
      </c>
      <c r="AQ9" s="15" t="n">
        <f aca="false">(AB9/BW9) - 1</f>
        <v>-0.25</v>
      </c>
      <c r="AR9" s="15" t="n">
        <f aca="false">(AC9/BX9) - 1</f>
        <v>-0.274509803921569</v>
      </c>
      <c r="AS9" s="15" t="n">
        <f aca="false">(AD9/BY9) - 1</f>
        <v>0.75</v>
      </c>
      <c r="AT9" s="15" t="n">
        <f aca="false">(AE9/BZ9) - 1</f>
        <v>-0.2</v>
      </c>
      <c r="AV9" s="344" t="n">
        <v>0.333333333333333</v>
      </c>
      <c r="AW9" s="430" t="n">
        <v>19</v>
      </c>
      <c r="AX9" s="430" t="n">
        <v>4</v>
      </c>
      <c r="AY9" s="430" t="n">
        <v>11</v>
      </c>
      <c r="AZ9" s="430" t="n">
        <v>13</v>
      </c>
      <c r="BA9" s="430" t="n">
        <v>0</v>
      </c>
      <c r="BB9" s="430" t="n">
        <v>0</v>
      </c>
      <c r="BC9" s="430" t="n">
        <v>1</v>
      </c>
      <c r="BD9" s="430" t="n">
        <v>3</v>
      </c>
      <c r="BE9" s="430" t="n">
        <v>2</v>
      </c>
      <c r="BF9" s="430" t="n">
        <v>0</v>
      </c>
      <c r="BG9" s="430" t="n">
        <v>1</v>
      </c>
      <c r="BH9" s="430" t="n">
        <v>0</v>
      </c>
      <c r="BI9" s="430" t="n">
        <v>1</v>
      </c>
      <c r="BJ9" s="430" t="n">
        <v>0</v>
      </c>
      <c r="BK9" s="430" t="n">
        <v>0</v>
      </c>
      <c r="BL9" s="373" t="n">
        <v>0</v>
      </c>
      <c r="BN9" s="340" t="n">
        <f aca="false">AW9+AY9+BA9+BC9+BE9+BG9+BI9+BK9</f>
        <v>35</v>
      </c>
      <c r="BO9" s="4" t="n">
        <f aca="false">AX9+AZ9+BB9+BD9+BF9+BH9+BJ9+BL9</f>
        <v>20</v>
      </c>
      <c r="BP9" s="341" t="n">
        <f aca="false">BO9/(BO9+BN9)</f>
        <v>0.363636363636364</v>
      </c>
      <c r="BQ9" s="4" t="n">
        <f aca="false">AW9+AX9+BE9+BF9</f>
        <v>25</v>
      </c>
      <c r="BR9" s="4" t="n">
        <f aca="false">AY9+AZ9+BG9+BH9</f>
        <v>25</v>
      </c>
      <c r="BS9" s="4" t="n">
        <f aca="false">BA9+BB9+BI9+BJ9</f>
        <v>1</v>
      </c>
      <c r="BT9" s="4" t="n">
        <f aca="false">SUM(BQ9:BS9)</f>
        <v>51</v>
      </c>
      <c r="BU9" s="15" t="n">
        <f aca="false">BR9/BT9</f>
        <v>0.490196078431373</v>
      </c>
      <c r="BV9" s="15" t="n">
        <f aca="false">BS9/BT9</f>
        <v>0.0196078431372549</v>
      </c>
      <c r="BW9" s="4" t="n">
        <f aca="false">BC9+BD9+BK9+BL9</f>
        <v>4</v>
      </c>
      <c r="BX9" s="4" t="n">
        <f aca="false">SUM(AW9:BD9)</f>
        <v>51</v>
      </c>
      <c r="BY9" s="342" t="n">
        <f aca="false">SUM(BE9:BL9)</f>
        <v>4</v>
      </c>
      <c r="BZ9" s="343" t="n">
        <f aca="false">SUM(AW9:BL9)</f>
        <v>55</v>
      </c>
      <c r="CC9" s="15" t="n">
        <f aca="false">(BN9/DI9) - 1</f>
        <v>0.944444444444444</v>
      </c>
      <c r="CD9" s="15" t="n">
        <f aca="false">(BO9/DJ9) - 1</f>
        <v>0.818181818181818</v>
      </c>
      <c r="CE9" s="15" t="n">
        <f aca="false">(BP9/DK9) - 1</f>
        <v>-0.0413223140495867</v>
      </c>
      <c r="CF9" s="15" t="n">
        <f aca="false">(BQ9/DL9) - 1</f>
        <v>0.923076923076923</v>
      </c>
      <c r="CG9" s="15" t="n">
        <f aca="false">(BR9/DM9) - 1</f>
        <v>1.08333333333333</v>
      </c>
      <c r="CH9" s="15" t="n">
        <f aca="false">(BS9/DN9) - 1</f>
        <v>-0.666666666666667</v>
      </c>
      <c r="CI9" s="15" t="n">
        <f aca="false">(BT9/DO9) - 1</f>
        <v>0.821428571428571</v>
      </c>
      <c r="CJ9" s="15" t="n">
        <f aca="false">(BU9/DP9) - 1</f>
        <v>0.143790849673203</v>
      </c>
      <c r="CK9" s="15" t="n">
        <f aca="false">(BV9/DQ9) - 1</f>
        <v>-0.816993464052288</v>
      </c>
      <c r="CL9" s="15" t="n">
        <f aca="false">(BW9/DR9) - 1</f>
        <v>3</v>
      </c>
      <c r="CM9" s="15" t="n">
        <f aca="false">(BX9/DS9) - 1</f>
        <v>0.821428571428571</v>
      </c>
      <c r="CN9" s="15" t="n">
        <f aca="false">(BY9/DT9) - 1</f>
        <v>3</v>
      </c>
      <c r="CO9" s="15" t="n">
        <f aca="false">(BZ9/DU9) - 1</f>
        <v>0.896551724137931</v>
      </c>
      <c r="CQ9" s="344" t="n">
        <v>0.333333333333333</v>
      </c>
      <c r="CR9" s="376" t="n">
        <v>10</v>
      </c>
      <c r="CS9" s="377" t="n">
        <v>2</v>
      </c>
      <c r="CT9" s="376" t="n">
        <v>5</v>
      </c>
      <c r="CU9" s="377" t="n">
        <v>7</v>
      </c>
      <c r="CV9" s="376" t="n">
        <v>2</v>
      </c>
      <c r="CW9" s="377" t="n">
        <v>1</v>
      </c>
      <c r="CX9" s="376" t="n">
        <v>0</v>
      </c>
      <c r="CY9" s="377" t="n">
        <v>1</v>
      </c>
      <c r="CZ9" s="376" t="n">
        <v>1</v>
      </c>
      <c r="DA9" s="377" t="n">
        <v>0</v>
      </c>
      <c r="DB9" s="376" t="n">
        <v>0</v>
      </c>
      <c r="DC9" s="377" t="n">
        <v>0</v>
      </c>
      <c r="DD9" s="376" t="n">
        <v>0</v>
      </c>
      <c r="DE9" s="377" t="n">
        <v>0</v>
      </c>
      <c r="DF9" s="376" t="n">
        <v>0</v>
      </c>
      <c r="DG9" s="377" t="n">
        <v>0</v>
      </c>
      <c r="DI9" s="340" t="n">
        <f aca="false">CR9+CT9+CV9+CX9+CZ9+DB9+DD9+DF9</f>
        <v>18</v>
      </c>
      <c r="DJ9" s="4" t="n">
        <f aca="false">CS9+CU9+CW9+CY9+DA9+DC9+DE9+DG9</f>
        <v>11</v>
      </c>
      <c r="DK9" s="341" t="n">
        <f aca="false">DJ9/(DJ9+DI9)</f>
        <v>0.379310344827586</v>
      </c>
      <c r="DL9" s="4" t="n">
        <f aca="false">CR9+CS9+CZ9+DA9</f>
        <v>13</v>
      </c>
      <c r="DM9" s="4" t="n">
        <f aca="false">CT9+CU9+DB9+DC9</f>
        <v>12</v>
      </c>
      <c r="DN9" s="4" t="n">
        <f aca="false">CV9+CW9+DD9+DE9</f>
        <v>3</v>
      </c>
      <c r="DO9" s="4" t="n">
        <f aca="false">SUM(DL9:DN9)</f>
        <v>28</v>
      </c>
      <c r="DP9" s="15" t="n">
        <f aca="false">DM9/DO9</f>
        <v>0.428571428571429</v>
      </c>
      <c r="DQ9" s="15" t="n">
        <f aca="false">DN9/DO9</f>
        <v>0.107142857142857</v>
      </c>
      <c r="DR9" s="4" t="n">
        <f aca="false">CX9+CY9+DF9+DG9</f>
        <v>1</v>
      </c>
      <c r="DS9" s="4" t="n">
        <f aca="false">SUM(CR9:CY9)</f>
        <v>28</v>
      </c>
      <c r="DT9" s="342" t="n">
        <f aca="false">SUM(CZ9:DG9)</f>
        <v>1</v>
      </c>
      <c r="DU9" s="343" t="n">
        <f aca="false">SUM(CR9:DG9)</f>
        <v>29</v>
      </c>
      <c r="DX9" s="15" t="n">
        <f aca="false">(DI9/FD9) - 1</f>
        <v>0.125</v>
      </c>
      <c r="DY9" s="15" t="n">
        <f aca="false">(DJ9/FE9) - 1</f>
        <v>0.222222222222222</v>
      </c>
      <c r="DZ9" s="15" t="n">
        <f aca="false">(DK9/FF9) - 1</f>
        <v>0.053639846743295</v>
      </c>
      <c r="EA9" s="15" t="n">
        <f aca="false">(DL9/FG9) - 1</f>
        <v>0</v>
      </c>
      <c r="EB9" s="15" t="n">
        <f aca="false">(DM9/FH9) - 1</f>
        <v>0.5</v>
      </c>
      <c r="EC9" s="15" t="n">
        <f aca="false">(DN9/FI9) - 1</f>
        <v>2</v>
      </c>
      <c r="ED9" s="15" t="n">
        <f aca="false">(DO9/FJ9) - 1</f>
        <v>0.272727272727273</v>
      </c>
      <c r="EE9" s="15" t="n">
        <f aca="false">(DP9/FK9) - 1</f>
        <v>0.178571428571428</v>
      </c>
      <c r="EF9" s="15" t="n">
        <f aca="false">(DQ9/FL9) - 1</f>
        <v>1.35714285714286</v>
      </c>
      <c r="EG9" s="15" t="n">
        <f aca="false">(DR9/FM9) - 1</f>
        <v>-0.666666666666667</v>
      </c>
      <c r="EH9" s="15" t="n">
        <f aca="false">(DS9/FN9) - 1</f>
        <v>0.333333333333333</v>
      </c>
      <c r="EI9" s="15" t="n">
        <f aca="false">(DT9/FO9) - 1</f>
        <v>-0.75</v>
      </c>
      <c r="EJ9" s="15" t="n">
        <f aca="false">(DU9/FP9) - 1</f>
        <v>0.16</v>
      </c>
      <c r="EL9" s="346" t="n">
        <v>0.333333333333333</v>
      </c>
      <c r="EM9" s="435" t="n">
        <v>9</v>
      </c>
      <c r="EN9" s="434" t="n">
        <v>3</v>
      </c>
      <c r="EO9" s="436" t="n">
        <v>4</v>
      </c>
      <c r="EP9" s="437" t="n">
        <v>2</v>
      </c>
      <c r="EQ9" s="436"/>
      <c r="ER9" s="437" t="n">
        <v>1</v>
      </c>
      <c r="ES9" s="435" t="n">
        <v>1</v>
      </c>
      <c r="ET9" s="434" t="n">
        <v>1</v>
      </c>
      <c r="EU9" s="435"/>
      <c r="EV9" s="434" t="n">
        <v>1</v>
      </c>
      <c r="EW9" s="436" t="n">
        <v>2</v>
      </c>
      <c r="EX9" s="437"/>
      <c r="EY9" s="436"/>
      <c r="EZ9" s="437"/>
      <c r="FA9" s="435"/>
      <c r="FB9" s="434" t="n">
        <v>1</v>
      </c>
      <c r="FD9" s="340" t="n">
        <f aca="false">EM9+EO9+EQ9+ES9+EU9+EW9+EY9+FA9</f>
        <v>16</v>
      </c>
      <c r="FE9" s="4" t="n">
        <f aca="false">EN9+EP9+ER9+ET9+EV9+EX9+EZ9+FB9</f>
        <v>9</v>
      </c>
      <c r="FF9" s="341" t="n">
        <f aca="false">FE9/(FE9+FD9)</f>
        <v>0.36</v>
      </c>
      <c r="FG9" s="4" t="n">
        <f aca="false">EM9+EN9+EU9+EV9</f>
        <v>13</v>
      </c>
      <c r="FH9" s="4" t="n">
        <f aca="false">EO9+EP9+EW9+EX9</f>
        <v>8</v>
      </c>
      <c r="FI9" s="4" t="n">
        <f aca="false">EQ9+ER9+EY9+EZ9</f>
        <v>1</v>
      </c>
      <c r="FJ9" s="4" t="n">
        <f aca="false">SUM(FG9:FI9)</f>
        <v>22</v>
      </c>
      <c r="FK9" s="15" t="n">
        <f aca="false">FH9/FJ9</f>
        <v>0.363636363636364</v>
      </c>
      <c r="FL9" s="15" t="n">
        <f aca="false">FI9/FJ9</f>
        <v>0.0454545454545455</v>
      </c>
      <c r="FM9" s="4" t="n">
        <f aca="false">ES9+ET9+FA9+FB9</f>
        <v>3</v>
      </c>
      <c r="FN9" s="4" t="n">
        <f aca="false">SUM(EM9:ET9)</f>
        <v>21</v>
      </c>
      <c r="FO9" s="342" t="n">
        <f aca="false">SUM(EU9:FB9)</f>
        <v>4</v>
      </c>
      <c r="FP9" s="343" t="n">
        <f aca="false">SUM(EM9:FB9)</f>
        <v>25</v>
      </c>
      <c r="FR9" s="0" t="n">
        <v>10</v>
      </c>
      <c r="FS9" s="0" t="n">
        <v>3</v>
      </c>
      <c r="FT9" s="0" t="n">
        <v>0.230769230769231</v>
      </c>
      <c r="FU9" s="0" t="n">
        <v>6</v>
      </c>
      <c r="FV9" s="0" t="n">
        <v>6</v>
      </c>
      <c r="FW9" s="0" t="n">
        <v>0</v>
      </c>
      <c r="FX9" s="0" t="n">
        <v>12</v>
      </c>
      <c r="FY9" s="0" t="n">
        <v>0.5</v>
      </c>
      <c r="FZ9" s="0" t="n">
        <v>0</v>
      </c>
      <c r="GA9" s="0" t="n">
        <v>1</v>
      </c>
      <c r="GB9" s="0" t="n">
        <v>11</v>
      </c>
      <c r="GC9" s="0" t="n">
        <v>2</v>
      </c>
      <c r="GD9" s="0" t="n">
        <v>13</v>
      </c>
      <c r="GF9" s="347" t="n">
        <f aca="false">(FD9/FR9) - 1</f>
        <v>0.6</v>
      </c>
      <c r="GG9" s="15" t="n">
        <f aca="false">(FE9/FS9) - 1</f>
        <v>2</v>
      </c>
      <c r="GH9" s="15" t="n">
        <f aca="false">(FF9/FT9) - 1</f>
        <v>0.559999999999998</v>
      </c>
      <c r="GI9" s="15" t="n">
        <f aca="false">(FG9/FU9) - 1</f>
        <v>1.16666666666667</v>
      </c>
      <c r="GJ9" s="15" t="n">
        <f aca="false">(FH9/FV9) - 1</f>
        <v>0.333333333333333</v>
      </c>
      <c r="GK9" s="15" t="e">
        <f aca="false">(FI9/FW9) - 1</f>
        <v>#DIV/0!</v>
      </c>
      <c r="GL9" s="15" t="n">
        <f aca="false">(FJ9/FX9) - 1</f>
        <v>0.833333333333333</v>
      </c>
      <c r="GM9" s="15" t="n">
        <f aca="false">(FK9/FY9) - 1</f>
        <v>-0.272727272727273</v>
      </c>
      <c r="GN9" s="15" t="e">
        <f aca="false">(FL9/FZ9) - 1</f>
        <v>#DIV/0!</v>
      </c>
      <c r="GO9" s="15" t="n">
        <f aca="false">(FM9/GA9) - 1</f>
        <v>2</v>
      </c>
      <c r="GP9" s="15" t="n">
        <f aca="false">(FN9/GB9) - 1</f>
        <v>0.909090909090909</v>
      </c>
      <c r="GQ9" s="15" t="n">
        <f aca="false">(FO9/GC9) - 1</f>
        <v>1</v>
      </c>
      <c r="GR9" s="348" t="n">
        <f aca="false">(FP9/GD9) - 1</f>
        <v>0.923076923076923</v>
      </c>
    </row>
    <row r="10" customFormat="false" ht="21" hidden="false" customHeight="true" outlineLevel="0" collapsed="false">
      <c r="A10" s="349" t="n">
        <v>0.34375</v>
      </c>
      <c r="B10" s="376" t="n">
        <v>14</v>
      </c>
      <c r="C10" s="377" t="n">
        <v>2</v>
      </c>
      <c r="D10" s="376" t="n">
        <v>3</v>
      </c>
      <c r="E10" s="377" t="n">
        <v>6</v>
      </c>
      <c r="F10" s="376" t="n">
        <v>2</v>
      </c>
      <c r="G10" s="377"/>
      <c r="H10" s="443" t="n">
        <v>1</v>
      </c>
      <c r="I10" s="377"/>
      <c r="J10" s="431" t="n">
        <v>1</v>
      </c>
      <c r="K10" s="432"/>
      <c r="L10" s="431" t="n">
        <v>2</v>
      </c>
      <c r="M10" s="432"/>
      <c r="N10" s="431"/>
      <c r="O10" s="432"/>
      <c r="P10" s="431"/>
      <c r="Q10" s="432"/>
      <c r="S10" s="340" t="n">
        <f aca="false">B10+D10+F10+H10+J10+L10+N10+P10</f>
        <v>23</v>
      </c>
      <c r="T10" s="4" t="n">
        <f aca="false">C10+E10+G10+I10+K10+M10+O10+Q10</f>
        <v>8</v>
      </c>
      <c r="U10" s="341" t="n">
        <f aca="false">T10/(T10+S10)</f>
        <v>0.258064516129032</v>
      </c>
      <c r="V10" s="4" t="n">
        <f aca="false">B10+C10+J10+K10</f>
        <v>17</v>
      </c>
      <c r="W10" s="4" t="n">
        <f aca="false">D10+E10+L10+M10</f>
        <v>11</v>
      </c>
      <c r="X10" s="4" t="n">
        <f aca="false">F10+G10+N10+O10</f>
        <v>2</v>
      </c>
      <c r="Y10" s="4" t="n">
        <f aca="false">SUM(V10:X10)</f>
        <v>30</v>
      </c>
      <c r="Z10" s="15" t="n">
        <f aca="false">W10/Y10</f>
        <v>0.366666666666667</v>
      </c>
      <c r="AA10" s="15" t="n">
        <f aca="false">X10/Y10</f>
        <v>0.0666666666666667</v>
      </c>
      <c r="AB10" s="4" t="n">
        <f aca="false">H10+I10+P10+Q10</f>
        <v>1</v>
      </c>
      <c r="AC10" s="4" t="n">
        <f aca="false">SUM(B10:I10)</f>
        <v>28</v>
      </c>
      <c r="AD10" s="342" t="n">
        <f aca="false">SUM(J10:Q10)</f>
        <v>3</v>
      </c>
      <c r="AE10" s="343" t="n">
        <f aca="false">SUM(B10:Q10)</f>
        <v>31</v>
      </c>
      <c r="AH10" s="15" t="n">
        <f aca="false">(S10/BN10) - 1</f>
        <v>-0.361111111111111</v>
      </c>
      <c r="AI10" s="15" t="n">
        <f aca="false">(T10/BO10) - 1</f>
        <v>0</v>
      </c>
      <c r="AJ10" s="15" t="n">
        <f aca="false">(U10/BP10) - 1</f>
        <v>0.419354838709677</v>
      </c>
      <c r="AK10" s="15" t="n">
        <f aca="false">(V10/BQ10) - 1</f>
        <v>-0.260869565217391</v>
      </c>
      <c r="AL10" s="15" t="n">
        <f aca="false">(W10/BR10) - 1</f>
        <v>-0.352941176470588</v>
      </c>
      <c r="AM10" s="15" t="n">
        <f aca="false">(X10/BS10) - 1</f>
        <v>0</v>
      </c>
      <c r="AN10" s="15" t="n">
        <f aca="false">(Y10/BT10) - 1</f>
        <v>-0.285714285714286</v>
      </c>
      <c r="AO10" s="15" t="n">
        <f aca="false">(Z10/BU10) - 1</f>
        <v>-0.0941176470588236</v>
      </c>
      <c r="AP10" s="15" t="n">
        <f aca="false">(AA10/BV10) - 1</f>
        <v>0.4</v>
      </c>
      <c r="AQ10" s="15" t="n">
        <f aca="false">(AB10/BW10) - 1</f>
        <v>-0.5</v>
      </c>
      <c r="AR10" s="15" t="n">
        <f aca="false">(AC10/BX10) - 1</f>
        <v>-0.282051282051282</v>
      </c>
      <c r="AS10" s="15" t="n">
        <f aca="false">(AD10/BY10) - 1</f>
        <v>-0.4</v>
      </c>
      <c r="AT10" s="15" t="n">
        <f aca="false">(AE10/BZ10) - 1</f>
        <v>-0.295454545454545</v>
      </c>
      <c r="AV10" s="349" t="n">
        <v>0.34375</v>
      </c>
      <c r="AW10" s="433" t="n">
        <v>18</v>
      </c>
      <c r="AX10" s="433" t="n">
        <v>2</v>
      </c>
      <c r="AY10" s="433" t="n">
        <v>12</v>
      </c>
      <c r="AZ10" s="433" t="n">
        <v>4</v>
      </c>
      <c r="BA10" s="433" t="n">
        <v>2</v>
      </c>
      <c r="BB10" s="433" t="n">
        <v>0</v>
      </c>
      <c r="BC10" s="433" t="n">
        <v>0</v>
      </c>
      <c r="BD10" s="433" t="n">
        <v>1</v>
      </c>
      <c r="BE10" s="433" t="n">
        <v>2</v>
      </c>
      <c r="BF10" s="433" t="n">
        <v>1</v>
      </c>
      <c r="BG10" s="433" t="n">
        <v>1</v>
      </c>
      <c r="BH10" s="433" t="n">
        <v>0</v>
      </c>
      <c r="BI10" s="433" t="n">
        <v>0</v>
      </c>
      <c r="BJ10" s="433" t="n">
        <v>0</v>
      </c>
      <c r="BK10" s="433" t="n">
        <v>1</v>
      </c>
      <c r="BL10" s="434" t="n">
        <v>0</v>
      </c>
      <c r="BN10" s="340" t="n">
        <f aca="false">AW10+AY10+BA10+BC10+BE10+BG10+BI10+BK10</f>
        <v>36</v>
      </c>
      <c r="BO10" s="4" t="n">
        <f aca="false">AX10+AZ10+BB10+BD10+BF10+BH10+BJ10+BL10</f>
        <v>8</v>
      </c>
      <c r="BP10" s="341" t="n">
        <f aca="false">BO10/(BO10+BN10)</f>
        <v>0.181818181818182</v>
      </c>
      <c r="BQ10" s="4" t="n">
        <f aca="false">AW10+AX10+BE10+BF10</f>
        <v>23</v>
      </c>
      <c r="BR10" s="4" t="n">
        <f aca="false">AY10+AZ10+BG10+BH10</f>
        <v>17</v>
      </c>
      <c r="BS10" s="4" t="n">
        <f aca="false">BA10+BB10+BI10+BJ10</f>
        <v>2</v>
      </c>
      <c r="BT10" s="4" t="n">
        <f aca="false">SUM(BQ10:BS10)</f>
        <v>42</v>
      </c>
      <c r="BU10" s="15" t="n">
        <f aca="false">BR10/BT10</f>
        <v>0.404761904761905</v>
      </c>
      <c r="BV10" s="15" t="n">
        <f aca="false">BS10/BT10</f>
        <v>0.0476190476190476</v>
      </c>
      <c r="BW10" s="4" t="n">
        <f aca="false">BC10+BD10+BK10+BL10</f>
        <v>2</v>
      </c>
      <c r="BX10" s="4" t="n">
        <f aca="false">SUM(AW10:BD10)</f>
        <v>39</v>
      </c>
      <c r="BY10" s="342" t="n">
        <f aca="false">SUM(BE10:BL10)</f>
        <v>5</v>
      </c>
      <c r="BZ10" s="343" t="n">
        <f aca="false">SUM(AW10:BL10)</f>
        <v>44</v>
      </c>
      <c r="CC10" s="15" t="n">
        <f aca="false">(BN10/DI10) - 1</f>
        <v>0.8</v>
      </c>
      <c r="CD10" s="15" t="n">
        <f aca="false">(BO10/DJ10) - 1</f>
        <v>0.333333333333333</v>
      </c>
      <c r="CE10" s="15" t="n">
        <f aca="false">(BP10/DK10) - 1</f>
        <v>-0.212121212121212</v>
      </c>
      <c r="CF10" s="15" t="n">
        <f aca="false">(BQ10/DL10) - 1</f>
        <v>0.769230769230769</v>
      </c>
      <c r="CG10" s="15" t="n">
        <f aca="false">(BR10/DM10) - 1</f>
        <v>1.125</v>
      </c>
      <c r="CH10" s="15" t="n">
        <f aca="false">(BS10/DN10) - 1</f>
        <v>0</v>
      </c>
      <c r="CI10" s="15" t="n">
        <f aca="false">(BT10/DO10) - 1</f>
        <v>0.826086956521739</v>
      </c>
      <c r="CJ10" s="15" t="n">
        <f aca="false">(BU10/DP10) - 1</f>
        <v>0.163690476190476</v>
      </c>
      <c r="CK10" s="15" t="n">
        <f aca="false">(BV10/DQ10) - 1</f>
        <v>-0.452380952380952</v>
      </c>
      <c r="CL10" s="15" t="n">
        <f aca="false">(BW10/DR10) - 1</f>
        <v>-0.333333333333333</v>
      </c>
      <c r="CM10" s="15" t="n">
        <f aca="false">(BX10/DS10) - 1</f>
        <v>0.857142857142857</v>
      </c>
      <c r="CN10" s="15" t="n">
        <f aca="false">(BY10/DT10) - 1</f>
        <v>0</v>
      </c>
      <c r="CO10" s="15" t="n">
        <f aca="false">(BZ10/DU10) - 1</f>
        <v>0.692307692307692</v>
      </c>
      <c r="CQ10" s="349" t="n">
        <v>0.34375</v>
      </c>
      <c r="CR10" s="376" t="n">
        <v>10</v>
      </c>
      <c r="CS10" s="377" t="n">
        <v>2</v>
      </c>
      <c r="CT10" s="376" t="n">
        <v>5</v>
      </c>
      <c r="CU10" s="377" t="n">
        <v>2</v>
      </c>
      <c r="CV10" s="376" t="n">
        <v>1</v>
      </c>
      <c r="CW10" s="377" t="n">
        <v>1</v>
      </c>
      <c r="CX10" s="333" t="n">
        <v>0</v>
      </c>
      <c r="CY10" s="377" t="n">
        <v>0</v>
      </c>
      <c r="CZ10" s="376" t="n">
        <v>1</v>
      </c>
      <c r="DA10" s="377" t="n">
        <v>0</v>
      </c>
      <c r="DB10" s="376" t="n">
        <v>1</v>
      </c>
      <c r="DC10" s="377" t="n">
        <v>0</v>
      </c>
      <c r="DD10" s="376" t="n">
        <v>0</v>
      </c>
      <c r="DE10" s="377" t="n">
        <v>0</v>
      </c>
      <c r="DF10" s="376" t="n">
        <v>2</v>
      </c>
      <c r="DG10" s="377" t="n">
        <v>1</v>
      </c>
      <c r="DI10" s="340" t="n">
        <f aca="false">CR10+CT10+CV10+CX10+CZ10+DB10+DD10+DF10</f>
        <v>20</v>
      </c>
      <c r="DJ10" s="4" t="n">
        <f aca="false">CS10+CU10+CW10+CY10+DA10+DC10+DE10+DG10</f>
        <v>6</v>
      </c>
      <c r="DK10" s="341" t="n">
        <f aca="false">DJ10/(DJ10+DI10)</f>
        <v>0.230769230769231</v>
      </c>
      <c r="DL10" s="4" t="n">
        <f aca="false">CR10+CS10+CZ10+DA10</f>
        <v>13</v>
      </c>
      <c r="DM10" s="4" t="n">
        <f aca="false">CT10+CU10+DB10+DC10</f>
        <v>8</v>
      </c>
      <c r="DN10" s="4" t="n">
        <f aca="false">CV10+CW10+DD10+DE10</f>
        <v>2</v>
      </c>
      <c r="DO10" s="4" t="n">
        <f aca="false">SUM(DL10:DN10)</f>
        <v>23</v>
      </c>
      <c r="DP10" s="15" t="n">
        <f aca="false">DM10/DO10</f>
        <v>0.347826086956522</v>
      </c>
      <c r="DQ10" s="15" t="n">
        <f aca="false">DN10/DO10</f>
        <v>0.0869565217391304</v>
      </c>
      <c r="DR10" s="4" t="n">
        <f aca="false">CX10+CY10+DF10+DG10</f>
        <v>3</v>
      </c>
      <c r="DS10" s="4" t="n">
        <f aca="false">SUM(CR10:CY10)</f>
        <v>21</v>
      </c>
      <c r="DT10" s="342" t="n">
        <f aca="false">SUM(CZ10:DG10)</f>
        <v>5</v>
      </c>
      <c r="DU10" s="343" t="n">
        <f aca="false">SUM(CR10:DG10)</f>
        <v>26</v>
      </c>
      <c r="DX10" s="15" t="n">
        <f aca="false">(DI10/FD10) - 1</f>
        <v>0.428571428571429</v>
      </c>
      <c r="DY10" s="15" t="n">
        <f aca="false">(DJ10/FE10) - 1</f>
        <v>0.5</v>
      </c>
      <c r="DZ10" s="15" t="n">
        <f aca="false">(DK10/FF10) - 1</f>
        <v>0.0384615384615385</v>
      </c>
      <c r="EA10" s="15" t="n">
        <f aca="false">(DL10/FG10) - 1</f>
        <v>0.444444444444444</v>
      </c>
      <c r="EB10" s="15" t="n">
        <f aca="false">(DM10/FH10) - 1</f>
        <v>0.333333333333333</v>
      </c>
      <c r="EC10" s="15" t="n">
        <f aca="false">(DN10/FI10) - 1</f>
        <v>1</v>
      </c>
      <c r="ED10" s="15" t="n">
        <f aca="false">(DO10/FJ10) - 1</f>
        <v>0.4375</v>
      </c>
      <c r="EE10" s="15" t="n">
        <f aca="false">(DP10/FK10) - 1</f>
        <v>-0.072463768115942</v>
      </c>
      <c r="EF10" s="15" t="n">
        <f aca="false">(DQ10/FL10) - 1</f>
        <v>0.391304347826087</v>
      </c>
      <c r="EG10" s="15" t="n">
        <f aca="false">(DR10/FM10) - 1</f>
        <v>0.5</v>
      </c>
      <c r="EH10" s="15" t="n">
        <f aca="false">(DS10/FN10) - 1</f>
        <v>0.75</v>
      </c>
      <c r="EI10" s="15" t="n">
        <f aca="false">(DT10/FO10) - 1</f>
        <v>-0.166666666666667</v>
      </c>
      <c r="EJ10" s="15" t="n">
        <f aca="false">(DU10/FP10) - 1</f>
        <v>0.444444444444444</v>
      </c>
      <c r="EL10" s="350" t="n">
        <v>0.34375</v>
      </c>
      <c r="EM10" s="438" t="n">
        <v>6</v>
      </c>
      <c r="EN10" s="439"/>
      <c r="EO10" s="440" t="n">
        <v>3</v>
      </c>
      <c r="EP10" s="441"/>
      <c r="EQ10" s="440" t="n">
        <v>1</v>
      </c>
      <c r="ER10" s="441"/>
      <c r="ES10" s="438" t="n">
        <v>1</v>
      </c>
      <c r="ET10" s="439" t="n">
        <v>1</v>
      </c>
      <c r="EU10" s="438" t="n">
        <v>1</v>
      </c>
      <c r="EV10" s="439" t="n">
        <v>2</v>
      </c>
      <c r="EW10" s="440" t="n">
        <v>2</v>
      </c>
      <c r="EX10" s="441" t="n">
        <v>1</v>
      </c>
      <c r="EY10" s="440"/>
      <c r="EZ10" s="441"/>
      <c r="FA10" s="438"/>
      <c r="FB10" s="439"/>
      <c r="FD10" s="340" t="n">
        <f aca="false">EM10+EO10+EQ10+ES10+EU10+EW10+EY10+FA10</f>
        <v>14</v>
      </c>
      <c r="FE10" s="4" t="n">
        <f aca="false">EN10+EP10+ER10+ET10+EV10+EX10+EZ10+FB10</f>
        <v>4</v>
      </c>
      <c r="FF10" s="341" t="n">
        <f aca="false">FE10/(FE10+FD10)</f>
        <v>0.222222222222222</v>
      </c>
      <c r="FG10" s="4" t="n">
        <f aca="false">EM10+EN10+EU10+EV10</f>
        <v>9</v>
      </c>
      <c r="FH10" s="4" t="n">
        <f aca="false">EO10+EP10+EW10+EX10</f>
        <v>6</v>
      </c>
      <c r="FI10" s="4" t="n">
        <f aca="false">EQ10+ER10+EY10+EZ10</f>
        <v>1</v>
      </c>
      <c r="FJ10" s="4" t="n">
        <f aca="false">SUM(FG10:FI10)</f>
        <v>16</v>
      </c>
      <c r="FK10" s="15" t="n">
        <f aca="false">FH10/FJ10</f>
        <v>0.375</v>
      </c>
      <c r="FL10" s="15" t="n">
        <f aca="false">FI10/FJ10</f>
        <v>0.0625</v>
      </c>
      <c r="FM10" s="4" t="n">
        <f aca="false">ES10+ET10+FA10+FB10</f>
        <v>2</v>
      </c>
      <c r="FN10" s="4" t="n">
        <f aca="false">SUM(EM10:ET10)</f>
        <v>12</v>
      </c>
      <c r="FO10" s="342" t="n">
        <f aca="false">SUM(EU10:FB10)</f>
        <v>6</v>
      </c>
      <c r="FP10" s="343" t="n">
        <f aca="false">SUM(EM10:FB10)</f>
        <v>18</v>
      </c>
      <c r="FR10" s="0" t="n">
        <v>11</v>
      </c>
      <c r="FS10" s="0" t="n">
        <v>11</v>
      </c>
      <c r="FT10" s="0" t="n">
        <v>0.5</v>
      </c>
      <c r="FU10" s="0" t="n">
        <v>13</v>
      </c>
      <c r="FV10" s="0" t="n">
        <v>4</v>
      </c>
      <c r="FW10" s="0" t="n">
        <v>0</v>
      </c>
      <c r="FX10" s="0" t="n">
        <v>17</v>
      </c>
      <c r="FY10" s="0" t="n">
        <v>0.235294117647059</v>
      </c>
      <c r="FZ10" s="0" t="n">
        <v>0</v>
      </c>
      <c r="GA10" s="0" t="n">
        <v>5</v>
      </c>
      <c r="GB10" s="0" t="n">
        <v>18</v>
      </c>
      <c r="GC10" s="0" t="n">
        <v>4</v>
      </c>
      <c r="GD10" s="0" t="n">
        <v>22</v>
      </c>
      <c r="GF10" s="347" t="n">
        <f aca="false">(FD10/FR10) - 1</f>
        <v>0.272727272727273</v>
      </c>
      <c r="GG10" s="15" t="n">
        <f aca="false">(FE10/FS10) - 1</f>
        <v>-0.636363636363636</v>
      </c>
      <c r="GH10" s="15" t="n">
        <f aca="false">(FF10/FT10) - 1</f>
        <v>-0.555555555555556</v>
      </c>
      <c r="GI10" s="15" t="n">
        <f aca="false">(FG10/FU10) - 1</f>
        <v>-0.307692307692308</v>
      </c>
      <c r="GJ10" s="15" t="n">
        <f aca="false">(FH10/FV10) - 1</f>
        <v>0.5</v>
      </c>
      <c r="GK10" s="15" t="e">
        <f aca="false">(FI10/FW10) - 1</f>
        <v>#DIV/0!</v>
      </c>
      <c r="GL10" s="15" t="n">
        <f aca="false">(FJ10/FX10) - 1</f>
        <v>-0.0588235294117647</v>
      </c>
      <c r="GM10" s="15" t="n">
        <f aca="false">(FK10/FY10) - 1</f>
        <v>0.593749999999999</v>
      </c>
      <c r="GN10" s="15" t="e">
        <f aca="false">(FL10/FZ10) - 1</f>
        <v>#DIV/0!</v>
      </c>
      <c r="GO10" s="15" t="n">
        <f aca="false">(FM10/GA10) - 1</f>
        <v>-0.6</v>
      </c>
      <c r="GP10" s="15" t="n">
        <f aca="false">(FN10/GB10) - 1</f>
        <v>-0.333333333333333</v>
      </c>
      <c r="GQ10" s="15" t="n">
        <f aca="false">(FO10/GC10) - 1</f>
        <v>0.5</v>
      </c>
      <c r="GR10" s="348" t="n">
        <f aca="false">(FP10/GD10) - 1</f>
        <v>-0.181818181818182</v>
      </c>
    </row>
    <row r="11" customFormat="false" ht="21" hidden="false" customHeight="true" outlineLevel="0" collapsed="false">
      <c r="A11" s="349" t="n">
        <v>0.354166666666667</v>
      </c>
      <c r="B11" s="376" t="n">
        <v>14</v>
      </c>
      <c r="C11" s="377" t="n">
        <v>3</v>
      </c>
      <c r="D11" s="376" t="n">
        <v>18</v>
      </c>
      <c r="E11" s="377" t="n">
        <v>10</v>
      </c>
      <c r="F11" s="376" t="n">
        <v>1</v>
      </c>
      <c r="G11" s="377"/>
      <c r="H11" s="376" t="n">
        <v>2</v>
      </c>
      <c r="I11" s="377"/>
      <c r="J11" s="431" t="n">
        <v>4</v>
      </c>
      <c r="K11" s="432" t="n">
        <v>1</v>
      </c>
      <c r="L11" s="431" t="n">
        <v>2</v>
      </c>
      <c r="M11" s="432"/>
      <c r="N11" s="431" t="n">
        <v>1</v>
      </c>
      <c r="O11" s="432"/>
      <c r="P11" s="431" t="n">
        <v>1</v>
      </c>
      <c r="Q11" s="432"/>
      <c r="S11" s="340" t="n">
        <f aca="false">B11+D11+F11+H11+J11+L11+N11+P11</f>
        <v>43</v>
      </c>
      <c r="T11" s="4" t="n">
        <f aca="false">C11+E11+G11+I11+K11+M11+O11+Q11</f>
        <v>14</v>
      </c>
      <c r="U11" s="341" t="n">
        <f aca="false">T11/(T11+S11)</f>
        <v>0.245614035087719</v>
      </c>
      <c r="V11" s="4" t="n">
        <f aca="false">B11+C11+J11+K11</f>
        <v>22</v>
      </c>
      <c r="W11" s="4" t="n">
        <f aca="false">D11+E11+L11+M11</f>
        <v>30</v>
      </c>
      <c r="X11" s="4" t="n">
        <f aca="false">F11+G11+N11+O11</f>
        <v>2</v>
      </c>
      <c r="Y11" s="4" t="n">
        <f aca="false">SUM(V11:X11)</f>
        <v>54</v>
      </c>
      <c r="Z11" s="15" t="n">
        <f aca="false">W11/Y11</f>
        <v>0.555555555555556</v>
      </c>
      <c r="AA11" s="15" t="n">
        <f aca="false">X11/Y11</f>
        <v>0.037037037037037</v>
      </c>
      <c r="AB11" s="4" t="n">
        <f aca="false">H11+I11+P11+Q11</f>
        <v>3</v>
      </c>
      <c r="AC11" s="4" t="n">
        <f aca="false">SUM(B11:I11)</f>
        <v>48</v>
      </c>
      <c r="AD11" s="342" t="n">
        <f aca="false">SUM(J11:Q11)</f>
        <v>9</v>
      </c>
      <c r="AE11" s="343" t="n">
        <f aca="false">SUM(B11:Q11)</f>
        <v>57</v>
      </c>
      <c r="AH11" s="15" t="n">
        <f aca="false">(S11/BN11) - 1</f>
        <v>0.102564102564103</v>
      </c>
      <c r="AI11" s="15" t="n">
        <f aca="false">(T11/BO11) - 1</f>
        <v>-0.333333333333333</v>
      </c>
      <c r="AJ11" s="15" t="n">
        <f aca="false">(U11/BP11) - 1</f>
        <v>-0.298245614035088</v>
      </c>
      <c r="AK11" s="15" t="n">
        <f aca="false">(V11/BQ11) - 1</f>
        <v>-0.0833333333333334</v>
      </c>
      <c r="AL11" s="15" t="n">
        <f aca="false">(W11/BR11) - 1</f>
        <v>0.153846153846154</v>
      </c>
      <c r="AM11" s="15" t="n">
        <f aca="false">(X11/BS11) - 1</f>
        <v>-0.333333333333333</v>
      </c>
      <c r="AN11" s="15" t="n">
        <f aca="false">(Y11/BT11) - 1</f>
        <v>0.0188679245283019</v>
      </c>
      <c r="AO11" s="15" t="n">
        <f aca="false">(Z11/BU11) - 1</f>
        <v>0.132478632478632</v>
      </c>
      <c r="AP11" s="15" t="n">
        <f aca="false">(AA11/BV11) - 1</f>
        <v>-0.345679012345679</v>
      </c>
      <c r="AQ11" s="15" t="n">
        <f aca="false">(AB11/BW11) - 1</f>
        <v>-0.571428571428571</v>
      </c>
      <c r="AR11" s="15" t="n">
        <f aca="false">(AC11/BX11) - 1</f>
        <v>-0.0943396226415094</v>
      </c>
      <c r="AS11" s="15" t="n">
        <f aca="false">(AD11/BY11) - 1</f>
        <v>0.285714285714286</v>
      </c>
      <c r="AT11" s="15" t="n">
        <f aca="false">(AE11/BZ11) - 1</f>
        <v>-0.05</v>
      </c>
      <c r="AV11" s="349" t="n">
        <v>0.354166666666667</v>
      </c>
      <c r="AW11" s="433" t="n">
        <v>16</v>
      </c>
      <c r="AX11" s="433" t="n">
        <v>6</v>
      </c>
      <c r="AY11" s="433" t="n">
        <v>12</v>
      </c>
      <c r="AZ11" s="433" t="n">
        <v>11</v>
      </c>
      <c r="BA11" s="433" t="n">
        <v>1</v>
      </c>
      <c r="BB11" s="433" t="n">
        <v>1</v>
      </c>
      <c r="BC11" s="433" t="n">
        <v>3</v>
      </c>
      <c r="BD11" s="433" t="n">
        <v>3</v>
      </c>
      <c r="BE11" s="433" t="n">
        <v>2</v>
      </c>
      <c r="BF11" s="433" t="n">
        <v>0</v>
      </c>
      <c r="BG11" s="433" t="n">
        <v>3</v>
      </c>
      <c r="BH11" s="433" t="n">
        <v>0</v>
      </c>
      <c r="BI11" s="433" t="n">
        <v>1</v>
      </c>
      <c r="BJ11" s="433" t="n">
        <v>0</v>
      </c>
      <c r="BK11" s="433" t="n">
        <v>1</v>
      </c>
      <c r="BL11" s="434" t="n">
        <v>0</v>
      </c>
      <c r="BN11" s="340" t="n">
        <f aca="false">AW11+AY11+BA11+BC11+BE11+BG11+BI11+BK11</f>
        <v>39</v>
      </c>
      <c r="BO11" s="4" t="n">
        <f aca="false">AX11+AZ11+BB11+BD11+BF11+BH11+BJ11+BL11</f>
        <v>21</v>
      </c>
      <c r="BP11" s="341" t="n">
        <f aca="false">BO11/(BO11+BN11)</f>
        <v>0.35</v>
      </c>
      <c r="BQ11" s="4" t="n">
        <f aca="false">AW11+AX11+BE11+BF11</f>
        <v>24</v>
      </c>
      <c r="BR11" s="4" t="n">
        <f aca="false">AY11+AZ11+BG11+BH11</f>
        <v>26</v>
      </c>
      <c r="BS11" s="4" t="n">
        <f aca="false">BA11+BB11+BI11+BJ11</f>
        <v>3</v>
      </c>
      <c r="BT11" s="4" t="n">
        <f aca="false">SUM(BQ11:BS11)</f>
        <v>53</v>
      </c>
      <c r="BU11" s="15" t="n">
        <f aca="false">BR11/BT11</f>
        <v>0.490566037735849</v>
      </c>
      <c r="BV11" s="15" t="n">
        <f aca="false">BS11/BT11</f>
        <v>0.0566037735849057</v>
      </c>
      <c r="BW11" s="4" t="n">
        <f aca="false">BC11+BD11+BK11+BL11</f>
        <v>7</v>
      </c>
      <c r="BX11" s="4" t="n">
        <f aca="false">SUM(AW11:BD11)</f>
        <v>53</v>
      </c>
      <c r="BY11" s="342" t="n">
        <f aca="false">SUM(BE11:BL11)</f>
        <v>7</v>
      </c>
      <c r="BZ11" s="343" t="n">
        <f aca="false">SUM(AW11:BL11)</f>
        <v>60</v>
      </c>
      <c r="CC11" s="15" t="n">
        <f aca="false">(BN11/DI11) - 1</f>
        <v>0.258064516129032</v>
      </c>
      <c r="CD11" s="15" t="n">
        <f aca="false">(BO11/DJ11) - 1</f>
        <v>1.1</v>
      </c>
      <c r="CE11" s="15" t="n">
        <f aca="false">(BP11/DK11) - 1</f>
        <v>0.435</v>
      </c>
      <c r="CF11" s="15" t="n">
        <f aca="false">(BQ11/DL11) - 1</f>
        <v>0.142857142857143</v>
      </c>
      <c r="CG11" s="15" t="n">
        <f aca="false">(BR11/DM11) - 1</f>
        <v>0.529411764705882</v>
      </c>
      <c r="CH11" s="15" t="e">
        <f aca="false">(BS11/DN11) - 1</f>
        <v>#DIV/0!</v>
      </c>
      <c r="CI11" s="15" t="n">
        <f aca="false">(BT11/DO11) - 1</f>
        <v>0.394736842105263</v>
      </c>
      <c r="CJ11" s="15" t="n">
        <f aca="false">(BU11/DP11) - 1</f>
        <v>0.0965593784683685</v>
      </c>
      <c r="CK11" s="15" t="e">
        <f aca="false">(BV11/DQ11) - 1</f>
        <v>#DIV/0!</v>
      </c>
      <c r="CL11" s="15" t="n">
        <f aca="false">(BW11/DR11) - 1</f>
        <v>1.33333333333333</v>
      </c>
      <c r="CM11" s="15" t="n">
        <f aca="false">(BX11/DS11) - 1</f>
        <v>0.432432432432432</v>
      </c>
      <c r="CN11" s="15" t="n">
        <f aca="false">(BY11/DT11) - 1</f>
        <v>0.75</v>
      </c>
      <c r="CO11" s="15" t="n">
        <f aca="false">(BZ11/DU11) - 1</f>
        <v>0.463414634146341</v>
      </c>
      <c r="CQ11" s="349" t="n">
        <v>0.354166666666667</v>
      </c>
      <c r="CR11" s="376" t="n">
        <v>13</v>
      </c>
      <c r="CS11" s="377" t="n">
        <v>5</v>
      </c>
      <c r="CT11" s="376" t="n">
        <v>13</v>
      </c>
      <c r="CU11" s="377" t="n">
        <v>4</v>
      </c>
      <c r="CV11" s="376" t="n">
        <v>0</v>
      </c>
      <c r="CW11" s="377" t="n">
        <v>0</v>
      </c>
      <c r="CX11" s="376" t="n">
        <v>2</v>
      </c>
      <c r="CY11" s="377" t="n">
        <v>0</v>
      </c>
      <c r="CZ11" s="376" t="n">
        <v>2</v>
      </c>
      <c r="DA11" s="377" t="n">
        <v>1</v>
      </c>
      <c r="DB11" s="376" t="n">
        <v>0</v>
      </c>
      <c r="DC11" s="377" t="n">
        <v>0</v>
      </c>
      <c r="DD11" s="376" t="n">
        <v>0</v>
      </c>
      <c r="DE11" s="377" t="n">
        <v>0</v>
      </c>
      <c r="DF11" s="376" t="n">
        <v>1</v>
      </c>
      <c r="DG11" s="377" t="n">
        <v>0</v>
      </c>
      <c r="DI11" s="340" t="n">
        <f aca="false">CR11+CT11+CV11+CX11+CZ11+DB11+DD11+DF11</f>
        <v>31</v>
      </c>
      <c r="DJ11" s="4" t="n">
        <f aca="false">CS11+CU11+CW11+CY11+DA11+DC11+DE11+DG11</f>
        <v>10</v>
      </c>
      <c r="DK11" s="341" t="n">
        <f aca="false">DJ11/(DJ11+DI11)</f>
        <v>0.24390243902439</v>
      </c>
      <c r="DL11" s="4" t="n">
        <f aca="false">CR11+CS11+CZ11+DA11</f>
        <v>21</v>
      </c>
      <c r="DM11" s="4" t="n">
        <f aca="false">CT11+CU11+DB11+DC11</f>
        <v>17</v>
      </c>
      <c r="DN11" s="4" t="n">
        <f aca="false">CV11+CW11+DD11+DE11</f>
        <v>0</v>
      </c>
      <c r="DO11" s="4" t="n">
        <f aca="false">SUM(DL11:DN11)</f>
        <v>38</v>
      </c>
      <c r="DP11" s="15" t="n">
        <f aca="false">DM11/DO11</f>
        <v>0.447368421052632</v>
      </c>
      <c r="DQ11" s="15" t="n">
        <f aca="false">DN11/DO11</f>
        <v>0</v>
      </c>
      <c r="DR11" s="4" t="n">
        <f aca="false">CX11+CY11+DF11+DG11</f>
        <v>3</v>
      </c>
      <c r="DS11" s="4" t="n">
        <f aca="false">SUM(CR11:CY11)</f>
        <v>37</v>
      </c>
      <c r="DT11" s="342" t="n">
        <f aca="false">SUM(CZ11:DG11)</f>
        <v>4</v>
      </c>
      <c r="DU11" s="343" t="n">
        <f aca="false">SUM(CR11:DG11)</f>
        <v>41</v>
      </c>
      <c r="DX11" s="15" t="n">
        <f aca="false">(DI11/FD11) - 1</f>
        <v>0.823529411764706</v>
      </c>
      <c r="DY11" s="15" t="n">
        <f aca="false">(DJ11/FE11) - 1</f>
        <v>0.111111111111111</v>
      </c>
      <c r="DZ11" s="15" t="n">
        <f aca="false">(DK11/FF11) - 1</f>
        <v>-0.295392953929539</v>
      </c>
      <c r="EA11" s="15" t="n">
        <f aca="false">(DL11/FG11) - 1</f>
        <v>0.75</v>
      </c>
      <c r="EB11" s="15" t="n">
        <f aca="false">(DM11/FH11) - 1</f>
        <v>1.42857142857143</v>
      </c>
      <c r="EC11" s="15" t="n">
        <f aca="false">(DN11/FI11) - 1</f>
        <v>-1</v>
      </c>
      <c r="ED11" s="15" t="n">
        <f aca="false">(DO11/FJ11) - 1</f>
        <v>0.9</v>
      </c>
      <c r="EE11" s="15" t="n">
        <f aca="false">(DP11/FK11) - 1</f>
        <v>0.278195488721805</v>
      </c>
      <c r="EF11" s="15" t="n">
        <f aca="false">(DQ11/FL11) - 1</f>
        <v>-1</v>
      </c>
      <c r="EG11" s="15" t="n">
        <f aca="false">(DR11/FM11) - 1</f>
        <v>-0.5</v>
      </c>
      <c r="EH11" s="15" t="n">
        <f aca="false">(DS11/FN11) - 1</f>
        <v>0.608695652173913</v>
      </c>
      <c r="EI11" s="15" t="n">
        <f aca="false">(DT11/FO11) - 1</f>
        <v>0.333333333333333</v>
      </c>
      <c r="EJ11" s="15" t="n">
        <f aca="false">(DU11/FP11) - 1</f>
        <v>0.576923076923077</v>
      </c>
      <c r="EL11" s="350" t="n">
        <v>0.354166666666667</v>
      </c>
      <c r="EM11" s="372" t="n">
        <v>8</v>
      </c>
      <c r="EN11" s="373" t="n">
        <v>1</v>
      </c>
      <c r="EO11" s="374" t="n">
        <v>5</v>
      </c>
      <c r="EP11" s="375" t="n">
        <v>2</v>
      </c>
      <c r="EQ11" s="374" t="n">
        <v>1</v>
      </c>
      <c r="ER11" s="375"/>
      <c r="ES11" s="372" t="n">
        <v>1</v>
      </c>
      <c r="ET11" s="373" t="n">
        <v>5</v>
      </c>
      <c r="EU11" s="372" t="n">
        <v>2</v>
      </c>
      <c r="EV11" s="373" t="n">
        <v>1</v>
      </c>
      <c r="EW11" s="374"/>
      <c r="EX11" s="375"/>
      <c r="EY11" s="374"/>
      <c r="EZ11" s="375"/>
      <c r="FA11" s="372"/>
      <c r="FB11" s="373"/>
      <c r="FD11" s="340" t="n">
        <f aca="false">EM11+EO11+EQ11+ES11+EU11+EW11+EY11+FA11</f>
        <v>17</v>
      </c>
      <c r="FE11" s="4" t="n">
        <f aca="false">EN11+EP11+ER11+ET11+EV11+EX11+EZ11+FB11</f>
        <v>9</v>
      </c>
      <c r="FF11" s="341" t="n">
        <f aca="false">FE11/(FE11+FD11)</f>
        <v>0.346153846153846</v>
      </c>
      <c r="FG11" s="4" t="n">
        <f aca="false">EM11+EN11+EU11+EV11</f>
        <v>12</v>
      </c>
      <c r="FH11" s="4" t="n">
        <f aca="false">EO11+EP11+EW11+EX11</f>
        <v>7</v>
      </c>
      <c r="FI11" s="4" t="n">
        <f aca="false">EQ11+ER11+EY11+EZ11</f>
        <v>1</v>
      </c>
      <c r="FJ11" s="4" t="n">
        <f aca="false">SUM(FG11:FI11)</f>
        <v>20</v>
      </c>
      <c r="FK11" s="15" t="n">
        <f aca="false">FH11/FJ11</f>
        <v>0.35</v>
      </c>
      <c r="FL11" s="15" t="n">
        <f aca="false">FI11/FJ11</f>
        <v>0.05</v>
      </c>
      <c r="FM11" s="4" t="n">
        <f aca="false">ES11+ET11+FA11+FB11</f>
        <v>6</v>
      </c>
      <c r="FN11" s="4" t="n">
        <f aca="false">SUM(EM11:ET11)</f>
        <v>23</v>
      </c>
      <c r="FO11" s="342" t="n">
        <f aca="false">SUM(EU11:FB11)</f>
        <v>3</v>
      </c>
      <c r="FP11" s="343" t="n">
        <f aca="false">SUM(EM11:FB11)</f>
        <v>26</v>
      </c>
      <c r="FR11" s="0" t="n">
        <v>17</v>
      </c>
      <c r="FS11" s="0" t="n">
        <v>6</v>
      </c>
      <c r="FT11" s="0" t="n">
        <v>0.260869565217391</v>
      </c>
      <c r="FU11" s="0" t="n">
        <v>14</v>
      </c>
      <c r="FV11" s="0" t="n">
        <v>6</v>
      </c>
      <c r="FW11" s="0" t="n">
        <v>0</v>
      </c>
      <c r="FX11" s="0" t="n">
        <v>20</v>
      </c>
      <c r="FY11" s="0" t="n">
        <v>0.3</v>
      </c>
      <c r="FZ11" s="0" t="n">
        <v>0</v>
      </c>
      <c r="GA11" s="0" t="n">
        <v>3</v>
      </c>
      <c r="GB11" s="0" t="n">
        <v>17</v>
      </c>
      <c r="GC11" s="0" t="n">
        <v>6</v>
      </c>
      <c r="GD11" s="0" t="n">
        <v>23</v>
      </c>
      <c r="GF11" s="347" t="n">
        <f aca="false">(FD11/FR11) - 1</f>
        <v>0</v>
      </c>
      <c r="GG11" s="15" t="n">
        <f aca="false">(FE11/FS11) - 1</f>
        <v>0.5</v>
      </c>
      <c r="GH11" s="15" t="n">
        <f aca="false">(FF11/FT11) - 1</f>
        <v>0.326923076923078</v>
      </c>
      <c r="GI11" s="15" t="n">
        <f aca="false">(FG11/FU11) - 1</f>
        <v>-0.142857142857143</v>
      </c>
      <c r="GJ11" s="15" t="n">
        <f aca="false">(FH11/FV11) - 1</f>
        <v>0.166666666666667</v>
      </c>
      <c r="GK11" s="15" t="e">
        <f aca="false">(FI11/FW11) - 1</f>
        <v>#DIV/0!</v>
      </c>
      <c r="GL11" s="15" t="n">
        <f aca="false">(FJ11/FX11) - 1</f>
        <v>0</v>
      </c>
      <c r="GM11" s="15" t="n">
        <f aca="false">(FK11/FY11) - 1</f>
        <v>0.166666666666667</v>
      </c>
      <c r="GN11" s="15" t="e">
        <f aca="false">(FL11/FZ11) - 1</f>
        <v>#DIV/0!</v>
      </c>
      <c r="GO11" s="15" t="n">
        <f aca="false">(FM11/GA11) - 1</f>
        <v>1</v>
      </c>
      <c r="GP11" s="15" t="n">
        <f aca="false">(FN11/GB11) - 1</f>
        <v>0.352941176470588</v>
      </c>
      <c r="GQ11" s="15" t="n">
        <f aca="false">(FO11/GC11) - 1</f>
        <v>-0.5</v>
      </c>
      <c r="GR11" s="348" t="n">
        <f aca="false">(FP11/GD11) - 1</f>
        <v>0.130434782608696</v>
      </c>
    </row>
    <row r="12" customFormat="false" ht="21" hidden="false" customHeight="true" outlineLevel="0" collapsed="false">
      <c r="A12" s="349" t="n">
        <v>0.364583333333333</v>
      </c>
      <c r="B12" s="376" t="n">
        <v>12</v>
      </c>
      <c r="C12" s="377" t="n">
        <v>1</v>
      </c>
      <c r="D12" s="376" t="n">
        <v>6</v>
      </c>
      <c r="E12" s="377" t="n">
        <v>3</v>
      </c>
      <c r="F12" s="376"/>
      <c r="G12" s="377"/>
      <c r="H12" s="376" t="n">
        <v>1</v>
      </c>
      <c r="I12" s="377" t="n">
        <v>3</v>
      </c>
      <c r="J12" s="431" t="n">
        <v>2</v>
      </c>
      <c r="K12" s="432"/>
      <c r="L12" s="431" t="n">
        <v>2</v>
      </c>
      <c r="M12" s="432"/>
      <c r="N12" s="431"/>
      <c r="O12" s="432"/>
      <c r="P12" s="431" t="n">
        <v>1</v>
      </c>
      <c r="Q12" s="432" t="n">
        <v>1</v>
      </c>
      <c r="S12" s="340" t="n">
        <f aca="false">B12+D12+F12+H12+J12+L12+N12+P12</f>
        <v>24</v>
      </c>
      <c r="T12" s="4" t="n">
        <f aca="false">C12+E12+G12+I12+K12+M12+O12+Q12</f>
        <v>8</v>
      </c>
      <c r="U12" s="341" t="n">
        <f aca="false">T12/(T12+S12)</f>
        <v>0.25</v>
      </c>
      <c r="V12" s="4" t="n">
        <f aca="false">B12+C12+J12+K12</f>
        <v>15</v>
      </c>
      <c r="W12" s="4" t="n">
        <f aca="false">D12+E12+L12+M12</f>
        <v>11</v>
      </c>
      <c r="X12" s="4" t="n">
        <f aca="false">F12+G12+N12+O12</f>
        <v>0</v>
      </c>
      <c r="Y12" s="4" t="n">
        <f aca="false">SUM(V12:X12)</f>
        <v>26</v>
      </c>
      <c r="Z12" s="15" t="n">
        <f aca="false">W12/Y12</f>
        <v>0.423076923076923</v>
      </c>
      <c r="AA12" s="15" t="n">
        <f aca="false">X12/Y12</f>
        <v>0</v>
      </c>
      <c r="AB12" s="4" t="n">
        <f aca="false">H12+I12+P12+Q12</f>
        <v>6</v>
      </c>
      <c r="AC12" s="4" t="n">
        <f aca="false">SUM(B12:I12)</f>
        <v>26</v>
      </c>
      <c r="AD12" s="342" t="n">
        <f aca="false">SUM(J12:Q12)</f>
        <v>6</v>
      </c>
      <c r="AE12" s="343" t="n">
        <f aca="false">SUM(B12:Q12)</f>
        <v>32</v>
      </c>
      <c r="AH12" s="15" t="n">
        <f aca="false">(S12/BN12) - 1</f>
        <v>-0.0769230769230769</v>
      </c>
      <c r="AI12" s="15" t="n">
        <f aca="false">(T12/BO12) - 1</f>
        <v>0.6</v>
      </c>
      <c r="AJ12" s="15" t="n">
        <f aca="false">(U12/BP12) - 1</f>
        <v>0.55</v>
      </c>
      <c r="AK12" s="15" t="n">
        <f aca="false">(V12/BQ12) - 1</f>
        <v>-0.285714285714286</v>
      </c>
      <c r="AL12" s="15" t="n">
        <f aca="false">(W12/BR12) - 1</f>
        <v>0.833333333333333</v>
      </c>
      <c r="AM12" s="15" t="n">
        <f aca="false">(X12/BS12) - 1</f>
        <v>-1</v>
      </c>
      <c r="AN12" s="15" t="n">
        <f aca="false">(Y12/BT12) - 1</f>
        <v>-0.133333333333333</v>
      </c>
      <c r="AO12" s="15" t="n">
        <f aca="false">(Z12/BU12) - 1</f>
        <v>1.11538461538462</v>
      </c>
      <c r="AP12" s="15" t="n">
        <f aca="false">(AA12/BV12) - 1</f>
        <v>-1</v>
      </c>
      <c r="AQ12" s="15" t="n">
        <f aca="false">(AB12/BW12) - 1</f>
        <v>5</v>
      </c>
      <c r="AR12" s="15" t="n">
        <f aca="false">(AC12/BX12) - 1</f>
        <v>0.0833333333333333</v>
      </c>
      <c r="AS12" s="15" t="n">
        <f aca="false">(AD12/BY12) - 1</f>
        <v>-0.142857142857143</v>
      </c>
      <c r="AT12" s="15" t="n">
        <f aca="false">(AE12/BZ12) - 1</f>
        <v>0.032258064516129</v>
      </c>
      <c r="AV12" s="349" t="n">
        <v>0.364583333333333</v>
      </c>
      <c r="AW12" s="442" t="n">
        <v>15</v>
      </c>
      <c r="AX12" s="442" t="n">
        <v>3</v>
      </c>
      <c r="AY12" s="442" t="n">
        <v>1</v>
      </c>
      <c r="AZ12" s="442" t="n">
        <v>2</v>
      </c>
      <c r="BA12" s="442" t="n">
        <v>3</v>
      </c>
      <c r="BB12" s="442" t="n">
        <v>0</v>
      </c>
      <c r="BC12" s="442" t="n">
        <v>0</v>
      </c>
      <c r="BD12" s="442" t="n">
        <v>0</v>
      </c>
      <c r="BE12" s="442" t="n">
        <v>3</v>
      </c>
      <c r="BF12" s="442" t="n">
        <v>0</v>
      </c>
      <c r="BG12" s="442" t="n">
        <v>3</v>
      </c>
      <c r="BH12" s="442" t="n">
        <v>0</v>
      </c>
      <c r="BI12" s="442" t="n">
        <v>0</v>
      </c>
      <c r="BJ12" s="442" t="n">
        <v>0</v>
      </c>
      <c r="BK12" s="442" t="n">
        <v>1</v>
      </c>
      <c r="BL12" s="439" t="n">
        <v>0</v>
      </c>
      <c r="BN12" s="340" t="n">
        <f aca="false">AW12+AY12+BA12+BC12+BE12+BG12+BI12+BK12</f>
        <v>26</v>
      </c>
      <c r="BO12" s="4" t="n">
        <f aca="false">AX12+AZ12+BB12+BD12+BF12+BH12+BJ12+BL12</f>
        <v>5</v>
      </c>
      <c r="BP12" s="341" t="n">
        <f aca="false">BO12/(BO12+BN12)</f>
        <v>0.161290322580645</v>
      </c>
      <c r="BQ12" s="4" t="n">
        <f aca="false">AW12+AX12+BE12+BF12</f>
        <v>21</v>
      </c>
      <c r="BR12" s="4" t="n">
        <f aca="false">AY12+AZ12+BG12+BH12</f>
        <v>6</v>
      </c>
      <c r="BS12" s="4" t="n">
        <f aca="false">BA12+BB12+BI12+BJ12</f>
        <v>3</v>
      </c>
      <c r="BT12" s="4" t="n">
        <f aca="false">SUM(BQ12:BS12)</f>
        <v>30</v>
      </c>
      <c r="BU12" s="15" t="n">
        <f aca="false">BR12/BT12</f>
        <v>0.2</v>
      </c>
      <c r="BV12" s="15" t="n">
        <f aca="false">BS12/BT12</f>
        <v>0.1</v>
      </c>
      <c r="BW12" s="4" t="n">
        <f aca="false">BC12+BD12+BK12+BL12</f>
        <v>1</v>
      </c>
      <c r="BX12" s="4" t="n">
        <f aca="false">SUM(AW12:BD12)</f>
        <v>24</v>
      </c>
      <c r="BY12" s="342" t="n">
        <f aca="false">SUM(BE12:BL12)</f>
        <v>7</v>
      </c>
      <c r="BZ12" s="343" t="n">
        <f aca="false">SUM(AW12:BL12)</f>
        <v>31</v>
      </c>
      <c r="CC12" s="15" t="n">
        <f aca="false">(BN12/DI12) - 1</f>
        <v>0.3</v>
      </c>
      <c r="CD12" s="15" t="n">
        <f aca="false">(BO12/DJ12) - 1</f>
        <v>-0.375</v>
      </c>
      <c r="CE12" s="15" t="n">
        <f aca="false">(BP12/DK12) - 1</f>
        <v>-0.435483870967742</v>
      </c>
      <c r="CF12" s="15" t="n">
        <f aca="false">(BQ12/DL12) - 1</f>
        <v>0.235294117647059</v>
      </c>
      <c r="CG12" s="15" t="n">
        <f aca="false">(BR12/DM12) - 1</f>
        <v>0.2</v>
      </c>
      <c r="CH12" s="15" t="n">
        <f aca="false">(BS12/DN12) - 1</f>
        <v>0.5</v>
      </c>
      <c r="CI12" s="15" t="n">
        <f aca="false">(BT12/DO12) - 1</f>
        <v>0.25</v>
      </c>
      <c r="CJ12" s="15" t="n">
        <f aca="false">(BU12/DP12) - 1</f>
        <v>-0.04</v>
      </c>
      <c r="CK12" s="15" t="n">
        <f aca="false">(BV12/DQ12) - 1</f>
        <v>0.2</v>
      </c>
      <c r="CL12" s="15" t="n">
        <f aca="false">(BW12/DR12) - 1</f>
        <v>-0.75</v>
      </c>
      <c r="CM12" s="15" t="n">
        <f aca="false">(BX12/DS12) - 1</f>
        <v>0.0434782608695652</v>
      </c>
      <c r="CN12" s="15" t="n">
        <f aca="false">(BY12/DT12) - 1</f>
        <v>0.4</v>
      </c>
      <c r="CO12" s="15" t="n">
        <f aca="false">(BZ12/DU12) - 1</f>
        <v>0.107142857142857</v>
      </c>
      <c r="CQ12" s="349" t="n">
        <v>0.364583333333333</v>
      </c>
      <c r="CR12" s="376" t="n">
        <v>12</v>
      </c>
      <c r="CS12" s="377" t="n">
        <v>3</v>
      </c>
      <c r="CT12" s="376" t="n">
        <v>2</v>
      </c>
      <c r="CU12" s="377" t="n">
        <v>2</v>
      </c>
      <c r="CV12" s="376" t="n">
        <v>2</v>
      </c>
      <c r="CW12" s="377" t="n">
        <v>0</v>
      </c>
      <c r="CX12" s="376" t="n">
        <v>1</v>
      </c>
      <c r="CY12" s="377" t="n">
        <v>1</v>
      </c>
      <c r="CZ12" s="376" t="n">
        <v>2</v>
      </c>
      <c r="DA12" s="377" t="n">
        <v>0</v>
      </c>
      <c r="DB12" s="376" t="n">
        <v>0</v>
      </c>
      <c r="DC12" s="377" t="n">
        <v>1</v>
      </c>
      <c r="DD12" s="376" t="n">
        <v>0</v>
      </c>
      <c r="DE12" s="377" t="n">
        <v>0</v>
      </c>
      <c r="DF12" s="376" t="n">
        <v>1</v>
      </c>
      <c r="DG12" s="377" t="n">
        <v>1</v>
      </c>
      <c r="DI12" s="340" t="n">
        <f aca="false">CR12+CT12+CV12+CX12+CZ12+DB12+DD12+DF12</f>
        <v>20</v>
      </c>
      <c r="DJ12" s="4" t="n">
        <f aca="false">CS12+CU12+CW12+CY12+DA12+DC12+DE12+DG12</f>
        <v>8</v>
      </c>
      <c r="DK12" s="341" t="n">
        <f aca="false">DJ12/(DJ12+DI12)</f>
        <v>0.285714285714286</v>
      </c>
      <c r="DL12" s="4" t="n">
        <f aca="false">CR12+CS12+CZ12+DA12</f>
        <v>17</v>
      </c>
      <c r="DM12" s="4" t="n">
        <f aca="false">CT12+CU12+DB12+DC12</f>
        <v>5</v>
      </c>
      <c r="DN12" s="4" t="n">
        <f aca="false">CV12+CW12+DD12+DE12</f>
        <v>2</v>
      </c>
      <c r="DO12" s="4" t="n">
        <f aca="false">SUM(DL12:DN12)</f>
        <v>24</v>
      </c>
      <c r="DP12" s="15" t="n">
        <f aca="false">DM12/DO12</f>
        <v>0.208333333333333</v>
      </c>
      <c r="DQ12" s="15" t="n">
        <f aca="false">DN12/DO12</f>
        <v>0.0833333333333333</v>
      </c>
      <c r="DR12" s="4" t="n">
        <f aca="false">CX12+CY12+DF12+DG12</f>
        <v>4</v>
      </c>
      <c r="DS12" s="4" t="n">
        <f aca="false">SUM(CR12:CY12)</f>
        <v>23</v>
      </c>
      <c r="DT12" s="342" t="n">
        <f aca="false">SUM(CZ12:DG12)</f>
        <v>5</v>
      </c>
      <c r="DU12" s="343" t="n">
        <f aca="false">SUM(CR12:DG12)</f>
        <v>28</v>
      </c>
      <c r="DX12" s="15" t="n">
        <f aca="false">(DI12/FD12) - 1</f>
        <v>0.818181818181818</v>
      </c>
      <c r="DY12" s="15" t="n">
        <f aca="false">(DJ12/FE12) - 1</f>
        <v>-0.384615384615385</v>
      </c>
      <c r="DZ12" s="15" t="n">
        <f aca="false">(DK12/FF12) - 1</f>
        <v>-0.472527472527472</v>
      </c>
      <c r="EA12" s="15" t="n">
        <f aca="false">(DL12/FG12) - 1</f>
        <v>0.0625</v>
      </c>
      <c r="EB12" s="15" t="n">
        <f aca="false">(DM12/FH12) - 1</f>
        <v>0</v>
      </c>
      <c r="EC12" s="15" t="n">
        <f aca="false">(DN12/FI12) - 1</f>
        <v>1</v>
      </c>
      <c r="ED12" s="15" t="n">
        <f aca="false">(DO12/FJ12) - 1</f>
        <v>0.0909090909090908</v>
      </c>
      <c r="EE12" s="15" t="n">
        <f aca="false">(DP12/FK12) - 1</f>
        <v>-0.0833333333333333</v>
      </c>
      <c r="EF12" s="15" t="n">
        <f aca="false">(DQ12/FL12) - 1</f>
        <v>0.833333333333333</v>
      </c>
      <c r="EG12" s="15" t="n">
        <f aca="false">(DR12/FM12) - 1</f>
        <v>1</v>
      </c>
      <c r="EH12" s="15" t="n">
        <f aca="false">(DS12/FN12) - 1</f>
        <v>0</v>
      </c>
      <c r="EI12" s="15" t="n">
        <f aca="false">(DT12/FO12) - 1</f>
        <v>4</v>
      </c>
      <c r="EJ12" s="15" t="n">
        <f aca="false">(DU12/FP12) - 1</f>
        <v>0.166666666666667</v>
      </c>
      <c r="EL12" s="350" t="n">
        <v>0.364583333333333</v>
      </c>
      <c r="EM12" s="435" t="n">
        <v>6</v>
      </c>
      <c r="EN12" s="434" t="n">
        <v>9</v>
      </c>
      <c r="EO12" s="436" t="n">
        <v>3</v>
      </c>
      <c r="EP12" s="437" t="n">
        <v>2</v>
      </c>
      <c r="EQ12" s="436" t="n">
        <v>1</v>
      </c>
      <c r="ER12" s="437"/>
      <c r="ES12" s="435"/>
      <c r="ET12" s="434" t="n">
        <v>2</v>
      </c>
      <c r="EU12" s="435" t="n">
        <v>1</v>
      </c>
      <c r="EV12" s="434"/>
      <c r="EW12" s="436"/>
      <c r="EX12" s="437"/>
      <c r="EY12" s="436"/>
      <c r="EZ12" s="437"/>
      <c r="FA12" s="435"/>
      <c r="FB12" s="434"/>
      <c r="FD12" s="340" t="n">
        <f aca="false">EM12+EO12+EQ12+ES12+EU12+EW12+EY12+FA12</f>
        <v>11</v>
      </c>
      <c r="FE12" s="4" t="n">
        <f aca="false">EN12+EP12+ER12+ET12+EV12+EX12+EZ12+FB12</f>
        <v>13</v>
      </c>
      <c r="FF12" s="341" t="n">
        <f aca="false">FE12/(FE12+FD12)</f>
        <v>0.541666666666667</v>
      </c>
      <c r="FG12" s="4" t="n">
        <f aca="false">EM12+EN12+EU12+EV12</f>
        <v>16</v>
      </c>
      <c r="FH12" s="4" t="n">
        <f aca="false">EO12+EP12+EW12+EX12</f>
        <v>5</v>
      </c>
      <c r="FI12" s="4" t="n">
        <f aca="false">EQ12+ER12+EY12+EZ12</f>
        <v>1</v>
      </c>
      <c r="FJ12" s="4" t="n">
        <f aca="false">SUM(FG12:FI12)</f>
        <v>22</v>
      </c>
      <c r="FK12" s="15" t="n">
        <f aca="false">FH12/FJ12</f>
        <v>0.227272727272727</v>
      </c>
      <c r="FL12" s="15" t="n">
        <f aca="false">FI12/FJ12</f>
        <v>0.0454545454545455</v>
      </c>
      <c r="FM12" s="4" t="n">
        <f aca="false">ES12+ET12+FA12+FB12</f>
        <v>2</v>
      </c>
      <c r="FN12" s="4" t="n">
        <f aca="false">SUM(EM12:ET12)</f>
        <v>23</v>
      </c>
      <c r="FO12" s="342" t="n">
        <f aca="false">SUM(EU12:FB12)</f>
        <v>1</v>
      </c>
      <c r="FP12" s="343" t="n">
        <f aca="false">SUM(EM12:FB12)</f>
        <v>24</v>
      </c>
      <c r="FR12" s="0" t="n">
        <v>12</v>
      </c>
      <c r="FS12" s="0" t="n">
        <v>12</v>
      </c>
      <c r="FT12" s="0" t="n">
        <v>0.5</v>
      </c>
      <c r="FU12" s="0" t="n">
        <v>12</v>
      </c>
      <c r="FV12" s="0" t="n">
        <v>5</v>
      </c>
      <c r="FW12" s="0" t="n">
        <v>1</v>
      </c>
      <c r="FX12" s="0" t="n">
        <v>18</v>
      </c>
      <c r="FY12" s="0" t="n">
        <v>0.277777777777778</v>
      </c>
      <c r="FZ12" s="0" t="n">
        <v>0.0555555555555556</v>
      </c>
      <c r="GA12" s="0" t="n">
        <v>6</v>
      </c>
      <c r="GB12" s="0" t="n">
        <v>12</v>
      </c>
      <c r="GC12" s="0" t="n">
        <v>12</v>
      </c>
      <c r="GD12" s="0" t="n">
        <v>24</v>
      </c>
      <c r="GF12" s="347" t="n">
        <f aca="false">(FD12/FR12) - 1</f>
        <v>-0.0833333333333334</v>
      </c>
      <c r="GG12" s="15" t="n">
        <f aca="false">(FE12/FS12) - 1</f>
        <v>0.0833333333333333</v>
      </c>
      <c r="GH12" s="15" t="n">
        <f aca="false">(FF12/FT12) - 1</f>
        <v>0.0833333333333333</v>
      </c>
      <c r="GI12" s="15" t="n">
        <f aca="false">(FG12/FU12) - 1</f>
        <v>0.333333333333333</v>
      </c>
      <c r="GJ12" s="15" t="n">
        <f aca="false">(FH12/FV12) - 1</f>
        <v>0</v>
      </c>
      <c r="GK12" s="15" t="n">
        <f aca="false">(FI12/FW12) - 1</f>
        <v>0</v>
      </c>
      <c r="GL12" s="15" t="n">
        <f aca="false">(FJ12/FX12) - 1</f>
        <v>0.222222222222222</v>
      </c>
      <c r="GM12" s="15" t="n">
        <f aca="false">(FK12/FY12) - 1</f>
        <v>-0.181818181818183</v>
      </c>
      <c r="GN12" s="15" t="n">
        <f aca="false">(FL12/FZ12) - 1</f>
        <v>-0.181818181818182</v>
      </c>
      <c r="GO12" s="15" t="n">
        <f aca="false">(FM12/GA12) - 1</f>
        <v>-0.666666666666667</v>
      </c>
      <c r="GP12" s="15" t="n">
        <f aca="false">(FN12/GB12) - 1</f>
        <v>0.916666666666667</v>
      </c>
      <c r="GQ12" s="15" t="n">
        <f aca="false">(FO12/GC12) - 1</f>
        <v>-0.916666666666667</v>
      </c>
      <c r="GR12" s="348" t="n">
        <f aca="false">(FP12/GD12) - 1</f>
        <v>0</v>
      </c>
    </row>
    <row r="13" customFormat="false" ht="21" hidden="false" customHeight="true" outlineLevel="0" collapsed="false">
      <c r="A13" s="349" t="n">
        <v>0.375</v>
      </c>
      <c r="B13" s="379"/>
      <c r="C13" s="380"/>
      <c r="D13" s="379"/>
      <c r="E13" s="380"/>
      <c r="F13" s="379"/>
      <c r="G13" s="380"/>
      <c r="H13" s="379"/>
      <c r="I13" s="380"/>
      <c r="J13" s="444"/>
      <c r="K13" s="445"/>
      <c r="L13" s="444"/>
      <c r="M13" s="445"/>
      <c r="N13" s="444"/>
      <c r="O13" s="445"/>
      <c r="P13" s="444"/>
      <c r="Q13" s="445"/>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50" t="n">
        <v>0.375</v>
      </c>
      <c r="EM13" s="438" t="n">
        <v>2</v>
      </c>
      <c r="EN13" s="439" t="n">
        <v>3</v>
      </c>
      <c r="EO13" s="440"/>
      <c r="EP13" s="441"/>
      <c r="EQ13" s="440" t="n">
        <v>1</v>
      </c>
      <c r="ER13" s="441"/>
      <c r="ES13" s="438"/>
      <c r="ET13" s="439"/>
      <c r="EU13" s="438"/>
      <c r="EV13" s="439"/>
      <c r="EW13" s="440"/>
      <c r="EX13" s="441"/>
      <c r="EY13" s="440"/>
      <c r="EZ13" s="441"/>
      <c r="FA13" s="438" t="n">
        <v>1</v>
      </c>
      <c r="FB13" s="439" t="n">
        <v>1</v>
      </c>
      <c r="FD13" s="340" t="n">
        <f aca="false">EM13+EO13+EQ13+ES13+EU13+EW13+EY13+FA13</f>
        <v>4</v>
      </c>
      <c r="FE13" s="4" t="n">
        <f aca="false">EN13+EP13+ER13+ET13+EV13+EX13+EZ13+FB13</f>
        <v>4</v>
      </c>
      <c r="FF13" s="341" t="n">
        <f aca="false">FE13/(FE13+FD13)</f>
        <v>0.5</v>
      </c>
      <c r="FG13" s="4" t="n">
        <f aca="false">EM13+EN13+EU13+EV13</f>
        <v>5</v>
      </c>
      <c r="FH13" s="4" t="n">
        <f aca="false">EO13+EP13+EW13+EX13</f>
        <v>0</v>
      </c>
      <c r="FI13" s="4" t="n">
        <f aca="false">EQ13+ER13+EY13+EZ13</f>
        <v>1</v>
      </c>
      <c r="FJ13" s="4" t="n">
        <f aca="false">SUM(FG13:FI13)</f>
        <v>6</v>
      </c>
      <c r="FK13" s="15" t="n">
        <f aca="false">FH13/FJ13</f>
        <v>0</v>
      </c>
      <c r="FL13" s="15" t="n">
        <f aca="false">FI13/FJ13</f>
        <v>0.166666666666667</v>
      </c>
      <c r="FM13" s="4" t="n">
        <f aca="false">ES13+ET13+FA13+FB13</f>
        <v>2</v>
      </c>
      <c r="FN13" s="4" t="n">
        <f aca="false">SUM(EM13:ET13)</f>
        <v>6</v>
      </c>
      <c r="FO13" s="342" t="n">
        <f aca="false">SUM(EU13:FB13)</f>
        <v>2</v>
      </c>
      <c r="FP13" s="343" t="n">
        <f aca="false">SUM(EM13:FB13)</f>
        <v>8</v>
      </c>
      <c r="GF13" s="347"/>
      <c r="GG13" s="15"/>
      <c r="GH13" s="15"/>
      <c r="GI13" s="15"/>
      <c r="GJ13" s="15"/>
      <c r="GK13" s="15"/>
      <c r="GL13" s="15"/>
      <c r="GM13" s="15"/>
      <c r="GN13" s="15"/>
      <c r="GO13" s="15"/>
      <c r="GP13" s="15"/>
      <c r="GQ13" s="15"/>
      <c r="GR13" s="348"/>
    </row>
    <row r="14" customFormat="false" ht="19.5" hidden="false" customHeight="false" outlineLevel="0" collapsed="false">
      <c r="A14" s="356" t="s">
        <v>17</v>
      </c>
      <c r="B14" s="357" t="n">
        <f aca="false">SUM(B5:B12)</f>
        <v>96</v>
      </c>
      <c r="C14" s="357" t="n">
        <f aca="false">SUM(C5:C12)</f>
        <v>29</v>
      </c>
      <c r="D14" s="357" t="n">
        <f aca="false">SUM(D5:D12)</f>
        <v>72</v>
      </c>
      <c r="E14" s="357" t="n">
        <f aca="false">SUM(E5:E12)</f>
        <v>53</v>
      </c>
      <c r="F14" s="357" t="n">
        <f aca="false">SUM(F5:F12)</f>
        <v>19</v>
      </c>
      <c r="G14" s="357" t="n">
        <f aca="false">SUM(G5:G12)</f>
        <v>3</v>
      </c>
      <c r="H14" s="357" t="n">
        <f aca="false">SUM(H5:H12)</f>
        <v>7</v>
      </c>
      <c r="I14" s="357" t="n">
        <f aca="false">SUM(I5:I12)</f>
        <v>11</v>
      </c>
      <c r="J14" s="357" t="n">
        <f aca="false">SUM(J5:J12)</f>
        <v>13</v>
      </c>
      <c r="K14" s="357" t="n">
        <f aca="false">SUM(K5:K12)</f>
        <v>2</v>
      </c>
      <c r="L14" s="357" t="n">
        <f aca="false">SUM(L5:L12)</f>
        <v>9</v>
      </c>
      <c r="M14" s="357" t="n">
        <f aca="false">SUM(M5:M12)</f>
        <v>2</v>
      </c>
      <c r="N14" s="357" t="n">
        <f aca="false">SUM(N5:N12)</f>
        <v>1</v>
      </c>
      <c r="O14" s="357" t="n">
        <f aca="false">SUM(O5:O12)</f>
        <v>0</v>
      </c>
      <c r="P14" s="357" t="n">
        <f aca="false">SUM(P5:P12)</f>
        <v>3</v>
      </c>
      <c r="Q14" s="357" t="n">
        <f aca="false">SUM(Q5:Q12)</f>
        <v>3</v>
      </c>
      <c r="S14" s="358" t="n">
        <f aca="false">B14+D14+F14+H14+J14+L14+N14+P14</f>
        <v>220</v>
      </c>
      <c r="T14" s="359" t="n">
        <f aca="false">C14+E14+G14+I14+K14+M14+O14+Q14</f>
        <v>103</v>
      </c>
      <c r="U14" s="360" t="n">
        <f aca="false">T14/(T14+S14)</f>
        <v>0.318885448916409</v>
      </c>
      <c r="V14" s="359" t="n">
        <f aca="false">B14+C14+J14+K14</f>
        <v>140</v>
      </c>
      <c r="W14" s="359" t="n">
        <f aca="false">D14+E14+L14+M14</f>
        <v>136</v>
      </c>
      <c r="X14" s="359" t="n">
        <f aca="false">F14+G14+N14+O14</f>
        <v>23</v>
      </c>
      <c r="Y14" s="359" t="n">
        <f aca="false">SUM(V14:X14)</f>
        <v>299</v>
      </c>
      <c r="Z14" s="15" t="n">
        <f aca="false">W14/Y14</f>
        <v>0.454849498327759</v>
      </c>
      <c r="AA14" s="15" t="n">
        <f aca="false">X14/Y14</f>
        <v>0.0769230769230769</v>
      </c>
      <c r="AB14" s="359" t="n">
        <f aca="false">H14+I14+P14+Q14</f>
        <v>24</v>
      </c>
      <c r="AC14" s="359" t="n">
        <f aca="false">SUM(B14:I14)</f>
        <v>290</v>
      </c>
      <c r="AD14" s="361" t="n">
        <f aca="false">SUM(J14:Q14)</f>
        <v>33</v>
      </c>
      <c r="AE14" s="362" t="n">
        <f aca="false">SUM(B14:Q14)</f>
        <v>323</v>
      </c>
      <c r="AH14" s="15" t="n">
        <f aca="false">(S14/BN14) - 1</f>
        <v>-0.0308370044052864</v>
      </c>
      <c r="AI14" s="15" t="n">
        <f aca="false">(T14/BO14) - 1</f>
        <v>-0.055045871559633</v>
      </c>
      <c r="AJ14" s="15" t="n">
        <f aca="false">(U14/BP14) - 1</f>
        <v>-0.0170136620558412</v>
      </c>
      <c r="AK14" s="15" t="n">
        <f aca="false">(V14/BQ14) - 1</f>
        <v>-0.0789473684210527</v>
      </c>
      <c r="AL14" s="15" t="n">
        <f aca="false">(W14/BR14) - 1</f>
        <v>-0.0748299319727891</v>
      </c>
      <c r="AM14" s="15" t="n">
        <f aca="false">(X14/BS14) - 1</f>
        <v>0.352941176470588</v>
      </c>
      <c r="AN14" s="15" t="n">
        <f aca="false">(Y14/BT14) - 1</f>
        <v>-0.0537974683544303</v>
      </c>
      <c r="AO14" s="15" t="n">
        <f aca="false">(Z14/BU14) - 1</f>
        <v>-0.0222282893090346</v>
      </c>
      <c r="AP14" s="15" t="n">
        <f aca="false">(AA14/BV14) - 1</f>
        <v>0.429864253393665</v>
      </c>
      <c r="AQ14" s="15" t="n">
        <f aca="false">(AB14/BW14) - 1</f>
        <v>0.2</v>
      </c>
      <c r="AR14" s="15" t="n">
        <f aca="false">(AC14/BX14) - 1</f>
        <v>-0.0397350993377483</v>
      </c>
      <c r="AS14" s="15" t="n">
        <f aca="false">(AD14/BY14) - 1</f>
        <v>-0.0294117647058824</v>
      </c>
      <c r="AT14" s="15" t="n">
        <f aca="false">(AE14/BZ14) - 1</f>
        <v>-0.0386904761904762</v>
      </c>
      <c r="AV14" s="356" t="s">
        <v>17</v>
      </c>
      <c r="AW14" s="357" t="n">
        <f aca="false">SUM(AW5:AW12)</f>
        <v>107</v>
      </c>
      <c r="AX14" s="357" t="n">
        <f aca="false">SUM(AX5:AX12)</f>
        <v>31</v>
      </c>
      <c r="AY14" s="357" t="n">
        <f aca="false">SUM(AY5:AY12)</f>
        <v>73</v>
      </c>
      <c r="AZ14" s="357" t="n">
        <f aca="false">SUM(AZ5:AZ12)</f>
        <v>61</v>
      </c>
      <c r="BA14" s="357" t="n">
        <f aca="false">SUM(BA5:BA12)</f>
        <v>10</v>
      </c>
      <c r="BB14" s="357" t="n">
        <f aca="false">SUM(BB5:BB12)</f>
        <v>4</v>
      </c>
      <c r="BC14" s="357" t="n">
        <f aca="false">SUM(BC5:BC12)</f>
        <v>6</v>
      </c>
      <c r="BD14" s="357" t="n">
        <f aca="false">SUM(BD5:BD12)</f>
        <v>10</v>
      </c>
      <c r="BE14" s="357" t="n">
        <f aca="false">SUM(BE5:BE12)</f>
        <v>13</v>
      </c>
      <c r="BF14" s="357" t="n">
        <f aca="false">SUM(BF5:BF12)</f>
        <v>1</v>
      </c>
      <c r="BG14" s="357" t="n">
        <f aca="false">SUM(BG5:BG12)</f>
        <v>11</v>
      </c>
      <c r="BH14" s="357" t="n">
        <f aca="false">SUM(BH5:BH12)</f>
        <v>2</v>
      </c>
      <c r="BI14" s="357" t="n">
        <f aca="false">SUM(BI5:BI12)</f>
        <v>3</v>
      </c>
      <c r="BJ14" s="357" t="n">
        <f aca="false">SUM(BJ5:BJ12)</f>
        <v>0</v>
      </c>
      <c r="BK14" s="357" t="n">
        <f aca="false">SUM(BK5:BK12)</f>
        <v>4</v>
      </c>
      <c r="BL14" s="357" t="n">
        <f aca="false">SUM(BL5:BL12)</f>
        <v>0</v>
      </c>
      <c r="BN14" s="358" t="n">
        <f aca="false">AW14+AY14+BA14+BC14+BE14+BG14+BI14+BK14</f>
        <v>227</v>
      </c>
      <c r="BO14" s="359" t="n">
        <f aca="false">AX14+AZ14+BB14+BD14+BF14+BH14+BJ14+BL14</f>
        <v>109</v>
      </c>
      <c r="BP14" s="360" t="n">
        <f aca="false">BO14/(BO14+BN14)</f>
        <v>0.324404761904762</v>
      </c>
      <c r="BQ14" s="359" t="n">
        <f aca="false">AW14+AX14+BE14+BF14</f>
        <v>152</v>
      </c>
      <c r="BR14" s="359" t="n">
        <f aca="false">AY14+AZ14+BG14+BH14</f>
        <v>147</v>
      </c>
      <c r="BS14" s="359" t="n">
        <f aca="false">BA14+BB14+BI14+BJ14</f>
        <v>17</v>
      </c>
      <c r="BT14" s="359" t="n">
        <f aca="false">SUM(BQ14:BS14)</f>
        <v>316</v>
      </c>
      <c r="BU14" s="15" t="n">
        <f aca="false">BR14/BT14</f>
        <v>0.465189873417722</v>
      </c>
      <c r="BV14" s="15" t="n">
        <f aca="false">BS14/BT14</f>
        <v>0.0537974683544304</v>
      </c>
      <c r="BW14" s="359" t="n">
        <f aca="false">BC14+BD14+BK14+BL14</f>
        <v>20</v>
      </c>
      <c r="BX14" s="359" t="n">
        <f aca="false">SUM(AW14:BD14)</f>
        <v>302</v>
      </c>
      <c r="BY14" s="361" t="n">
        <f aca="false">SUM(BE14:BL14)</f>
        <v>34</v>
      </c>
      <c r="BZ14" s="362" t="n">
        <f aca="false">SUM(AW14:BL14)</f>
        <v>336</v>
      </c>
      <c r="CC14" s="15" t="n">
        <f aca="false">(BN14/DI14) - 1</f>
        <v>0.523489932885906</v>
      </c>
      <c r="CD14" s="15" t="n">
        <f aca="false">(BO14/DJ14) - 1</f>
        <v>0.434210526315789</v>
      </c>
      <c r="CE14" s="15" t="n">
        <f aca="false">(BP14/DK14) - 1</f>
        <v>-0.0395911654135338</v>
      </c>
      <c r="CF14" s="15" t="n">
        <f aca="false">(BQ14/DL14) - 1</f>
        <v>0.394495412844037</v>
      </c>
      <c r="CG14" s="15" t="n">
        <f aca="false">(BR14/DM14) - 1</f>
        <v>0.651685393258427</v>
      </c>
      <c r="CH14" s="15" t="n">
        <f aca="false">(BS14/DN14) - 1</f>
        <v>0.545454545454545</v>
      </c>
      <c r="CI14" s="15" t="n">
        <f aca="false">(BT14/DO14) - 1</f>
        <v>0.511961722488038</v>
      </c>
      <c r="CJ14" s="15" t="n">
        <f aca="false">(BU14/DP14) - 1</f>
        <v>0.0924121746550988</v>
      </c>
      <c r="CK14" s="15" t="n">
        <f aca="false">(BV14/DQ14) - 1</f>
        <v>0.0221518987341773</v>
      </c>
      <c r="CL14" s="15" t="n">
        <f aca="false">(BW14/DR14) - 1</f>
        <v>0.25</v>
      </c>
      <c r="CM14" s="15" t="n">
        <f aca="false">(BX14/DS14) - 1</f>
        <v>0.495049504950495</v>
      </c>
      <c r="CN14" s="15" t="n">
        <f aca="false">(BY14/DT14) - 1</f>
        <v>0.478260869565217</v>
      </c>
      <c r="CO14" s="15" t="n">
        <f aca="false">(BZ14/DU14) - 1</f>
        <v>0.493333333333333</v>
      </c>
      <c r="CQ14" s="356" t="s">
        <v>17</v>
      </c>
      <c r="CR14" s="357" t="n">
        <f aca="false">SUM(CR5:CR12)</f>
        <v>72</v>
      </c>
      <c r="CS14" s="357" t="n">
        <f aca="false">SUM(CS5:CS12)</f>
        <v>27</v>
      </c>
      <c r="CT14" s="357" t="n">
        <f aca="false">SUM(CT5:CT12)</f>
        <v>50</v>
      </c>
      <c r="CU14" s="357" t="n">
        <f aca="false">SUM(CU5:CU12)</f>
        <v>35</v>
      </c>
      <c r="CV14" s="357" t="n">
        <f aca="false">SUM(CV5:CV12)</f>
        <v>5</v>
      </c>
      <c r="CW14" s="357" t="n">
        <f aca="false">SUM(CW5:CW12)</f>
        <v>4</v>
      </c>
      <c r="CX14" s="357" t="n">
        <f aca="false">SUM(CX5:CX12)</f>
        <v>4</v>
      </c>
      <c r="CY14" s="357" t="n">
        <f aca="false">SUM(CY5:CY12)</f>
        <v>5</v>
      </c>
      <c r="CZ14" s="357" t="n">
        <f aca="false">SUM(CZ5:CZ12)</f>
        <v>9</v>
      </c>
      <c r="DA14" s="357" t="n">
        <f aca="false">SUM(DA5:DA12)</f>
        <v>1</v>
      </c>
      <c r="DB14" s="357" t="n">
        <f aca="false">SUM(DB5:DB12)</f>
        <v>3</v>
      </c>
      <c r="DC14" s="357" t="n">
        <f aca="false">SUM(DC5:DC12)</f>
        <v>1</v>
      </c>
      <c r="DD14" s="357" t="n">
        <f aca="false">SUM(DD5:DD12)</f>
        <v>1</v>
      </c>
      <c r="DE14" s="357" t="n">
        <f aca="false">SUM(DE5:DE12)</f>
        <v>1</v>
      </c>
      <c r="DF14" s="357" t="n">
        <f aca="false">SUM(DF5:DF12)</f>
        <v>5</v>
      </c>
      <c r="DG14" s="357" t="n">
        <f aca="false">SUM(DG5:DG12)</f>
        <v>2</v>
      </c>
      <c r="DI14" s="358" t="n">
        <f aca="false">CR14+CT14+CV14+CX14+CZ14+DB14+DD14+DF14</f>
        <v>149</v>
      </c>
      <c r="DJ14" s="359" t="n">
        <f aca="false">CS14+CU14+CW14+CY14+DA14+DC14+DE14+DG14</f>
        <v>76</v>
      </c>
      <c r="DK14" s="360" t="n">
        <f aca="false">DJ14/(DJ14+DI14)</f>
        <v>0.337777777777778</v>
      </c>
      <c r="DL14" s="359" t="n">
        <f aca="false">CR14+CS14+CZ14+DA14</f>
        <v>109</v>
      </c>
      <c r="DM14" s="359" t="n">
        <f aca="false">CT14+CU14+DB14+DC14</f>
        <v>89</v>
      </c>
      <c r="DN14" s="359" t="n">
        <f aca="false">CV14+CW14+DD14+DE14</f>
        <v>11</v>
      </c>
      <c r="DO14" s="359" t="n">
        <f aca="false">SUM(DL14:DN14)</f>
        <v>209</v>
      </c>
      <c r="DP14" s="15" t="n">
        <f aca="false">DM14/DO14</f>
        <v>0.425837320574163</v>
      </c>
      <c r="DQ14" s="15" t="n">
        <f aca="false">DN14/DO14</f>
        <v>0.0526315789473684</v>
      </c>
      <c r="DR14" s="359" t="n">
        <f aca="false">CX14+CY14+DF14+DG14</f>
        <v>16</v>
      </c>
      <c r="DS14" s="359" t="n">
        <f aca="false">SUM(CR14:CY14)</f>
        <v>202</v>
      </c>
      <c r="DT14" s="361" t="n">
        <f aca="false">SUM(CZ14:DG14)</f>
        <v>23</v>
      </c>
      <c r="DU14" s="362" t="n">
        <f aca="false">SUM(CR14:DG14)</f>
        <v>225</v>
      </c>
      <c r="DX14" s="15" t="n">
        <f aca="false">(DI14/FD14) - 1</f>
        <v>0.342342342342342</v>
      </c>
      <c r="DY14" s="15" t="n">
        <f aca="false">(DJ14/FE14) - 1</f>
        <v>0.151515151515152</v>
      </c>
      <c r="DZ14" s="15" t="n">
        <f aca="false">(DK14/FF14) - 1</f>
        <v>-0.0941414141414141</v>
      </c>
      <c r="EA14" s="15" t="n">
        <f aca="false">(DL14/FG14) - 1</f>
        <v>0.282352941176471</v>
      </c>
      <c r="EB14" s="15" t="n">
        <f aca="false">(DM14/FH14) - 1</f>
        <v>0.459016393442623</v>
      </c>
      <c r="EC14" s="15" t="n">
        <f aca="false">(DN14/FI14) - 1</f>
        <v>0</v>
      </c>
      <c r="ED14" s="15" t="n">
        <f aca="false">(DO14/FJ14) - 1</f>
        <v>0.331210191082802</v>
      </c>
      <c r="EE14" s="15" t="n">
        <f aca="false">(DP14/FK14) - 1</f>
        <v>0.0960075300023531</v>
      </c>
      <c r="EF14" s="15" t="n">
        <f aca="false">(DQ14/FL14) - 1</f>
        <v>-0.248803827751196</v>
      </c>
      <c r="EG14" s="15" t="n">
        <f aca="false">(DR14/FM14) - 1</f>
        <v>-0.2</v>
      </c>
      <c r="EH14" s="15" t="n">
        <f aca="false">(DS14/FN14) - 1</f>
        <v>0.294871794871795</v>
      </c>
      <c r="EI14" s="15" t="n">
        <f aca="false">(DT14/FO14) - 1</f>
        <v>0.0952380952380953</v>
      </c>
      <c r="EJ14" s="15" t="n">
        <f aca="false">(DU14/FP14) - 1</f>
        <v>0.271186440677966</v>
      </c>
      <c r="EL14" s="356" t="s">
        <v>17</v>
      </c>
      <c r="EM14" s="438" t="n">
        <f aca="false">SUM(EM5:EM13)</f>
        <v>49</v>
      </c>
      <c r="EN14" s="438" t="n">
        <f aca="false">SUM(EN5:EN13)</f>
        <v>25</v>
      </c>
      <c r="EO14" s="438" t="n">
        <f aca="false">SUM(EO5:EO13)</f>
        <v>32</v>
      </c>
      <c r="EP14" s="438" t="n">
        <f aca="false">SUM(EP5:EP13)</f>
        <v>22</v>
      </c>
      <c r="EQ14" s="438" t="n">
        <f aca="false">SUM(EQ5:EQ13)</f>
        <v>10</v>
      </c>
      <c r="ER14" s="438" t="n">
        <f aca="false">SUM(ER5:ER13)</f>
        <v>1</v>
      </c>
      <c r="ES14" s="438" t="n">
        <f aca="false">SUM(ES5:ES13)</f>
        <v>6</v>
      </c>
      <c r="ET14" s="438" t="n">
        <f aca="false">SUM(ET5:ET13)</f>
        <v>11</v>
      </c>
      <c r="EU14" s="438" t="n">
        <f aca="false">SUM(EU5:EU13)</f>
        <v>7</v>
      </c>
      <c r="EV14" s="438" t="n">
        <f aca="false">SUM(EV5:EV13)</f>
        <v>4</v>
      </c>
      <c r="EW14" s="438" t="n">
        <f aca="false">SUM(EW5:EW13)</f>
        <v>6</v>
      </c>
      <c r="EX14" s="438" t="n">
        <f aca="false">SUM(EX5:EX13)</f>
        <v>1</v>
      </c>
      <c r="EY14" s="438" t="n">
        <f aca="false">SUM(EY5:EY13)</f>
        <v>0</v>
      </c>
      <c r="EZ14" s="438" t="n">
        <f aca="false">SUM(EZ5:EZ13)</f>
        <v>0</v>
      </c>
      <c r="FA14" s="438" t="n">
        <f aca="false">SUM(FA5:FA13)</f>
        <v>1</v>
      </c>
      <c r="FB14" s="438" t="n">
        <f aca="false">SUM(FB5:FB13)</f>
        <v>2</v>
      </c>
      <c r="FD14" s="358" t="n">
        <f aca="false">EM14+EO14+EQ14+ES14+EU14+EW14+EY14+FA14</f>
        <v>111</v>
      </c>
      <c r="FE14" s="359" t="n">
        <f aca="false">EN14+EP14+ER14+ET14+EV14+EX14+EZ14+FB14</f>
        <v>66</v>
      </c>
      <c r="FF14" s="360" t="n">
        <f aca="false">FE14/(FE14+FD14)</f>
        <v>0.372881355932203</v>
      </c>
      <c r="FG14" s="359" t="n">
        <f aca="false">EM14+EN14+EU14+EV14</f>
        <v>85</v>
      </c>
      <c r="FH14" s="359" t="n">
        <f aca="false">EO14+EP14+EW14+EX14</f>
        <v>61</v>
      </c>
      <c r="FI14" s="359" t="n">
        <f aca="false">EQ14+ER14+EY14+EZ14</f>
        <v>11</v>
      </c>
      <c r="FJ14" s="359" t="n">
        <f aca="false">SUM(FG14:FI14)</f>
        <v>157</v>
      </c>
      <c r="FK14" s="15" t="n">
        <f aca="false">FH14/FJ14</f>
        <v>0.388535031847134</v>
      </c>
      <c r="FL14" s="15" t="n">
        <f aca="false">FI14/FJ14</f>
        <v>0.0700636942675159</v>
      </c>
      <c r="FM14" s="359" t="n">
        <f aca="false">ES14+ET14+FA14+FB14</f>
        <v>20</v>
      </c>
      <c r="FN14" s="359" t="n">
        <f aca="false">SUM(EM14:ET14)</f>
        <v>156</v>
      </c>
      <c r="FO14" s="361" t="n">
        <f aca="false">SUM(EU14:FB14)</f>
        <v>21</v>
      </c>
      <c r="FP14" s="362" t="n">
        <f aca="false">SUM(EM14:FB14)</f>
        <v>177</v>
      </c>
      <c r="FR14" s="0" t="n">
        <v>106</v>
      </c>
      <c r="FS14" s="0" t="n">
        <v>62</v>
      </c>
      <c r="FT14" s="0" t="n">
        <v>0.369047619047619</v>
      </c>
      <c r="FU14" s="0" t="n">
        <v>94</v>
      </c>
      <c r="FV14" s="0" t="n">
        <v>40</v>
      </c>
      <c r="FW14" s="0" t="n">
        <v>4</v>
      </c>
      <c r="FX14" s="0" t="n">
        <v>138</v>
      </c>
      <c r="FY14" s="0" t="n">
        <v>0.289855072463768</v>
      </c>
      <c r="FZ14" s="0" t="n">
        <v>0.0289855072463768</v>
      </c>
      <c r="GA14" s="0" t="n">
        <v>30</v>
      </c>
      <c r="GB14" s="0" t="n">
        <v>132</v>
      </c>
      <c r="GC14" s="0" t="n">
        <v>36</v>
      </c>
      <c r="GD14" s="0" t="n">
        <v>168</v>
      </c>
      <c r="GF14" s="347" t="n">
        <f aca="false">(FD14/FR14) - 1</f>
        <v>0.0471698113207548</v>
      </c>
      <c r="GG14" s="15" t="n">
        <f aca="false">(FE14/FS14) - 1</f>
        <v>0.064516129032258</v>
      </c>
      <c r="GH14" s="15" t="n">
        <f aca="false">(FF14/FT14) - 1</f>
        <v>0.0103881902679062</v>
      </c>
      <c r="GI14" s="15" t="n">
        <f aca="false">(FG14/FU14) - 1</f>
        <v>-0.0957446808510638</v>
      </c>
      <c r="GJ14" s="15" t="n">
        <f aca="false">(FH14/FV14) - 1</f>
        <v>0.525</v>
      </c>
      <c r="GK14" s="15" t="n">
        <f aca="false">(FI14/FW14) - 1</f>
        <v>1.75</v>
      </c>
      <c r="GL14" s="15" t="n">
        <f aca="false">(FJ14/FX14) - 1</f>
        <v>0.13768115942029</v>
      </c>
      <c r="GM14" s="15" t="n">
        <f aca="false">(FK14/FY14) - 1</f>
        <v>0.340445859872612</v>
      </c>
      <c r="GN14" s="15" t="n">
        <f aca="false">(FL14/FZ14) - 1</f>
        <v>1.4171974522293</v>
      </c>
      <c r="GO14" s="15" t="n">
        <f aca="false">(FM14/GA14) - 1</f>
        <v>-0.333333333333333</v>
      </c>
      <c r="GP14" s="15" t="n">
        <f aca="false">(FN14/GB14) - 1</f>
        <v>0.181818181818182</v>
      </c>
      <c r="GQ14" s="15" t="n">
        <f aca="false">(FO14/GC14) - 1</f>
        <v>-0.416666666666667</v>
      </c>
      <c r="GR14" s="348" t="n">
        <f aca="false">(FP14/GD14) - 1</f>
        <v>0.0535714285714286</v>
      </c>
    </row>
    <row r="15" customFormat="false" ht="14.25" hidden="false" customHeight="false" outlineLevel="0" collapsed="false">
      <c r="A15" s="356" t="s">
        <v>204</v>
      </c>
      <c r="B15" s="356" t="n">
        <f aca="false">SUM(B7:B10)</f>
        <v>53</v>
      </c>
      <c r="C15" s="356" t="n">
        <f aca="false">SUM(C7:C10)</f>
        <v>17</v>
      </c>
      <c r="D15" s="356" t="n">
        <f aca="false">SUM(D7:D10)</f>
        <v>26</v>
      </c>
      <c r="E15" s="356" t="n">
        <f aca="false">SUM(E7:E10)</f>
        <v>26</v>
      </c>
      <c r="F15" s="356" t="n">
        <f aca="false">SUM(F7:F10)</f>
        <v>7</v>
      </c>
      <c r="G15" s="356" t="n">
        <f aca="false">SUM(G7:G10)</f>
        <v>0</v>
      </c>
      <c r="H15" s="356" t="n">
        <f aca="false">SUM(H7:H10)</f>
        <v>2</v>
      </c>
      <c r="I15" s="356" t="n">
        <f aca="false">SUM(I7:I10)</f>
        <v>6</v>
      </c>
      <c r="J15" s="356" t="n">
        <f aca="false">SUM(J7:J10)</f>
        <v>5</v>
      </c>
      <c r="K15" s="356" t="n">
        <f aca="false">SUM(K7:K10)</f>
        <v>1</v>
      </c>
      <c r="L15" s="356" t="n">
        <f aca="false">SUM(L7:L10)</f>
        <v>4</v>
      </c>
      <c r="M15" s="356" t="n">
        <f aca="false">SUM(M7:M10)</f>
        <v>2</v>
      </c>
      <c r="N15" s="356" t="n">
        <f aca="false">SUM(N7:N10)</f>
        <v>0</v>
      </c>
      <c r="O15" s="356" t="n">
        <f aca="false">SUM(O7:O10)</f>
        <v>0</v>
      </c>
      <c r="P15" s="356" t="n">
        <f aca="false">SUM(P7:P10)</f>
        <v>0</v>
      </c>
      <c r="Q15" s="356" t="n">
        <f aca="false">SUM(Q7:Q10)</f>
        <v>2</v>
      </c>
      <c r="S15" s="364" t="n">
        <f aca="false">B15+D15+F15+H15+J15+L15+N15+P15</f>
        <v>97</v>
      </c>
      <c r="T15" s="363" t="n">
        <f aca="false">C15+E15+G15+I15+K15+M15+O15+Q15</f>
        <v>54</v>
      </c>
      <c r="U15" s="365" t="n">
        <f aca="false">T15/(T15+S15)</f>
        <v>0.357615894039735</v>
      </c>
      <c r="V15" s="363" t="n">
        <f aca="false">B15+C15+J15+K15</f>
        <v>76</v>
      </c>
      <c r="W15" s="363" t="n">
        <f aca="false">D15+E15+L15+M15</f>
        <v>58</v>
      </c>
      <c r="X15" s="363" t="n">
        <f aca="false">F15+G15+N15+O15</f>
        <v>7</v>
      </c>
      <c r="Y15" s="363" t="n">
        <f aca="false">SUM(V15:X15)</f>
        <v>141</v>
      </c>
      <c r="Z15" s="366" t="n">
        <f aca="false">W15/Y15</f>
        <v>0.411347517730496</v>
      </c>
      <c r="AA15" s="366" t="n">
        <f aca="false">X15/Y15</f>
        <v>0.049645390070922</v>
      </c>
      <c r="AB15" s="363" t="n">
        <f aca="false">H15+I15+P15+Q15</f>
        <v>10</v>
      </c>
      <c r="AC15" s="363" t="n">
        <f aca="false">SUM(B15:I15)</f>
        <v>137</v>
      </c>
      <c r="AD15" s="367" t="n">
        <f aca="false">SUM(J15:Q15)</f>
        <v>14</v>
      </c>
      <c r="AE15" s="35" t="n">
        <f aca="false">SUM(B15:Q15)</f>
        <v>151</v>
      </c>
      <c r="AH15" s="15" t="n">
        <f aca="false">(S15/BN15) - 1</f>
        <v>-0.156521739130435</v>
      </c>
      <c r="AI15" s="15" t="n">
        <f aca="false">(T15/BO15) - 1</f>
        <v>0</v>
      </c>
      <c r="AJ15" s="15" t="n">
        <f aca="false">(U15/BP15) - 1</f>
        <v>0.119205298013245</v>
      </c>
      <c r="AK15" s="15" t="n">
        <f aca="false">(V15/BQ15) - 1</f>
        <v>-0.0256410256410257</v>
      </c>
      <c r="AL15" s="15" t="n">
        <f aca="false">(W15/BR15) - 1</f>
        <v>-0.236842105263158</v>
      </c>
      <c r="AM15" s="15" t="n">
        <f aca="false">(X15/BS15) - 1</f>
        <v>0.4</v>
      </c>
      <c r="AN15" s="15" t="n">
        <f aca="false">(Y15/BT15) - 1</f>
        <v>-0.113207547169811</v>
      </c>
      <c r="AO15" s="15" t="n">
        <f aca="false">(Z15/BU15) - 1</f>
        <v>-0.139417693169093</v>
      </c>
      <c r="AP15" s="15" t="n">
        <f aca="false">(AA15/BV15) - 1</f>
        <v>0.578723404255319</v>
      </c>
      <c r="AQ15" s="15" t="n">
        <f aca="false">(AB15/BW15) - 1</f>
        <v>0</v>
      </c>
      <c r="AR15" s="15" t="n">
        <f aca="false">(AC15/BX15) - 1</f>
        <v>-0.11038961038961</v>
      </c>
      <c r="AS15" s="15" t="n">
        <f aca="false">(AD15/BY15) - 1</f>
        <v>-0.0666666666666667</v>
      </c>
      <c r="AT15" s="15" t="n">
        <f aca="false">(AE15/BZ15) - 1</f>
        <v>-0.106508875739645</v>
      </c>
      <c r="AV15" s="356" t="s">
        <v>204</v>
      </c>
      <c r="AW15" s="356" t="n">
        <f aca="false">SUM(AW7:AW10)</f>
        <v>57</v>
      </c>
      <c r="AX15" s="356" t="n">
        <f aca="false">SUM(AX7:AX10)</f>
        <v>15</v>
      </c>
      <c r="AY15" s="356" t="n">
        <f aca="false">SUM(AY7:AY10)</f>
        <v>40</v>
      </c>
      <c r="AZ15" s="356" t="n">
        <f aca="false">SUM(AZ7:AZ10)</f>
        <v>30</v>
      </c>
      <c r="BA15" s="356" t="n">
        <f aca="false">SUM(BA7:BA10)</f>
        <v>3</v>
      </c>
      <c r="BB15" s="356" t="n">
        <f aca="false">SUM(BB7:BB10)</f>
        <v>1</v>
      </c>
      <c r="BC15" s="356" t="n">
        <f aca="false">SUM(BC7:BC10)</f>
        <v>3</v>
      </c>
      <c r="BD15" s="356" t="n">
        <f aca="false">SUM(BD7:BD10)</f>
        <v>5</v>
      </c>
      <c r="BE15" s="356" t="n">
        <f aca="false">SUM(BE7:BE10)</f>
        <v>5</v>
      </c>
      <c r="BF15" s="356" t="n">
        <f aca="false">SUM(BF7:BF10)</f>
        <v>1</v>
      </c>
      <c r="BG15" s="356" t="n">
        <f aca="false">SUM(BG7:BG10)</f>
        <v>4</v>
      </c>
      <c r="BH15" s="356" t="n">
        <f aca="false">SUM(BH7:BH10)</f>
        <v>2</v>
      </c>
      <c r="BI15" s="356" t="n">
        <f aca="false">SUM(BI7:BI10)</f>
        <v>1</v>
      </c>
      <c r="BJ15" s="356" t="n">
        <f aca="false">SUM(BJ7:BJ10)</f>
        <v>0</v>
      </c>
      <c r="BK15" s="356" t="n">
        <f aca="false">SUM(BK7:BK10)</f>
        <v>2</v>
      </c>
      <c r="BL15" s="356" t="n">
        <f aca="false">SUM(BL7:BL10)</f>
        <v>0</v>
      </c>
      <c r="BN15" s="364" t="n">
        <f aca="false">AW15+AY15+BA15+BC15+BE15+BG15+BI15+BK15</f>
        <v>115</v>
      </c>
      <c r="BO15" s="363" t="n">
        <f aca="false">AX15+AZ15+BB15+BD15+BF15+BH15+BJ15+BL15</f>
        <v>54</v>
      </c>
      <c r="BP15" s="365" t="n">
        <f aca="false">BO15/(BO15+BN15)</f>
        <v>0.319526627218935</v>
      </c>
      <c r="BQ15" s="363" t="n">
        <f aca="false">AW15+AX15+BE15+BF15</f>
        <v>78</v>
      </c>
      <c r="BR15" s="363" t="n">
        <f aca="false">AY15+AZ15+BG15+BH15</f>
        <v>76</v>
      </c>
      <c r="BS15" s="363" t="n">
        <f aca="false">BA15+BB15+BI15+BJ15</f>
        <v>5</v>
      </c>
      <c r="BT15" s="363" t="n">
        <f aca="false">SUM(BQ15:BS15)</f>
        <v>159</v>
      </c>
      <c r="BU15" s="366" t="n">
        <f aca="false">BR15/BT15</f>
        <v>0.477987421383648</v>
      </c>
      <c r="BV15" s="366" t="n">
        <f aca="false">BS15/BT15</f>
        <v>0.0314465408805031</v>
      </c>
      <c r="BW15" s="363" t="n">
        <f aca="false">BC15+BD15+BK15+BL15</f>
        <v>10</v>
      </c>
      <c r="BX15" s="363" t="n">
        <f aca="false">SUM(AW15:BD15)</f>
        <v>154</v>
      </c>
      <c r="BY15" s="367" t="n">
        <f aca="false">SUM(BE15:BL15)</f>
        <v>15</v>
      </c>
      <c r="BZ15" s="35" t="n">
        <f aca="false">SUM(AW15:BL15)</f>
        <v>169</v>
      </c>
      <c r="CC15" s="15" t="n">
        <f aca="false">(BN15/DI15) - 1</f>
        <v>0.533333333333333</v>
      </c>
      <c r="CD15" s="15" t="n">
        <f aca="false">(BO15/DJ15) - 1</f>
        <v>0.255813953488372</v>
      </c>
      <c r="CE15" s="15" t="n">
        <f aca="false">(BP15/DK15) - 1</f>
        <v>-0.123159488096876</v>
      </c>
      <c r="CF15" s="15" t="n">
        <f aca="false">(BQ15/DL15) - 1</f>
        <v>0.5</v>
      </c>
      <c r="CG15" s="15" t="n">
        <f aca="false">(BR15/DM15) - 1</f>
        <v>0.461538461538461</v>
      </c>
      <c r="CH15" s="15" t="n">
        <f aca="false">(BS15/DN15) - 1</f>
        <v>-0.285714285714286</v>
      </c>
      <c r="CI15" s="15" t="n">
        <f aca="false">(BT15/DO15) - 1</f>
        <v>0.432432432432432</v>
      </c>
      <c r="CJ15" s="15" t="n">
        <f aca="false">(BU15/DP15) - 1</f>
        <v>0.0203193033381712</v>
      </c>
      <c r="CK15" s="15" t="n">
        <f aca="false">(BV15/DQ15) - 1</f>
        <v>-0.501347708894879</v>
      </c>
      <c r="CL15" s="15" t="n">
        <f aca="false">(BW15/DR15) - 1</f>
        <v>0.428571428571429</v>
      </c>
      <c r="CM15" s="15" t="n">
        <f aca="false">(BX15/DS15) - 1</f>
        <v>0.425925925925926</v>
      </c>
      <c r="CN15" s="15" t="n">
        <f aca="false">(BY15/DT15) - 1</f>
        <v>0.5</v>
      </c>
      <c r="CO15" s="15" t="n">
        <f aca="false">(BZ15/DU15) - 1</f>
        <v>0.432203389830508</v>
      </c>
      <c r="CQ15" s="356" t="s">
        <v>204</v>
      </c>
      <c r="CR15" s="356" t="n">
        <f aca="false">SUM(CR7:CR10)</f>
        <v>36</v>
      </c>
      <c r="CS15" s="356" t="n">
        <f aca="false">SUM(CS7:CS10)</f>
        <v>12</v>
      </c>
      <c r="CT15" s="356" t="n">
        <f aca="false">SUM(CT7:CT10)</f>
        <v>27</v>
      </c>
      <c r="CU15" s="356" t="n">
        <f aca="false">SUM(CU7:CU10)</f>
        <v>23</v>
      </c>
      <c r="CV15" s="356" t="n">
        <f aca="false">SUM(CV7:CV10)</f>
        <v>3</v>
      </c>
      <c r="CW15" s="356" t="n">
        <f aca="false">SUM(CW7:CW10)</f>
        <v>3</v>
      </c>
      <c r="CX15" s="356" t="n">
        <f aca="false">SUM(CX7:CX10)</f>
        <v>1</v>
      </c>
      <c r="CY15" s="356" t="n">
        <f aca="false">SUM(CY7:CY10)</f>
        <v>3</v>
      </c>
      <c r="CZ15" s="356" t="n">
        <f aca="false">SUM(CZ7:CZ10)</f>
        <v>4</v>
      </c>
      <c r="DA15" s="356" t="n">
        <f aca="false">SUM(DA7:DA10)</f>
        <v>0</v>
      </c>
      <c r="DB15" s="356" t="n">
        <f aca="false">SUM(DB7:DB10)</f>
        <v>2</v>
      </c>
      <c r="DC15" s="356" t="n">
        <f aca="false">SUM(DC7:DC10)</f>
        <v>0</v>
      </c>
      <c r="DD15" s="356" t="n">
        <f aca="false">SUM(DD7:DD10)</f>
        <v>0</v>
      </c>
      <c r="DE15" s="356" t="n">
        <f aca="false">SUM(DE7:DE10)</f>
        <v>1</v>
      </c>
      <c r="DF15" s="356" t="n">
        <f aca="false">SUM(DF7:DF10)</f>
        <v>2</v>
      </c>
      <c r="DG15" s="356" t="n">
        <f aca="false">SUM(DG7:DG10)</f>
        <v>1</v>
      </c>
      <c r="DI15" s="364" t="n">
        <f aca="false">CR15+CT15+CV15+CX15+CZ15+DB15+DD15+DF15</f>
        <v>75</v>
      </c>
      <c r="DJ15" s="363" t="n">
        <f aca="false">CS15+CU15+CW15+CY15+DA15+DC15+DE15+DG15</f>
        <v>43</v>
      </c>
      <c r="DK15" s="365" t="n">
        <f aca="false">DJ15/(DJ15+DI15)</f>
        <v>0.364406779661017</v>
      </c>
      <c r="DL15" s="363" t="n">
        <f aca="false">CR15+CS15+CZ15+DA15</f>
        <v>52</v>
      </c>
      <c r="DM15" s="363" t="n">
        <f aca="false">CT15+CU15+DB15+DC15</f>
        <v>52</v>
      </c>
      <c r="DN15" s="363" t="n">
        <f aca="false">CV15+CW15+DD15+DE15</f>
        <v>7</v>
      </c>
      <c r="DO15" s="363" t="n">
        <f aca="false">SUM(DL15:DN15)</f>
        <v>111</v>
      </c>
      <c r="DP15" s="366" t="n">
        <f aca="false">DM15/DO15</f>
        <v>0.468468468468468</v>
      </c>
      <c r="DQ15" s="366" t="n">
        <f aca="false">DN15/DO15</f>
        <v>0.0630630630630631</v>
      </c>
      <c r="DR15" s="363" t="n">
        <f aca="false">CX15+CY15+DF15+DG15</f>
        <v>7</v>
      </c>
      <c r="DS15" s="363" t="n">
        <f aca="false">SUM(CR15:CY15)</f>
        <v>108</v>
      </c>
      <c r="DT15" s="367" t="n">
        <f aca="false">SUM(CZ15:DG15)</f>
        <v>10</v>
      </c>
      <c r="DU15" s="35" t="n">
        <f aca="false">SUM(CR15:DG15)</f>
        <v>118</v>
      </c>
      <c r="DX15" s="15" t="n">
        <f aca="false">(DI15/FD15) - 1</f>
        <v>0.293103448275862</v>
      </c>
      <c r="DY15" s="15" t="n">
        <f aca="false">(DJ15/FE15) - 1</f>
        <v>0.535714285714286</v>
      </c>
      <c r="DZ15" s="15" t="n">
        <f aca="false">(DK15/FF15) - 1</f>
        <v>0.119249394673123</v>
      </c>
      <c r="EA15" s="15" t="n">
        <f aca="false">(DL15/FG15) - 1</f>
        <v>0.333333333333333</v>
      </c>
      <c r="EB15" s="15" t="n">
        <f aca="false">(DM15/FH15) - 1</f>
        <v>0.529411764705882</v>
      </c>
      <c r="EC15" s="15" t="n">
        <f aca="false">(DN15/FI15) - 1</f>
        <v>0.4</v>
      </c>
      <c r="ED15" s="15" t="n">
        <f aca="false">(DO15/FJ15) - 1</f>
        <v>0.423076923076923</v>
      </c>
      <c r="EE15" s="15" t="n">
        <f aca="false">(DP15/FK15) - 1</f>
        <v>0.0747217806041336</v>
      </c>
      <c r="EF15" s="15" t="n">
        <f aca="false">(DQ15/FL15) - 1</f>
        <v>-0.0162162162162163</v>
      </c>
      <c r="EG15" s="15" t="n">
        <f aca="false">(DR15/FM15) - 1</f>
        <v>-0.125</v>
      </c>
      <c r="EH15" s="15" t="n">
        <f aca="false">(DS15/FN15) - 1</f>
        <v>0.5</v>
      </c>
      <c r="EI15" s="15" t="n">
        <f aca="false">(DT15/FO15) - 1</f>
        <v>-0.285714285714286</v>
      </c>
      <c r="EJ15" s="15" t="n">
        <f aca="false">(DU15/FP15) - 1</f>
        <v>0.372093023255814</v>
      </c>
      <c r="EL15" s="356" t="s">
        <v>204</v>
      </c>
      <c r="EM15" s="356" t="n">
        <f aca="false">SUM(EM7:EM10)</f>
        <v>25</v>
      </c>
      <c r="EN15" s="356" t="n">
        <f aca="false">SUM(EN7:EN10)</f>
        <v>8</v>
      </c>
      <c r="EO15" s="356" t="n">
        <f aca="false">SUM(EO7:EO10)</f>
        <v>17</v>
      </c>
      <c r="EP15" s="356" t="n">
        <f aca="false">SUM(EP7:EP10)</f>
        <v>10</v>
      </c>
      <c r="EQ15" s="356" t="n">
        <f aca="false">SUM(EQ7:EQ10)</f>
        <v>4</v>
      </c>
      <c r="ER15" s="356" t="n">
        <f aca="false">SUM(ER7:ER10)</f>
        <v>1</v>
      </c>
      <c r="ES15" s="356" t="n">
        <f aca="false">SUM(ES7:ES10)</f>
        <v>3</v>
      </c>
      <c r="ET15" s="356" t="n">
        <f aca="false">SUM(ET7:ET10)</f>
        <v>4</v>
      </c>
      <c r="EU15" s="356" t="n">
        <f aca="false">SUM(EU7:EU10)</f>
        <v>3</v>
      </c>
      <c r="EV15" s="356" t="n">
        <f aca="false">SUM(EV7:EV10)</f>
        <v>3</v>
      </c>
      <c r="EW15" s="356" t="n">
        <f aca="false">SUM(EW7:EW10)</f>
        <v>6</v>
      </c>
      <c r="EX15" s="356" t="n">
        <f aca="false">SUM(EX7:EX10)</f>
        <v>1</v>
      </c>
      <c r="EY15" s="356" t="n">
        <f aca="false">SUM(EY7:EY10)</f>
        <v>0</v>
      </c>
      <c r="EZ15" s="356" t="n">
        <f aca="false">SUM(EZ7:EZ10)</f>
        <v>0</v>
      </c>
      <c r="FA15" s="356" t="n">
        <f aca="false">SUM(FA7:FA10)</f>
        <v>0</v>
      </c>
      <c r="FB15" s="356" t="n">
        <f aca="false">SUM(FB7:FB10)</f>
        <v>1</v>
      </c>
      <c r="FD15" s="364" t="n">
        <f aca="false">EM15+EO15+EQ15+ES15+EU15+EW15+EY15+FA15</f>
        <v>58</v>
      </c>
      <c r="FE15" s="363" t="n">
        <f aca="false">EN15+EP15+ER15+ET15+EV15+EX15+EZ15+FB15</f>
        <v>28</v>
      </c>
      <c r="FF15" s="365" t="n">
        <f aca="false">FE15/(FE15+FD15)</f>
        <v>0.325581395348837</v>
      </c>
      <c r="FG15" s="363" t="n">
        <f aca="false">EM15+EN15+EU15+EV15</f>
        <v>39</v>
      </c>
      <c r="FH15" s="363" t="n">
        <f aca="false">EO15+EP15+EW15+EX15</f>
        <v>34</v>
      </c>
      <c r="FI15" s="363" t="n">
        <f aca="false">EQ15+ER15+EY15+EZ15</f>
        <v>5</v>
      </c>
      <c r="FJ15" s="363" t="n">
        <f aca="false">SUM(FG15:FI15)</f>
        <v>78</v>
      </c>
      <c r="FK15" s="366" t="n">
        <f aca="false">FH15/FJ15</f>
        <v>0.435897435897436</v>
      </c>
      <c r="FL15" s="366" t="n">
        <f aca="false">FI15/FJ15</f>
        <v>0.0641025641025641</v>
      </c>
      <c r="FM15" s="363" t="n">
        <f aca="false">ES15+ET15+FA15+FB15</f>
        <v>8</v>
      </c>
      <c r="FN15" s="363" t="n">
        <f aca="false">SUM(EM15:ET15)</f>
        <v>72</v>
      </c>
      <c r="FO15" s="367" t="n">
        <f aca="false">SUM(EU15:FB15)</f>
        <v>14</v>
      </c>
      <c r="FP15" s="35" t="n">
        <f aca="false">SUM(EM15:FB15)</f>
        <v>86</v>
      </c>
      <c r="FR15" s="0" t="n">
        <v>51</v>
      </c>
      <c r="FS15" s="0" t="n">
        <v>26</v>
      </c>
      <c r="FT15" s="0" t="n">
        <v>0.337662337662338</v>
      </c>
      <c r="FU15" s="0" t="n">
        <v>45</v>
      </c>
      <c r="FV15" s="0" t="n">
        <v>18</v>
      </c>
      <c r="FW15" s="0" t="n">
        <v>1</v>
      </c>
      <c r="FX15" s="0" t="n">
        <v>64</v>
      </c>
      <c r="FY15" s="0" t="n">
        <v>0.28125</v>
      </c>
      <c r="FZ15" s="0" t="n">
        <v>0.015625</v>
      </c>
      <c r="GA15" s="0" t="n">
        <v>13</v>
      </c>
      <c r="GB15" s="0" t="n">
        <v>64</v>
      </c>
      <c r="GC15" s="0" t="n">
        <v>13</v>
      </c>
      <c r="GD15" s="0" t="n">
        <v>77</v>
      </c>
      <c r="GF15" s="368" t="n">
        <f aca="false">(FD15/FR15) - 1</f>
        <v>0.137254901960784</v>
      </c>
      <c r="GG15" s="369" t="n">
        <f aca="false">(FE15/FS15) - 1</f>
        <v>0.0769230769230769</v>
      </c>
      <c r="GH15" s="369" t="n">
        <f aca="false">(FF15/FT15) - 1</f>
        <v>-0.0357781753130599</v>
      </c>
      <c r="GI15" s="369" t="n">
        <f aca="false">(FG15/FU15) - 1</f>
        <v>-0.133333333333333</v>
      </c>
      <c r="GJ15" s="369" t="n">
        <f aca="false">(FH15/FV15) - 1</f>
        <v>0.888888888888889</v>
      </c>
      <c r="GK15" s="369" t="n">
        <f aca="false">(FI15/FW15) - 1</f>
        <v>4</v>
      </c>
      <c r="GL15" s="369" t="n">
        <f aca="false">(FJ15/FX15) - 1</f>
        <v>0.21875</v>
      </c>
      <c r="GM15" s="369" t="n">
        <f aca="false">(FK15/FY15) - 1</f>
        <v>0.54985754985755</v>
      </c>
      <c r="GN15" s="369" t="n">
        <f aca="false">(FL15/FZ15) - 1</f>
        <v>3.1025641025641</v>
      </c>
      <c r="GO15" s="369" t="n">
        <f aca="false">(FM15/GA15) - 1</f>
        <v>-0.384615384615385</v>
      </c>
      <c r="GP15" s="369" t="n">
        <f aca="false">(FN15/GB15) - 1</f>
        <v>0.125</v>
      </c>
      <c r="GQ15" s="369" t="n">
        <f aca="false">(FO15/GC15) - 1</f>
        <v>0.0769230769230769</v>
      </c>
      <c r="GR15" s="370" t="n">
        <f aca="false">(FP15/GD15) - 1</f>
        <v>0.116883116883117</v>
      </c>
    </row>
    <row r="17" customFormat="false" ht="14.25" hidden="false" customHeight="false" outlineLevel="0" collapsed="false">
      <c r="A17" s="0" t="s">
        <v>205</v>
      </c>
      <c r="B17" s="0" t="n">
        <f aca="false">SUM(B5:B8)</f>
        <v>43</v>
      </c>
      <c r="C17" s="0" t="n">
        <f aca="false">SUM(C5:C8)</f>
        <v>20</v>
      </c>
      <c r="D17" s="0" t="n">
        <f aca="false">SUM(D5:D8)</f>
        <v>37</v>
      </c>
      <c r="E17" s="0" t="n">
        <f aca="false">SUM(E5:E8)</f>
        <v>23</v>
      </c>
      <c r="F17" s="0" t="n">
        <f aca="false">SUM(F5:F8)</f>
        <v>15</v>
      </c>
      <c r="G17" s="0" t="n">
        <f aca="false">SUM(G5:G8)</f>
        <v>3</v>
      </c>
      <c r="H17" s="0" t="n">
        <f aca="false">SUM(H5:H8)</f>
        <v>3</v>
      </c>
      <c r="I17" s="0" t="n">
        <f aca="false">SUM(I5:I8)</f>
        <v>7</v>
      </c>
      <c r="J17" s="0" t="n">
        <f aca="false">SUM(J5:J8)</f>
        <v>3</v>
      </c>
      <c r="K17" s="0" t="n">
        <f aca="false">SUM(K5:K8)</f>
        <v>1</v>
      </c>
      <c r="L17" s="0" t="n">
        <f aca="false">SUM(L5:L8)</f>
        <v>1</v>
      </c>
      <c r="M17" s="0" t="n">
        <f aca="false">SUM(M5:M8)</f>
        <v>2</v>
      </c>
      <c r="N17" s="0" t="n">
        <f aca="false">SUM(N5:N8)</f>
        <v>0</v>
      </c>
      <c r="O17" s="0" t="n">
        <f aca="false">SUM(O5:O8)</f>
        <v>0</v>
      </c>
      <c r="P17" s="0" t="n">
        <f aca="false">SUM(P5:P8)</f>
        <v>1</v>
      </c>
      <c r="Q17" s="0" t="n">
        <f aca="false">SUM(Q5:Q8)</f>
        <v>0</v>
      </c>
      <c r="AV17" s="0" t="s">
        <v>205</v>
      </c>
      <c r="AW17" s="0" t="n">
        <f aca="false">SUM(AW5:AW8)</f>
        <v>39</v>
      </c>
      <c r="AX17" s="0" t="n">
        <f aca="false">SUM(AX5:AX8)</f>
        <v>16</v>
      </c>
      <c r="AY17" s="0" t="n">
        <f aca="false">SUM(AY5:AY8)</f>
        <v>37</v>
      </c>
      <c r="AZ17" s="0" t="n">
        <f aca="false">SUM(AZ5:AZ8)</f>
        <v>31</v>
      </c>
      <c r="BA17" s="0" t="n">
        <f aca="false">SUM(BA5:BA8)</f>
        <v>4</v>
      </c>
      <c r="BB17" s="0" t="n">
        <f aca="false">SUM(BB5:BB8)</f>
        <v>3</v>
      </c>
      <c r="BC17" s="0" t="n">
        <f aca="false">SUM(BC5:BC8)</f>
        <v>2</v>
      </c>
      <c r="BD17" s="0" t="n">
        <f aca="false">SUM(BD5:BD8)</f>
        <v>3</v>
      </c>
      <c r="BE17" s="0" t="n">
        <f aca="false">SUM(BE5:BE8)</f>
        <v>4</v>
      </c>
      <c r="BF17" s="0" t="n">
        <f aca="false">SUM(BF5:BF8)</f>
        <v>0</v>
      </c>
      <c r="BG17" s="0" t="n">
        <f aca="false">SUM(BG5:BG8)</f>
        <v>3</v>
      </c>
      <c r="BH17" s="0" t="n">
        <f aca="false">SUM(BH5:BH8)</f>
        <v>2</v>
      </c>
      <c r="BI17" s="0" t="n">
        <f aca="false">SUM(BI5:BI8)</f>
        <v>1</v>
      </c>
      <c r="BJ17" s="0" t="n">
        <f aca="false">SUM(BJ5:BJ8)</f>
        <v>0</v>
      </c>
      <c r="BK17" s="0" t="n">
        <f aca="false">SUM(BK5:BK8)</f>
        <v>1</v>
      </c>
      <c r="BL17" s="0" t="n">
        <f aca="false">SUM(BL5:BL8)</f>
        <v>0</v>
      </c>
      <c r="CQ17" s="0" t="s">
        <v>205</v>
      </c>
      <c r="CR17" s="0" t="n">
        <f aca="false">SUM(CR5:CR8)</f>
        <v>27</v>
      </c>
      <c r="CS17" s="0" t="n">
        <f aca="false">SUM(CS5:CS8)</f>
        <v>15</v>
      </c>
      <c r="CT17" s="0" t="n">
        <f aca="false">SUM(CT5:CT8)</f>
        <v>25</v>
      </c>
      <c r="CU17" s="0" t="n">
        <f aca="false">SUM(CU5:CU8)</f>
        <v>20</v>
      </c>
      <c r="CV17" s="0" t="n">
        <f aca="false">SUM(CV5:CV8)</f>
        <v>0</v>
      </c>
      <c r="CW17" s="0" t="n">
        <f aca="false">SUM(CW5:CW8)</f>
        <v>2</v>
      </c>
      <c r="CX17" s="0" t="n">
        <f aca="false">SUM(CX5:CX8)</f>
        <v>1</v>
      </c>
      <c r="CY17" s="0" t="n">
        <f aca="false">SUM(CY5:CY8)</f>
        <v>3</v>
      </c>
      <c r="CZ17" s="0" t="n">
        <f aca="false">SUM(CZ5:CZ8)</f>
        <v>3</v>
      </c>
      <c r="DA17" s="0" t="n">
        <f aca="false">SUM(DA5:DA8)</f>
        <v>0</v>
      </c>
      <c r="DB17" s="0" t="n">
        <f aca="false">SUM(DB5:DB8)</f>
        <v>2</v>
      </c>
      <c r="DC17" s="0" t="n">
        <f aca="false">SUM(DC5:DC8)</f>
        <v>0</v>
      </c>
      <c r="DD17" s="0" t="n">
        <f aca="false">SUM(DD5:DD8)</f>
        <v>1</v>
      </c>
      <c r="DE17" s="0" t="n">
        <f aca="false">SUM(DE5:DE8)</f>
        <v>1</v>
      </c>
      <c r="DF17" s="0" t="n">
        <f aca="false">SUM(DF5:DF8)</f>
        <v>1</v>
      </c>
      <c r="DG17" s="0" t="n">
        <f aca="false">SUM(DG5:DG8)</f>
        <v>0</v>
      </c>
      <c r="EL17" s="0" t="s">
        <v>207</v>
      </c>
      <c r="EM17" s="0" t="n">
        <f aca="false">SUM(EM5:EM8)</f>
        <v>18</v>
      </c>
      <c r="EN17" s="0" t="n">
        <f aca="false">SUM(EN5:EN8)</f>
        <v>9</v>
      </c>
      <c r="EO17" s="0" t="n">
        <f aca="false">SUM(EO5:EO8)</f>
        <v>17</v>
      </c>
      <c r="EP17" s="0" t="n">
        <f aca="false">SUM(EP5:EP8)</f>
        <v>16</v>
      </c>
      <c r="EQ17" s="0" t="n">
        <f aca="false">SUM(EQ5:EQ8)</f>
        <v>6</v>
      </c>
      <c r="ER17" s="0" t="n">
        <f aca="false">SUM(ER5:ER8)</f>
        <v>0</v>
      </c>
      <c r="ES17" s="0" t="n">
        <f aca="false">SUM(ES5:ES8)</f>
        <v>3</v>
      </c>
      <c r="ET17" s="0" t="n">
        <f aca="false">SUM(ET5:ET8)</f>
        <v>2</v>
      </c>
      <c r="EU17" s="0" t="n">
        <f aca="false">SUM(EU5:EU8)</f>
        <v>3</v>
      </c>
      <c r="EV17" s="0" t="n">
        <f aca="false">SUM(EV5:EV8)</f>
        <v>0</v>
      </c>
      <c r="EW17" s="0" t="n">
        <f aca="false">SUM(EW5:EW8)</f>
        <v>2</v>
      </c>
      <c r="EX17" s="0" t="n">
        <f aca="false">SUM(EX5:EX8)</f>
        <v>0</v>
      </c>
      <c r="EY17" s="0" t="n">
        <f aca="false">SUM(EY5:EY8)</f>
        <v>0</v>
      </c>
      <c r="EZ17" s="0" t="n">
        <f aca="false">SUM(EZ5:EZ8)</f>
        <v>0</v>
      </c>
      <c r="FA17" s="0" t="n">
        <f aca="false">SUM(FA5:FA8)</f>
        <v>0</v>
      </c>
      <c r="FB17" s="0" t="n">
        <f aca="false">SUM(FB5:FB8)</f>
        <v>0</v>
      </c>
    </row>
    <row r="18" customFormat="false" ht="14.25" hidden="false" customHeight="false" outlineLevel="0" collapsed="false">
      <c r="A18" s="0" t="s">
        <v>206</v>
      </c>
      <c r="B18" s="0" t="n">
        <f aca="false">SUM(B9:B12)</f>
        <v>53</v>
      </c>
      <c r="C18" s="0" t="n">
        <f aca="false">SUM(C9:C12)</f>
        <v>9</v>
      </c>
      <c r="D18" s="0" t="n">
        <f aca="false">SUM(D9:D12)</f>
        <v>35</v>
      </c>
      <c r="E18" s="0" t="n">
        <f aca="false">SUM(E9:E12)</f>
        <v>30</v>
      </c>
      <c r="F18" s="0" t="n">
        <f aca="false">SUM(F9:F12)</f>
        <v>4</v>
      </c>
      <c r="G18" s="0" t="n">
        <f aca="false">SUM(G9:G12)</f>
        <v>0</v>
      </c>
      <c r="H18" s="0" t="n">
        <f aca="false">SUM(H9:H12)</f>
        <v>4</v>
      </c>
      <c r="I18" s="0" t="n">
        <f aca="false">SUM(I9:I12)</f>
        <v>4</v>
      </c>
      <c r="J18" s="0" t="n">
        <f aca="false">SUM(J9:J12)</f>
        <v>10</v>
      </c>
      <c r="K18" s="0" t="n">
        <f aca="false">SUM(K9:K12)</f>
        <v>1</v>
      </c>
      <c r="L18" s="0" t="n">
        <f aca="false">SUM(L9:L12)</f>
        <v>8</v>
      </c>
      <c r="M18" s="0" t="n">
        <f aca="false">SUM(M9:M12)</f>
        <v>0</v>
      </c>
      <c r="N18" s="0" t="n">
        <f aca="false">SUM(N9:N12)</f>
        <v>1</v>
      </c>
      <c r="O18" s="0" t="n">
        <f aca="false">SUM(O9:O12)</f>
        <v>0</v>
      </c>
      <c r="P18" s="0" t="n">
        <f aca="false">SUM(P9:P12)</f>
        <v>2</v>
      </c>
      <c r="Q18" s="0" t="n">
        <f aca="false">SUM(Q9:Q12)</f>
        <v>3</v>
      </c>
      <c r="AV18" s="0" t="s">
        <v>206</v>
      </c>
      <c r="AW18" s="0" t="n">
        <f aca="false">SUM(AW9:AW12)</f>
        <v>68</v>
      </c>
      <c r="AX18" s="0" t="n">
        <f aca="false">SUM(AX9:AX12)</f>
        <v>15</v>
      </c>
      <c r="AY18" s="0" t="n">
        <f aca="false">SUM(AY9:AY12)</f>
        <v>36</v>
      </c>
      <c r="AZ18" s="0" t="n">
        <f aca="false">SUM(AZ9:AZ12)</f>
        <v>30</v>
      </c>
      <c r="BA18" s="0" t="n">
        <f aca="false">SUM(BA9:BA12)</f>
        <v>6</v>
      </c>
      <c r="BB18" s="0" t="n">
        <f aca="false">SUM(BB9:BB12)</f>
        <v>1</v>
      </c>
      <c r="BC18" s="0" t="n">
        <f aca="false">SUM(BC9:BC12)</f>
        <v>4</v>
      </c>
      <c r="BD18" s="0" t="n">
        <f aca="false">SUM(BD9:BD12)</f>
        <v>7</v>
      </c>
      <c r="BE18" s="0" t="n">
        <f aca="false">SUM(BE9:BE12)</f>
        <v>9</v>
      </c>
      <c r="BF18" s="0" t="n">
        <f aca="false">SUM(BF9:BF12)</f>
        <v>1</v>
      </c>
      <c r="BG18" s="0" t="n">
        <f aca="false">SUM(BG9:BG12)</f>
        <v>8</v>
      </c>
      <c r="BH18" s="0" t="n">
        <f aca="false">SUM(BH9:BH12)</f>
        <v>0</v>
      </c>
      <c r="BI18" s="0" t="n">
        <f aca="false">SUM(BI9:BI12)</f>
        <v>2</v>
      </c>
      <c r="BJ18" s="0" t="n">
        <f aca="false">SUM(BJ9:BJ12)</f>
        <v>0</v>
      </c>
      <c r="BK18" s="0" t="n">
        <f aca="false">SUM(BK9:BK12)</f>
        <v>3</v>
      </c>
      <c r="BL18" s="0" t="n">
        <f aca="false">SUM(BL9:BL12)</f>
        <v>0</v>
      </c>
      <c r="CQ18" s="0" t="s">
        <v>206</v>
      </c>
      <c r="CR18" s="0" t="n">
        <f aca="false">SUM(CR9:CR12)</f>
        <v>45</v>
      </c>
      <c r="CS18" s="0" t="n">
        <f aca="false">SUM(CS9:CS12)</f>
        <v>12</v>
      </c>
      <c r="CT18" s="0" t="n">
        <f aca="false">SUM(CT9:CT12)</f>
        <v>25</v>
      </c>
      <c r="CU18" s="0" t="n">
        <f aca="false">SUM(CU9:CU12)</f>
        <v>15</v>
      </c>
      <c r="CV18" s="0" t="n">
        <f aca="false">SUM(CV9:CV12)</f>
        <v>5</v>
      </c>
      <c r="CW18" s="0" t="n">
        <f aca="false">SUM(CW9:CW12)</f>
        <v>2</v>
      </c>
      <c r="CX18" s="0" t="n">
        <f aca="false">SUM(CX9:CX12)</f>
        <v>3</v>
      </c>
      <c r="CY18" s="0" t="n">
        <f aca="false">SUM(CY9:CY12)</f>
        <v>2</v>
      </c>
      <c r="CZ18" s="0" t="n">
        <f aca="false">SUM(CZ9:CZ12)</f>
        <v>6</v>
      </c>
      <c r="DA18" s="0" t="n">
        <f aca="false">SUM(DA9:DA12)</f>
        <v>1</v>
      </c>
      <c r="DB18" s="0" t="n">
        <f aca="false">SUM(DB9:DB12)</f>
        <v>1</v>
      </c>
      <c r="DC18" s="0" t="n">
        <f aca="false">SUM(DC9:DC12)</f>
        <v>1</v>
      </c>
      <c r="DD18" s="0" t="n">
        <f aca="false">SUM(DD9:DD12)</f>
        <v>0</v>
      </c>
      <c r="DE18" s="0" t="n">
        <f aca="false">SUM(DE9:DE12)</f>
        <v>0</v>
      </c>
      <c r="DF18" s="0" t="n">
        <f aca="false">SUM(DF9:DF12)</f>
        <v>4</v>
      </c>
      <c r="DG18" s="0" t="n">
        <f aca="false">SUM(DG9:DG12)</f>
        <v>2</v>
      </c>
      <c r="EL18" s="0" t="s">
        <v>208</v>
      </c>
      <c r="EM18" s="0" t="n">
        <f aca="false">SUM(EM9:EM12)</f>
        <v>29</v>
      </c>
      <c r="EN18" s="0" t="n">
        <f aca="false">SUM(EN9:EN12)</f>
        <v>13</v>
      </c>
      <c r="EO18" s="0" t="n">
        <f aca="false">SUM(EO9:EO12)</f>
        <v>15</v>
      </c>
      <c r="EP18" s="0" t="n">
        <f aca="false">SUM(EP9:EP12)</f>
        <v>6</v>
      </c>
      <c r="EQ18" s="0" t="n">
        <f aca="false">SUM(EQ9:EQ12)</f>
        <v>3</v>
      </c>
      <c r="ER18" s="0" t="n">
        <f aca="false">SUM(ER9:ER12)</f>
        <v>1</v>
      </c>
      <c r="ES18" s="0" t="n">
        <f aca="false">SUM(ES9:ES12)</f>
        <v>3</v>
      </c>
      <c r="ET18" s="0" t="n">
        <f aca="false">SUM(ET9:ET12)</f>
        <v>9</v>
      </c>
      <c r="EU18" s="0" t="n">
        <f aca="false">SUM(EU9:EU12)</f>
        <v>4</v>
      </c>
      <c r="EV18" s="0" t="n">
        <f aca="false">SUM(EV9:EV12)</f>
        <v>4</v>
      </c>
      <c r="EW18" s="0" t="n">
        <f aca="false">SUM(EW9:EW12)</f>
        <v>4</v>
      </c>
      <c r="EX18" s="0" t="n">
        <f aca="false">SUM(EX9:EX12)</f>
        <v>1</v>
      </c>
      <c r="EY18" s="0" t="n">
        <f aca="false">SUM(EY9:EY12)</f>
        <v>0</v>
      </c>
      <c r="EZ18" s="0" t="n">
        <f aca="false">SUM(EZ9:EZ12)</f>
        <v>0</v>
      </c>
      <c r="FA18" s="0" t="n">
        <f aca="false">SUM(FA9:FA12)</f>
        <v>0</v>
      </c>
      <c r="FB18" s="0" t="n">
        <f aca="false">SUM(FB9:FB12)</f>
        <v>1</v>
      </c>
    </row>
    <row r="20" customFormat="false" ht="14.25" hidden="false" customHeight="false" outlineLevel="0" collapsed="false">
      <c r="CQ20" s="0" t="s">
        <v>210</v>
      </c>
      <c r="FP20" s="0" t="e">
        <f aca="false">FP14/#REF!</f>
        <v>#REF!</v>
      </c>
      <c r="GD20" s="0" t="n">
        <v>0.685714285714286</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299</v>
      </c>
      <c r="T24" s="152" t="n">
        <f aca="false">Y15</f>
        <v>141</v>
      </c>
      <c r="U24" s="153" t="n">
        <f aca="false">V24/S24</f>
        <v>0.454849498327759</v>
      </c>
      <c r="V24" s="154" t="n">
        <f aca="false">W14</f>
        <v>136</v>
      </c>
      <c r="W24" s="153" t="n">
        <f aca="false">X24/S24</f>
        <v>0.297658862876254</v>
      </c>
      <c r="X24" s="154" t="n">
        <f aca="false">C14+E14+G14+K14+M14+O14</f>
        <v>89</v>
      </c>
      <c r="Y24" s="153" t="n">
        <f aca="false">Z24/X24</f>
        <v>0.617977528089888</v>
      </c>
      <c r="Z24" s="154" t="n">
        <f aca="false">E14+M14</f>
        <v>55</v>
      </c>
      <c r="AA24" s="155" t="n">
        <f aca="false">X14</f>
        <v>23</v>
      </c>
      <c r="AB24" s="155" t="n">
        <f aca="false">X15</f>
        <v>7</v>
      </c>
      <c r="AC24" s="155" t="n">
        <f aca="false">AB14</f>
        <v>24</v>
      </c>
      <c r="AD24" s="155" t="n">
        <f aca="false">AB15</f>
        <v>10</v>
      </c>
      <c r="AE24" s="152" t="n">
        <f aca="false">AC14</f>
        <v>290</v>
      </c>
      <c r="AF24" s="152" t="n">
        <f aca="false">AC15</f>
        <v>137</v>
      </c>
      <c r="AG24" s="152" t="n">
        <f aca="false">AD14</f>
        <v>33</v>
      </c>
      <c r="AH24" s="152" t="n">
        <f aca="false">AD15</f>
        <v>14</v>
      </c>
      <c r="BN24" s="152" t="n">
        <f aca="false">BT14</f>
        <v>316</v>
      </c>
      <c r="BO24" s="152" t="n">
        <f aca="false">BT15</f>
        <v>159</v>
      </c>
      <c r="BP24" s="153" t="n">
        <f aca="false">BQ24/BN24</f>
        <v>0.465189873417722</v>
      </c>
      <c r="BQ24" s="154" t="n">
        <f aca="false">BR14</f>
        <v>147</v>
      </c>
      <c r="BR24" s="153" t="n">
        <f aca="false">BS24/BN24</f>
        <v>0.313291139240506</v>
      </c>
      <c r="BS24" s="154" t="n">
        <f aca="false">AX14+AZ14+BB14+BF14+BH14+BJ14</f>
        <v>99</v>
      </c>
      <c r="BT24" s="153" t="n">
        <f aca="false">BU24/BS24</f>
        <v>0.636363636363636</v>
      </c>
      <c r="BU24" s="154" t="n">
        <f aca="false">AZ14+BH14</f>
        <v>63</v>
      </c>
      <c r="BV24" s="155" t="n">
        <f aca="false">BS14</f>
        <v>17</v>
      </c>
      <c r="BW24" s="155" t="n">
        <f aca="false">BS15</f>
        <v>5</v>
      </c>
      <c r="BX24" s="155" t="n">
        <f aca="false">BW14</f>
        <v>20</v>
      </c>
      <c r="BY24" s="155" t="n">
        <f aca="false">BW15</f>
        <v>10</v>
      </c>
      <c r="BZ24" s="152" t="n">
        <f aca="false">BX14</f>
        <v>302</v>
      </c>
      <c r="CA24" s="152" t="n">
        <f aca="false">BX15</f>
        <v>154</v>
      </c>
      <c r="CB24" s="152" t="n">
        <f aca="false">BY14</f>
        <v>34</v>
      </c>
      <c r="CC24" s="152" t="n">
        <f aca="false">BY15</f>
        <v>15</v>
      </c>
    </row>
    <row r="25" customFormat="false" ht="13.8" hidden="false" customHeight="false" outlineLevel="0" collapsed="false">
      <c r="A25" s="421" t="s">
        <v>246</v>
      </c>
      <c r="D25" s="421" t="s">
        <v>246</v>
      </c>
    </row>
    <row r="26" customFormat="false" ht="13.8" hidden="false" customHeight="false" outlineLevel="0" collapsed="false"/>
    <row r="27" customFormat="false" ht="113.4" hidden="false" customHeight="true" outlineLevel="0" collapsed="false">
      <c r="A27" s="446" t="s">
        <v>247</v>
      </c>
      <c r="B27" s="446"/>
      <c r="D27" s="446" t="s">
        <v>247</v>
      </c>
      <c r="E27" s="446"/>
    </row>
    <row r="28" customFormat="false" ht="13.8" hidden="false" customHeight="false" outlineLevel="0" collapsed="false"/>
    <row r="29" customFormat="false" ht="13.8" hidden="false" customHeight="false" outlineLevel="0" collapsed="false">
      <c r="A29" s="0" t="s">
        <v>248</v>
      </c>
      <c r="D29" s="0" t="s">
        <v>248</v>
      </c>
    </row>
    <row r="30" customFormat="false" ht="13.8" hidden="false" customHeight="false" outlineLevel="0" collapsed="false"/>
  </sheetData>
  <mergeCells count="51">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 ref="A27:B27"/>
    <mergeCell ref="D27:E27"/>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R2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25" activeCellId="1" sqref="E31:G31 A25"/>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249</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MategninDouane</v>
      </c>
      <c r="T2" s="325"/>
      <c r="U2" s="325"/>
      <c r="V2" s="325"/>
      <c r="W2" s="325"/>
      <c r="X2" s="325"/>
      <c r="Y2" s="325"/>
      <c r="Z2" s="325"/>
      <c r="AA2" s="325"/>
      <c r="AB2" s="325"/>
      <c r="AC2" s="325"/>
      <c r="AD2" s="325"/>
      <c r="AH2" s="326" t="str">
        <f aca="false">"Changement depuis 2022 " &amp; $AX1</f>
        <v>Changement depuis 2022 MategninDouane</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MategninDouane</v>
      </c>
      <c r="BO2" s="325"/>
      <c r="BP2" s="325"/>
      <c r="BQ2" s="325"/>
      <c r="BR2" s="325"/>
      <c r="BS2" s="325"/>
      <c r="BT2" s="325"/>
      <c r="BU2" s="325"/>
      <c r="BV2" s="325"/>
      <c r="BW2" s="325"/>
      <c r="BX2" s="325"/>
      <c r="BY2" s="325"/>
      <c r="CC2" s="326" t="str">
        <f aca="false">"Changement depuis 2022 " &amp; $AX1</f>
        <v>Changement depuis 2022 MategninDouane</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MategninDouane</v>
      </c>
      <c r="DJ2" s="325"/>
      <c r="DK2" s="325"/>
      <c r="DL2" s="325"/>
      <c r="DM2" s="325"/>
      <c r="DN2" s="325"/>
      <c r="DO2" s="325"/>
      <c r="DP2" s="325"/>
      <c r="DQ2" s="325"/>
      <c r="DR2" s="325"/>
      <c r="DS2" s="325"/>
      <c r="DT2" s="325"/>
      <c r="DX2" s="326" t="str">
        <f aca="false">"Changement depuis 2021 " &amp; $CS1</f>
        <v>Changement depuis 2021 MategninDouane</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Mategnin Douane</v>
      </c>
      <c r="FE2" s="325"/>
      <c r="FF2" s="325"/>
      <c r="FG2" s="325"/>
      <c r="FH2" s="325"/>
      <c r="FI2" s="325"/>
      <c r="FJ2" s="325"/>
      <c r="FK2" s="325"/>
      <c r="FL2" s="325"/>
      <c r="FM2" s="325"/>
      <c r="FN2" s="325"/>
      <c r="FO2" s="325"/>
      <c r="FR2" s="325" t="str">
        <f aca="false">"Totaux 2020 " &amp; $EN1</f>
        <v>Totaux 2020 Mategnin Douane</v>
      </c>
      <c r="FS2" s="325"/>
      <c r="FT2" s="325"/>
      <c r="FU2" s="325"/>
      <c r="FV2" s="325"/>
      <c r="FW2" s="325"/>
      <c r="FX2" s="325"/>
      <c r="FY2" s="325"/>
      <c r="FZ2" s="325"/>
      <c r="GA2" s="325"/>
      <c r="GB2" s="325"/>
      <c r="GC2" s="325"/>
      <c r="GF2" s="326" t="str">
        <f aca="false">"Changement depuis 2020 " &amp; $EN1</f>
        <v>Changement depuis 2020 Mategnin Douane</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v>4</v>
      </c>
      <c r="C5" s="371" t="n">
        <v>2</v>
      </c>
      <c r="D5" s="345" t="n">
        <v>3</v>
      </c>
      <c r="E5" s="371" t="n">
        <v>2</v>
      </c>
      <c r="F5" s="345" t="n">
        <v>1</v>
      </c>
      <c r="G5" s="371" t="n">
        <v>1</v>
      </c>
      <c r="H5" s="345"/>
      <c r="I5" s="371"/>
      <c r="J5" s="428"/>
      <c r="K5" s="429"/>
      <c r="L5" s="428"/>
      <c r="M5" s="429"/>
      <c r="N5" s="428"/>
      <c r="O5" s="429"/>
      <c r="P5" s="428"/>
      <c r="Q5" s="429"/>
      <c r="S5" s="340" t="n">
        <f aca="false">B5+D5+F5+H5+J5+L5+N5+P5</f>
        <v>8</v>
      </c>
      <c r="T5" s="4" t="n">
        <f aca="false">C5+E5+G5+I5+K5+M5+O5+Q5</f>
        <v>5</v>
      </c>
      <c r="U5" s="341" t="n">
        <f aca="false">T5/(T5+S5)</f>
        <v>0.384615384615385</v>
      </c>
      <c r="V5" s="4" t="n">
        <f aca="false">B5+C5+J5+K5</f>
        <v>6</v>
      </c>
      <c r="W5" s="4" t="n">
        <f aca="false">D5+E5+L5+M5</f>
        <v>5</v>
      </c>
      <c r="X5" s="4" t="n">
        <f aca="false">F5+G5+N5+O5</f>
        <v>2</v>
      </c>
      <c r="Y5" s="4" t="n">
        <f aca="false">SUM(V5:X5)</f>
        <v>13</v>
      </c>
      <c r="Z5" s="15" t="n">
        <f aca="false">W5/Y5</f>
        <v>0.384615384615385</v>
      </c>
      <c r="AA5" s="15" t="n">
        <f aca="false">X5/Y5</f>
        <v>0.153846153846154</v>
      </c>
      <c r="AB5" s="4" t="n">
        <f aca="false">H5+I5+P5+Q5</f>
        <v>0</v>
      </c>
      <c r="AC5" s="4" t="n">
        <f aca="false">SUM(B5:I5)</f>
        <v>13</v>
      </c>
      <c r="AD5" s="342" t="n">
        <f aca="false">SUM(J5:Q5)</f>
        <v>0</v>
      </c>
      <c r="AE5" s="343" t="n">
        <f aca="false">SUM(B5:Q5)</f>
        <v>13</v>
      </c>
      <c r="AH5" s="15" t="n">
        <f aca="false">(S5/BN5) - 1</f>
        <v>-0.333333333333333</v>
      </c>
      <c r="AI5" s="15" t="n">
        <f aca="false">(T5/BO5) - 1</f>
        <v>0.25</v>
      </c>
      <c r="AJ5" s="15" t="n">
        <f aca="false">(U5/BP5) - 1</f>
        <v>0.538461538461539</v>
      </c>
      <c r="AK5" s="15" t="n">
        <f aca="false">(V5/BQ5) - 1</f>
        <v>0.2</v>
      </c>
      <c r="AL5" s="15" t="n">
        <f aca="false">(W5/BR5) - 1</f>
        <v>-0.444444444444444</v>
      </c>
      <c r="AM5" s="15" t="e">
        <f aca="false">(X5/BS5) - 1</f>
        <v>#DIV/0!</v>
      </c>
      <c r="AN5" s="15" t="n">
        <f aca="false">(Y5/BT5) - 1</f>
        <v>-0.0714285714285714</v>
      </c>
      <c r="AO5" s="15" t="n">
        <f aca="false">(Z5/BU5) - 1</f>
        <v>-0.401709401709402</v>
      </c>
      <c r="AP5" s="15" t="e">
        <f aca="false">(AA5/BV5) - 1</f>
        <v>#DIV/0!</v>
      </c>
      <c r="AQ5" s="15" t="n">
        <f aca="false">(AB5/BW5) - 1</f>
        <v>-1</v>
      </c>
      <c r="AR5" s="15" t="n">
        <f aca="false">(AC5/BX5) - 1</f>
        <v>0</v>
      </c>
      <c r="AS5" s="15" t="n">
        <f aca="false">(AD5/BY5) - 1</f>
        <v>-1</v>
      </c>
      <c r="AT5" s="15" t="n">
        <f aca="false">(AE5/BZ5) - 1</f>
        <v>-0.1875</v>
      </c>
      <c r="AV5" s="344" t="n">
        <v>0.291666666666667</v>
      </c>
      <c r="AW5" s="345" t="n">
        <v>5</v>
      </c>
      <c r="AX5" s="371"/>
      <c r="AY5" s="345" t="n">
        <v>5</v>
      </c>
      <c r="AZ5" s="371" t="n">
        <v>3</v>
      </c>
      <c r="BA5" s="345"/>
      <c r="BB5" s="371"/>
      <c r="BC5" s="345"/>
      <c r="BD5" s="371"/>
      <c r="BE5" s="345"/>
      <c r="BF5" s="371"/>
      <c r="BG5" s="345" t="n">
        <v>1</v>
      </c>
      <c r="BH5" s="371"/>
      <c r="BI5" s="345"/>
      <c r="BJ5" s="371"/>
      <c r="BK5" s="345" t="n">
        <v>1</v>
      </c>
      <c r="BL5" s="371" t="n">
        <v>1</v>
      </c>
      <c r="BN5" s="340" t="n">
        <f aca="false">AW5+AY5+BA5+BC5+BE5+BG5+BI5+BK5</f>
        <v>12</v>
      </c>
      <c r="BO5" s="4" t="n">
        <f aca="false">AX5+AZ5+BB5+BD5+BF5+BH5+BJ5+BL5</f>
        <v>4</v>
      </c>
      <c r="BP5" s="341" t="n">
        <f aca="false">BO5/(BO5+BN5)</f>
        <v>0.25</v>
      </c>
      <c r="BQ5" s="4" t="n">
        <f aca="false">AW5+AX5+BE5+BF5</f>
        <v>5</v>
      </c>
      <c r="BR5" s="4" t="n">
        <f aca="false">AY5+AZ5+BG5+BH5</f>
        <v>9</v>
      </c>
      <c r="BS5" s="4" t="n">
        <f aca="false">BA5+BB5+BI5+BJ5</f>
        <v>0</v>
      </c>
      <c r="BT5" s="4" t="n">
        <f aca="false">SUM(BQ5:BS5)</f>
        <v>14</v>
      </c>
      <c r="BU5" s="15" t="n">
        <f aca="false">BR5/BT5</f>
        <v>0.642857142857143</v>
      </c>
      <c r="BV5" s="15" t="n">
        <f aca="false">BS5/BT5</f>
        <v>0</v>
      </c>
      <c r="BW5" s="4" t="n">
        <f aca="false">BC5+BD5+BK5+BL5</f>
        <v>2</v>
      </c>
      <c r="BX5" s="4" t="n">
        <f aca="false">SUM(AW5:BD5)</f>
        <v>13</v>
      </c>
      <c r="BY5" s="342" t="n">
        <f aca="false">SUM(BE5:BL5)</f>
        <v>3</v>
      </c>
      <c r="BZ5" s="343" t="n">
        <f aca="false">SUM(AW5:BL5)</f>
        <v>16</v>
      </c>
      <c r="CC5" s="15" t="n">
        <f aca="false">(BN5/DI5) - 1</f>
        <v>0.2</v>
      </c>
      <c r="CD5" s="15" t="n">
        <f aca="false">(BO5/DJ5) - 1</f>
        <v>0.333333333333333</v>
      </c>
      <c r="CE5" s="15" t="n">
        <f aca="false">(BP5/DK5) - 1</f>
        <v>0.0833333333333333</v>
      </c>
      <c r="CF5" s="15" t="n">
        <f aca="false">(BQ5/DL5) - 1</f>
        <v>-0.444444444444444</v>
      </c>
      <c r="CG5" s="15" t="n">
        <f aca="false">(BR5/DM5) - 1</f>
        <v>8</v>
      </c>
      <c r="CH5" s="15" t="n">
        <f aca="false">(BS5/DN5) - 1</f>
        <v>-1</v>
      </c>
      <c r="CI5" s="15" t="n">
        <f aca="false">(BT5/DO5) - 1</f>
        <v>0.166666666666667</v>
      </c>
      <c r="CJ5" s="15" t="n">
        <f aca="false">(BU5/DP5) - 1</f>
        <v>6.71428571428572</v>
      </c>
      <c r="CK5" s="15" t="n">
        <f aca="false">(BV5/DQ5) - 1</f>
        <v>-1</v>
      </c>
      <c r="CL5" s="15" t="n">
        <f aca="false">(BW5/DR5) - 1</f>
        <v>1</v>
      </c>
      <c r="CM5" s="15" t="n">
        <f aca="false">(BX5/DS5) - 1</f>
        <v>0.181818181818182</v>
      </c>
      <c r="CN5" s="15" t="n">
        <f aca="false">(BY5/DT5) - 1</f>
        <v>0.5</v>
      </c>
      <c r="CO5" s="15" t="n">
        <f aca="false">(BZ5/DU5) - 1</f>
        <v>0.230769230769231</v>
      </c>
      <c r="CQ5" s="344" t="n">
        <v>0.291666666666667</v>
      </c>
      <c r="CR5" s="345" t="n">
        <v>6</v>
      </c>
      <c r="CS5" s="371" t="n">
        <v>3</v>
      </c>
      <c r="CT5" s="345" t="n">
        <v>1</v>
      </c>
      <c r="CU5" s="371"/>
      <c r="CV5" s="345" t="n">
        <v>1</v>
      </c>
      <c r="CW5" s="371"/>
      <c r="CX5" s="345"/>
      <c r="CY5" s="371"/>
      <c r="CZ5" s="345"/>
      <c r="DA5" s="371"/>
      <c r="DB5" s="345"/>
      <c r="DC5" s="371"/>
      <c r="DD5" s="345" t="n">
        <v>1</v>
      </c>
      <c r="DE5" s="371"/>
      <c r="DF5" s="345" t="n">
        <v>1</v>
      </c>
      <c r="DG5" s="371"/>
      <c r="DI5" s="340" t="n">
        <f aca="false">CR5+CT5+CV5+CX5+CZ5+DB5+DD5+DF5</f>
        <v>10</v>
      </c>
      <c r="DJ5" s="4" t="n">
        <f aca="false">CS5+CU5+CW5+CY5+DA5+DC5+DE5+DG5</f>
        <v>3</v>
      </c>
      <c r="DK5" s="341" t="n">
        <f aca="false">DJ5/(DJ5+DI5)</f>
        <v>0.230769230769231</v>
      </c>
      <c r="DL5" s="4" t="n">
        <f aca="false">CR5+CS5+CZ5+DA5</f>
        <v>9</v>
      </c>
      <c r="DM5" s="4" t="n">
        <f aca="false">CT5+CU5+DB5+DC5</f>
        <v>1</v>
      </c>
      <c r="DN5" s="4" t="n">
        <f aca="false">CV5+CW5+DD5+DE5</f>
        <v>2</v>
      </c>
      <c r="DO5" s="4" t="n">
        <f aca="false">SUM(DL5:DN5)</f>
        <v>12</v>
      </c>
      <c r="DP5" s="15" t="n">
        <f aca="false">DM5/DO5</f>
        <v>0.0833333333333333</v>
      </c>
      <c r="DQ5" s="15" t="n">
        <f aca="false">DN5/DO5</f>
        <v>0.166666666666667</v>
      </c>
      <c r="DR5" s="4" t="n">
        <f aca="false">CX5+CY5+DF5+DG5</f>
        <v>1</v>
      </c>
      <c r="DS5" s="4" t="n">
        <f aca="false">SUM(CR5:CY5)</f>
        <v>11</v>
      </c>
      <c r="DT5" s="342" t="n">
        <f aca="false">SUM(CZ5:DG5)</f>
        <v>2</v>
      </c>
      <c r="DU5" s="343" t="n">
        <f aca="false">SUM(CR5:DG5)</f>
        <v>13</v>
      </c>
      <c r="DX5" s="15" t="n">
        <f aca="false">(DI5/FD5) - 1</f>
        <v>1</v>
      </c>
      <c r="DY5" s="15" t="n">
        <f aca="false">(DJ5/FE5) - 1</f>
        <v>2</v>
      </c>
      <c r="DZ5" s="15" t="n">
        <f aca="false">(DK5/FF5) - 1</f>
        <v>0.384615384615385</v>
      </c>
      <c r="EA5" s="15" t="n">
        <f aca="false">(DL5/FG5) - 1</f>
        <v>2</v>
      </c>
      <c r="EB5" s="15" t="n">
        <f aca="false">(DM5/FH5) - 1</f>
        <v>0</v>
      </c>
      <c r="EC5" s="15" t="n">
        <f aca="false">(DN5/FI5) - 1</f>
        <v>1</v>
      </c>
      <c r="ED5" s="15" t="n">
        <f aca="false">(DO5/FJ5) - 1</f>
        <v>1.4</v>
      </c>
      <c r="EE5" s="15" t="n">
        <f aca="false">(DP5/FK5) - 1</f>
        <v>-0.583333333333333</v>
      </c>
      <c r="EF5" s="15" t="n">
        <f aca="false">(DQ5/FL5) - 1</f>
        <v>-0.166666666666667</v>
      </c>
      <c r="EG5" s="15" t="n">
        <f aca="false">(DR5/FM5) - 1</f>
        <v>0</v>
      </c>
      <c r="EH5" s="15" t="n">
        <f aca="false">(DS5/FN5) - 1</f>
        <v>1.75</v>
      </c>
      <c r="EI5" s="15" t="n">
        <f aca="false">(DT5/FO5) - 1</f>
        <v>0</v>
      </c>
      <c r="EJ5" s="15" t="n">
        <f aca="false">(DU5/FP5) - 1</f>
        <v>1.16666666666667</v>
      </c>
      <c r="EL5" s="346" t="n">
        <v>0.291666666666667</v>
      </c>
      <c r="EM5" s="345" t="n">
        <v>1</v>
      </c>
      <c r="EN5" s="371" t="n">
        <v>0</v>
      </c>
      <c r="EO5" s="412" t="n">
        <v>1</v>
      </c>
      <c r="EP5" s="413" t="n">
        <v>0</v>
      </c>
      <c r="EQ5" s="412" t="n">
        <v>1</v>
      </c>
      <c r="ER5" s="413"/>
      <c r="ES5" s="345" t="n">
        <v>1</v>
      </c>
      <c r="ET5" s="371"/>
      <c r="EU5" s="345" t="n">
        <v>1</v>
      </c>
      <c r="EV5" s="371" t="n">
        <v>1</v>
      </c>
      <c r="EW5" s="412"/>
      <c r="EX5" s="413"/>
      <c r="EY5" s="412"/>
      <c r="EZ5" s="413"/>
      <c r="FA5" s="345" t="n">
        <v>0</v>
      </c>
      <c r="FB5" s="371"/>
      <c r="FD5" s="340" t="n">
        <f aca="false">EM5+EO5+EQ5+ES5+EU5+EW5+EY5+FA5</f>
        <v>5</v>
      </c>
      <c r="FE5" s="4" t="n">
        <f aca="false">EN5+EP5+ER5+ET5+EV5+EX5+EZ5+FB5</f>
        <v>1</v>
      </c>
      <c r="FF5" s="341" t="n">
        <f aca="false">FE5/(FE5+FD5)</f>
        <v>0.166666666666667</v>
      </c>
      <c r="FG5" s="4" t="n">
        <f aca="false">EM5+EN5+EU5+EV5</f>
        <v>3</v>
      </c>
      <c r="FH5" s="4" t="n">
        <f aca="false">EO5+EP5+EW5+EX5</f>
        <v>1</v>
      </c>
      <c r="FI5" s="4" t="n">
        <f aca="false">EQ5+ER5+EY5+EZ5</f>
        <v>1</v>
      </c>
      <c r="FJ5" s="4" t="n">
        <f aca="false">SUM(FG5:FI5)</f>
        <v>5</v>
      </c>
      <c r="FK5" s="15" t="n">
        <f aca="false">FH5/FJ5</f>
        <v>0.2</v>
      </c>
      <c r="FL5" s="15" t="n">
        <f aca="false">FI5/FJ5</f>
        <v>0.2</v>
      </c>
      <c r="FM5" s="4" t="n">
        <f aca="false">ES5+ET5+FA5+FB5</f>
        <v>1</v>
      </c>
      <c r="FN5" s="4" t="n">
        <f aca="false">SUM(EM5:ET5)</f>
        <v>4</v>
      </c>
      <c r="FO5" s="342" t="n">
        <f aca="false">SUM(EU5:FB5)</f>
        <v>2</v>
      </c>
      <c r="FP5" s="343" t="n">
        <f aca="false">SUM(EM5:FB5)</f>
        <v>6</v>
      </c>
      <c r="FR5" s="0" t="n">
        <v>3</v>
      </c>
      <c r="FS5" s="0" t="n">
        <v>1</v>
      </c>
      <c r="FT5" s="0" t="n">
        <v>0.25</v>
      </c>
      <c r="FU5" s="0" t="n">
        <v>2</v>
      </c>
      <c r="FV5" s="0" t="n">
        <v>1</v>
      </c>
      <c r="FW5" s="0" t="n">
        <v>0</v>
      </c>
      <c r="FX5" s="0" t="n">
        <v>3</v>
      </c>
      <c r="FY5" s="0" t="n">
        <v>0.333333333333333</v>
      </c>
      <c r="FZ5" s="0" t="n">
        <v>0</v>
      </c>
      <c r="GA5" s="0" t="n">
        <v>1</v>
      </c>
      <c r="GB5" s="0" t="n">
        <v>3</v>
      </c>
      <c r="GC5" s="0" t="n">
        <v>1</v>
      </c>
      <c r="GD5" s="0" t="n">
        <v>4</v>
      </c>
      <c r="GF5" s="347" t="n">
        <f aca="false">(FD5/FR5) - 1</f>
        <v>0.666666666666667</v>
      </c>
      <c r="GG5" s="15" t="n">
        <f aca="false">(FE5/FS5) - 1</f>
        <v>0</v>
      </c>
      <c r="GH5" s="15" t="n">
        <f aca="false">(FF5/FT5) - 1</f>
        <v>-0.333333333333333</v>
      </c>
      <c r="GI5" s="15" t="n">
        <f aca="false">(FG5/FU5) - 1</f>
        <v>0.5</v>
      </c>
      <c r="GJ5" s="15" t="n">
        <f aca="false">(FH5/FV5) - 1</f>
        <v>0</v>
      </c>
      <c r="GK5" s="15" t="e">
        <f aca="false">(FI5/FW5) - 1</f>
        <v>#DIV/0!</v>
      </c>
      <c r="GL5" s="15" t="n">
        <f aca="false">(FJ5/FX5) - 1</f>
        <v>0.666666666666667</v>
      </c>
      <c r="GM5" s="15" t="n">
        <f aca="false">(FK5/FY5) - 1</f>
        <v>-0.399999999999999</v>
      </c>
      <c r="GN5" s="15" t="e">
        <f aca="false">(FL5/FZ5) - 1</f>
        <v>#DIV/0!</v>
      </c>
      <c r="GO5" s="15" t="n">
        <f aca="false">(FM5/GA5) - 1</f>
        <v>0</v>
      </c>
      <c r="GP5" s="15" t="n">
        <f aca="false">(FN5/GB5) - 1</f>
        <v>0.333333333333333</v>
      </c>
      <c r="GQ5" s="15" t="n">
        <f aca="false">(FO5/GC5) - 1</f>
        <v>1</v>
      </c>
      <c r="GR5" s="348" t="n">
        <f aca="false">(FP5/GD5) - 1</f>
        <v>0.5</v>
      </c>
    </row>
    <row r="6" customFormat="false" ht="21" hidden="false" customHeight="true" outlineLevel="0" collapsed="false">
      <c r="A6" s="349" t="n">
        <v>0.302083333333333</v>
      </c>
      <c r="B6" s="376" t="n">
        <v>5</v>
      </c>
      <c r="C6" s="377" t="n">
        <v>3</v>
      </c>
      <c r="D6" s="376" t="n">
        <v>4</v>
      </c>
      <c r="E6" s="377" t="n">
        <v>3</v>
      </c>
      <c r="F6" s="376" t="n">
        <v>1</v>
      </c>
      <c r="G6" s="377"/>
      <c r="H6" s="376"/>
      <c r="I6" s="377"/>
      <c r="J6" s="431"/>
      <c r="K6" s="432"/>
      <c r="L6" s="431"/>
      <c r="M6" s="432"/>
      <c r="N6" s="431"/>
      <c r="O6" s="432"/>
      <c r="P6" s="431"/>
      <c r="Q6" s="432"/>
      <c r="S6" s="340" t="n">
        <f aca="false">B6+D6+F6+H6+J6+L6+N6+P6</f>
        <v>10</v>
      </c>
      <c r="T6" s="4" t="n">
        <f aca="false">C6+E6+G6+I6+K6+M6+O6+Q6</f>
        <v>6</v>
      </c>
      <c r="U6" s="341" t="n">
        <f aca="false">T6/(T6+S6)</f>
        <v>0.375</v>
      </c>
      <c r="V6" s="4" t="n">
        <f aca="false">B6+C6+J6+K6</f>
        <v>8</v>
      </c>
      <c r="W6" s="4" t="n">
        <f aca="false">D6+E6+L6+M6</f>
        <v>7</v>
      </c>
      <c r="X6" s="4" t="n">
        <f aca="false">F6+G6+N6+O6</f>
        <v>1</v>
      </c>
      <c r="Y6" s="4" t="n">
        <f aca="false">SUM(V6:X6)</f>
        <v>16</v>
      </c>
      <c r="Z6" s="15" t="n">
        <f aca="false">W6/Y6</f>
        <v>0.4375</v>
      </c>
      <c r="AA6" s="15" t="n">
        <f aca="false">X6/Y6</f>
        <v>0.0625</v>
      </c>
      <c r="AB6" s="4" t="n">
        <f aca="false">H6+I6+P6+Q6</f>
        <v>0</v>
      </c>
      <c r="AC6" s="4" t="n">
        <f aca="false">SUM(B6:I6)</f>
        <v>16</v>
      </c>
      <c r="AD6" s="342" t="n">
        <f aca="false">SUM(J6:Q6)</f>
        <v>0</v>
      </c>
      <c r="AE6" s="343" t="n">
        <f aca="false">SUM(B6:Q6)</f>
        <v>16</v>
      </c>
      <c r="AH6" s="15" t="n">
        <f aca="false">(S6/BN6) - 1</f>
        <v>-0.166666666666667</v>
      </c>
      <c r="AI6" s="15" t="n">
        <f aca="false">(T6/BO6) - 1</f>
        <v>-0.142857142857143</v>
      </c>
      <c r="AJ6" s="15" t="n">
        <f aca="false">(U6/BP6) - 1</f>
        <v>0.017857142857143</v>
      </c>
      <c r="AK6" s="15" t="n">
        <f aca="false">(V6/BQ6) - 1</f>
        <v>0.142857142857143</v>
      </c>
      <c r="AL6" s="15" t="n">
        <f aca="false">(W6/BR6) - 1</f>
        <v>-0.125</v>
      </c>
      <c r="AM6" s="15" t="n">
        <f aca="false">(X6/BS6) - 1</f>
        <v>0</v>
      </c>
      <c r="AN6" s="15" t="n">
        <f aca="false">(Y6/BT6) - 1</f>
        <v>0</v>
      </c>
      <c r="AO6" s="15" t="n">
        <f aca="false">(Z6/BU6) - 1</f>
        <v>-0.125</v>
      </c>
      <c r="AP6" s="15" t="n">
        <f aca="false">(AA6/BV6) - 1</f>
        <v>0</v>
      </c>
      <c r="AQ6" s="15" t="n">
        <f aca="false">(AB6/BW6) - 1</f>
        <v>-1</v>
      </c>
      <c r="AR6" s="15" t="n">
        <f aca="false">(AC6/BX6) - 1</f>
        <v>0.142857142857143</v>
      </c>
      <c r="AS6" s="15" t="n">
        <f aca="false">(AD6/BY6) - 1</f>
        <v>-1</v>
      </c>
      <c r="AT6" s="15" t="n">
        <f aca="false">(AE6/BZ6) - 1</f>
        <v>-0.157894736842105</v>
      </c>
      <c r="AV6" s="349" t="n">
        <v>0.302083333333333</v>
      </c>
      <c r="AW6" s="376" t="n">
        <v>5</v>
      </c>
      <c r="AX6" s="377" t="n">
        <v>1</v>
      </c>
      <c r="AY6" s="376" t="n">
        <v>2</v>
      </c>
      <c r="AZ6" s="377" t="n">
        <v>4</v>
      </c>
      <c r="BA6" s="376" t="n">
        <v>1</v>
      </c>
      <c r="BB6" s="377"/>
      <c r="BC6" s="376"/>
      <c r="BD6" s="377" t="n">
        <v>1</v>
      </c>
      <c r="BE6" s="376" t="n">
        <v>1</v>
      </c>
      <c r="BF6" s="377"/>
      <c r="BG6" s="376" t="n">
        <v>1</v>
      </c>
      <c r="BH6" s="377" t="n">
        <v>1</v>
      </c>
      <c r="BI6" s="376"/>
      <c r="BJ6" s="377"/>
      <c r="BK6" s="376" t="n">
        <v>2</v>
      </c>
      <c r="BL6" s="377"/>
      <c r="BN6" s="340" t="n">
        <f aca="false">AW6+AY6+BA6+BC6+BE6+BG6+BI6+BK6</f>
        <v>12</v>
      </c>
      <c r="BO6" s="4" t="n">
        <f aca="false">AX6+AZ6+BB6+BD6+BF6+BH6+BJ6+BL6</f>
        <v>7</v>
      </c>
      <c r="BP6" s="341" t="n">
        <f aca="false">BO6/(BO6+BN6)</f>
        <v>0.368421052631579</v>
      </c>
      <c r="BQ6" s="4" t="n">
        <f aca="false">AW6+AX6+BE6+BF6</f>
        <v>7</v>
      </c>
      <c r="BR6" s="4" t="n">
        <f aca="false">AY6+AZ6+BG6+BH6</f>
        <v>8</v>
      </c>
      <c r="BS6" s="4" t="n">
        <f aca="false">BA6+BB6+BI6+BJ6</f>
        <v>1</v>
      </c>
      <c r="BT6" s="4" t="n">
        <f aca="false">SUM(BQ6:BS6)</f>
        <v>16</v>
      </c>
      <c r="BU6" s="15" t="n">
        <f aca="false">BR6/BT6</f>
        <v>0.5</v>
      </c>
      <c r="BV6" s="15" t="n">
        <f aca="false">BS6/BT6</f>
        <v>0.0625</v>
      </c>
      <c r="BW6" s="4" t="n">
        <f aca="false">BC6+BD6+BK6+BL6</f>
        <v>3</v>
      </c>
      <c r="BX6" s="4" t="n">
        <f aca="false">SUM(AW6:BD6)</f>
        <v>14</v>
      </c>
      <c r="BY6" s="342" t="n">
        <f aca="false">SUM(BE6:BL6)</f>
        <v>5</v>
      </c>
      <c r="BZ6" s="343" t="n">
        <f aca="false">SUM(AW6:BL6)</f>
        <v>19</v>
      </c>
      <c r="CC6" s="15" t="n">
        <f aca="false">(BN6/DI6) - 1</f>
        <v>0.5</v>
      </c>
      <c r="CD6" s="15" t="e">
        <f aca="false">(BO6/DJ6) - 1</f>
        <v>#DIV/0!</v>
      </c>
      <c r="CE6" s="15" t="e">
        <f aca="false">(BP6/DK6) - 1</f>
        <v>#DIV/0!</v>
      </c>
      <c r="CF6" s="15" t="n">
        <f aca="false">(BQ6/DL6) - 1</f>
        <v>2.5</v>
      </c>
      <c r="CG6" s="15" t="n">
        <f aca="false">(BR6/DM6) - 1</f>
        <v>3</v>
      </c>
      <c r="CH6" s="15" t="n">
        <f aca="false">(BS6/DN6) - 1</f>
        <v>-0.5</v>
      </c>
      <c r="CI6" s="15" t="n">
        <f aca="false">(BT6/DO6) - 1</f>
        <v>1.66666666666667</v>
      </c>
      <c r="CJ6" s="15" t="n">
        <f aca="false">(BU6/DP6) - 1</f>
        <v>0.5</v>
      </c>
      <c r="CK6" s="15" t="n">
        <f aca="false">(BV6/DQ6) - 1</f>
        <v>-0.8125</v>
      </c>
      <c r="CL6" s="15" t="n">
        <f aca="false">(BW6/DR6) - 1</f>
        <v>0.5</v>
      </c>
      <c r="CM6" s="15" t="n">
        <f aca="false">(BX6/DS6) - 1</f>
        <v>1</v>
      </c>
      <c r="CN6" s="15" t="n">
        <f aca="false">(BY6/DT6) - 1</f>
        <v>4</v>
      </c>
      <c r="CO6" s="15" t="n">
        <f aca="false">(BZ6/DU6) - 1</f>
        <v>1.375</v>
      </c>
      <c r="CQ6" s="349" t="n">
        <v>0.302083333333333</v>
      </c>
      <c r="CR6" s="376" t="n">
        <v>2</v>
      </c>
      <c r="CS6" s="377"/>
      <c r="CT6" s="376" t="n">
        <v>1</v>
      </c>
      <c r="CU6" s="377"/>
      <c r="CV6" s="376" t="n">
        <v>2</v>
      </c>
      <c r="CW6" s="377"/>
      <c r="CX6" s="376" t="n">
        <v>2</v>
      </c>
      <c r="CY6" s="377"/>
      <c r="CZ6" s="376"/>
      <c r="DA6" s="377"/>
      <c r="DB6" s="376" t="n">
        <v>1</v>
      </c>
      <c r="DC6" s="377"/>
      <c r="DD6" s="376"/>
      <c r="DE6" s="377"/>
      <c r="DF6" s="376"/>
      <c r="DG6" s="377"/>
      <c r="DI6" s="340" t="n">
        <f aca="false">CR6+CT6+CV6+CX6+CZ6+DB6+DD6+DF6</f>
        <v>8</v>
      </c>
      <c r="DJ6" s="4" t="n">
        <f aca="false">CS6+CU6+CW6+CY6+DA6+DC6+DE6+DG6</f>
        <v>0</v>
      </c>
      <c r="DK6" s="341" t="n">
        <f aca="false">DJ6/(DJ6+DI6)</f>
        <v>0</v>
      </c>
      <c r="DL6" s="4" t="n">
        <f aca="false">CR6+CS6+CZ6+DA6</f>
        <v>2</v>
      </c>
      <c r="DM6" s="4" t="n">
        <f aca="false">CT6+CU6+DB6+DC6</f>
        <v>2</v>
      </c>
      <c r="DN6" s="4" t="n">
        <f aca="false">CV6+CW6+DD6+DE6</f>
        <v>2</v>
      </c>
      <c r="DO6" s="4" t="n">
        <f aca="false">SUM(DL6:DN6)</f>
        <v>6</v>
      </c>
      <c r="DP6" s="15" t="n">
        <f aca="false">DM6/DO6</f>
        <v>0.333333333333333</v>
      </c>
      <c r="DQ6" s="15" t="n">
        <f aca="false">DN6/DO6</f>
        <v>0.333333333333333</v>
      </c>
      <c r="DR6" s="4" t="n">
        <f aca="false">CX6+CY6+DF6+DG6</f>
        <v>2</v>
      </c>
      <c r="DS6" s="4" t="n">
        <f aca="false">SUM(CR6:CY6)</f>
        <v>7</v>
      </c>
      <c r="DT6" s="342" t="n">
        <f aca="false">SUM(CZ6:DG6)</f>
        <v>1</v>
      </c>
      <c r="DU6" s="343" t="n">
        <f aca="false">SUM(CR6:DG6)</f>
        <v>8</v>
      </c>
      <c r="DX6" s="15" t="n">
        <f aca="false">(DI6/FD6) - 1</f>
        <v>-0.272727272727273</v>
      </c>
      <c r="DY6" s="15" t="e">
        <f aca="false">(DJ6/FE6) - 1</f>
        <v>#DIV/0!</v>
      </c>
      <c r="DZ6" s="15" t="e">
        <f aca="false">(DK6/FF6) - 1</f>
        <v>#DIV/0!</v>
      </c>
      <c r="EA6" s="15" t="n">
        <f aca="false">(DL6/FG6) - 1</f>
        <v>-0.75</v>
      </c>
      <c r="EB6" s="15" t="n">
        <f aca="false">(DM6/FH6) - 1</f>
        <v>1</v>
      </c>
      <c r="EC6" s="15" t="e">
        <f aca="false">(DN6/FI6) - 1</f>
        <v>#DIV/0!</v>
      </c>
      <c r="ED6" s="15" t="n">
        <f aca="false">(DO6/FJ6) - 1</f>
        <v>-0.333333333333333</v>
      </c>
      <c r="EE6" s="15" t="n">
        <f aca="false">(DP6/FK6) - 1</f>
        <v>2</v>
      </c>
      <c r="EF6" s="15" t="e">
        <f aca="false">(DQ6/FL6) - 1</f>
        <v>#DIV/0!</v>
      </c>
      <c r="EG6" s="15" t="n">
        <f aca="false">(DR6/FM6) - 1</f>
        <v>0</v>
      </c>
      <c r="EH6" s="15" t="n">
        <f aca="false">(DS6/FN6) - 1</f>
        <v>-0.125</v>
      </c>
      <c r="EI6" s="15" t="n">
        <f aca="false">(DT6/FO6) - 1</f>
        <v>-0.666666666666667</v>
      </c>
      <c r="EJ6" s="15" t="n">
        <f aca="false">(DU6/FP6) - 1</f>
        <v>-0.272727272727273</v>
      </c>
      <c r="EL6" s="350" t="n">
        <v>0.302083333333333</v>
      </c>
      <c r="EM6" s="345" t="n">
        <v>6</v>
      </c>
      <c r="EN6" s="371" t="n">
        <v>0</v>
      </c>
      <c r="EO6" s="412" t="n">
        <v>1</v>
      </c>
      <c r="EP6" s="413" t="n">
        <v>0</v>
      </c>
      <c r="EQ6" s="412"/>
      <c r="ER6" s="413"/>
      <c r="ES6" s="345" t="n">
        <v>1</v>
      </c>
      <c r="ET6" s="371"/>
      <c r="EU6" s="345" t="n">
        <v>2</v>
      </c>
      <c r="EV6" s="371"/>
      <c r="EW6" s="412"/>
      <c r="EX6" s="413"/>
      <c r="EY6" s="412"/>
      <c r="EZ6" s="413"/>
      <c r="FA6" s="345" t="n">
        <v>1</v>
      </c>
      <c r="FB6" s="371"/>
      <c r="FD6" s="340" t="n">
        <f aca="false">EM6+EO6+EQ6+ES6+EU6+EW6+EY6+FA6</f>
        <v>11</v>
      </c>
      <c r="FE6" s="4" t="n">
        <f aca="false">EN6+EP6+ER6+ET6+EV6+EX6+EZ6+FB6</f>
        <v>0</v>
      </c>
      <c r="FF6" s="341" t="n">
        <f aca="false">FE6/(FE6+FD6)</f>
        <v>0</v>
      </c>
      <c r="FG6" s="4" t="n">
        <f aca="false">EM6+EN6+EU6+EV6</f>
        <v>8</v>
      </c>
      <c r="FH6" s="4" t="n">
        <f aca="false">EO6+EP6+EW6+EX6</f>
        <v>1</v>
      </c>
      <c r="FI6" s="4" t="n">
        <f aca="false">EQ6+ER6+EY6+EZ6</f>
        <v>0</v>
      </c>
      <c r="FJ6" s="4" t="n">
        <f aca="false">SUM(FG6:FI6)</f>
        <v>9</v>
      </c>
      <c r="FK6" s="15" t="n">
        <f aca="false">FH6/FJ6</f>
        <v>0.111111111111111</v>
      </c>
      <c r="FL6" s="15" t="n">
        <f aca="false">FI6/FJ6</f>
        <v>0</v>
      </c>
      <c r="FM6" s="4" t="n">
        <f aca="false">ES6+ET6+FA6+FB6</f>
        <v>2</v>
      </c>
      <c r="FN6" s="4" t="n">
        <f aca="false">SUM(EM6:ET6)</f>
        <v>8</v>
      </c>
      <c r="FO6" s="342" t="n">
        <f aca="false">SUM(EU6:FB6)</f>
        <v>3</v>
      </c>
      <c r="FP6" s="343" t="n">
        <f aca="false">SUM(EM6:FB6)</f>
        <v>11</v>
      </c>
      <c r="FR6" s="0" t="n">
        <v>6</v>
      </c>
      <c r="FS6" s="0" t="n">
        <v>5</v>
      </c>
      <c r="FT6" s="0" t="n">
        <v>0.454545454545455</v>
      </c>
      <c r="FU6" s="0" t="n">
        <v>9</v>
      </c>
      <c r="FV6" s="0" t="n">
        <v>0</v>
      </c>
      <c r="FW6" s="0" t="n">
        <v>1</v>
      </c>
      <c r="FX6" s="0" t="n">
        <v>10</v>
      </c>
      <c r="FY6" s="0" t="n">
        <v>0</v>
      </c>
      <c r="FZ6" s="0" t="n">
        <v>0.1</v>
      </c>
      <c r="GA6" s="0" t="n">
        <v>1</v>
      </c>
      <c r="GB6" s="0" t="n">
        <v>8</v>
      </c>
      <c r="GC6" s="0" t="n">
        <v>3</v>
      </c>
      <c r="GD6" s="0" t="n">
        <v>11</v>
      </c>
      <c r="GF6" s="347" t="n">
        <f aca="false">(FD6/FR6) - 1</f>
        <v>0.833333333333333</v>
      </c>
      <c r="GG6" s="15" t="n">
        <f aca="false">(FE6/FS6) - 1</f>
        <v>-1</v>
      </c>
      <c r="GH6" s="15" t="n">
        <f aca="false">(FF6/FT6) - 1</f>
        <v>-1</v>
      </c>
      <c r="GI6" s="15" t="n">
        <f aca="false">(FG6/FU6) - 1</f>
        <v>-0.111111111111111</v>
      </c>
      <c r="GJ6" s="15" t="e">
        <f aca="false">(FH6/FV6) - 1</f>
        <v>#DIV/0!</v>
      </c>
      <c r="GK6" s="15" t="n">
        <f aca="false">(FI6/FW6) - 1</f>
        <v>-1</v>
      </c>
      <c r="GL6" s="15" t="n">
        <f aca="false">(FJ6/FX6) - 1</f>
        <v>-0.1</v>
      </c>
      <c r="GM6" s="15" t="e">
        <f aca="false">(FK6/FY6) - 1</f>
        <v>#DIV/0!</v>
      </c>
      <c r="GN6" s="15" t="n">
        <f aca="false">(FL6/FZ6) - 1</f>
        <v>-1</v>
      </c>
      <c r="GO6" s="15" t="n">
        <f aca="false">(FM6/GA6) - 1</f>
        <v>1</v>
      </c>
      <c r="GP6" s="15" t="n">
        <f aca="false">(FN6/GB6) - 1</f>
        <v>0</v>
      </c>
      <c r="GQ6" s="15" t="n">
        <f aca="false">(FO6/GC6) - 1</f>
        <v>0</v>
      </c>
      <c r="GR6" s="348" t="n">
        <f aca="false">(FP6/GD6) - 1</f>
        <v>0</v>
      </c>
    </row>
    <row r="7" customFormat="false" ht="21" hidden="false" customHeight="true" outlineLevel="0" collapsed="false">
      <c r="A7" s="349" t="n">
        <v>0.3125</v>
      </c>
      <c r="B7" s="376" t="n">
        <v>9</v>
      </c>
      <c r="C7" s="377" t="n">
        <v>2</v>
      </c>
      <c r="D7" s="376" t="n">
        <v>3</v>
      </c>
      <c r="E7" s="377" t="n">
        <v>2</v>
      </c>
      <c r="F7" s="376" t="n">
        <v>2</v>
      </c>
      <c r="G7" s="377" t="n">
        <v>1</v>
      </c>
      <c r="H7" s="376" t="n">
        <v>1</v>
      </c>
      <c r="I7" s="377"/>
      <c r="J7" s="431"/>
      <c r="K7" s="432" t="n">
        <v>1</v>
      </c>
      <c r="L7" s="431" t="n">
        <v>1</v>
      </c>
      <c r="M7" s="432" t="n">
        <v>1</v>
      </c>
      <c r="N7" s="431"/>
      <c r="O7" s="432"/>
      <c r="P7" s="431"/>
      <c r="Q7" s="432" t="n">
        <v>1</v>
      </c>
      <c r="S7" s="340" t="n">
        <f aca="false">B7+D7+F7+H7+J7+L7+N7+P7</f>
        <v>16</v>
      </c>
      <c r="T7" s="4" t="n">
        <f aca="false">C7+E7+G7+I7+K7+M7+O7+Q7</f>
        <v>8</v>
      </c>
      <c r="U7" s="341" t="n">
        <f aca="false">T7/(T7+S7)</f>
        <v>0.333333333333333</v>
      </c>
      <c r="V7" s="4" t="n">
        <f aca="false">B7+C7+J7+K7</f>
        <v>12</v>
      </c>
      <c r="W7" s="4" t="n">
        <f aca="false">D7+E7+L7+M7</f>
        <v>7</v>
      </c>
      <c r="X7" s="4" t="n">
        <f aca="false">F7+G7+N7+O7</f>
        <v>3</v>
      </c>
      <c r="Y7" s="4" t="n">
        <f aca="false">SUM(V7:X7)</f>
        <v>22</v>
      </c>
      <c r="Z7" s="15" t="n">
        <f aca="false">W7/Y7</f>
        <v>0.318181818181818</v>
      </c>
      <c r="AA7" s="15" t="n">
        <f aca="false">X7/Y7</f>
        <v>0.136363636363636</v>
      </c>
      <c r="AB7" s="4" t="n">
        <f aca="false">H7+I7+P7+Q7</f>
        <v>2</v>
      </c>
      <c r="AC7" s="4" t="n">
        <f aca="false">SUM(B7:I7)</f>
        <v>20</v>
      </c>
      <c r="AD7" s="342" t="n">
        <f aca="false">SUM(J7:Q7)</f>
        <v>4</v>
      </c>
      <c r="AE7" s="343" t="n">
        <f aca="false">SUM(B7:Q7)</f>
        <v>24</v>
      </c>
      <c r="AH7" s="15" t="n">
        <f aca="false">(S7/BN7) - 1</f>
        <v>-0.111111111111111</v>
      </c>
      <c r="AI7" s="15" t="n">
        <f aca="false">(T7/BO7) - 1</f>
        <v>-0.333333333333333</v>
      </c>
      <c r="AJ7" s="15" t="n">
        <f aca="false">(U7/BP7) - 1</f>
        <v>-0.166666666666667</v>
      </c>
      <c r="AK7" s="15" t="n">
        <f aca="false">(V7/BQ7) - 1</f>
        <v>-0.333333333333333</v>
      </c>
      <c r="AL7" s="15" t="n">
        <f aca="false">(W7/BR7) - 1</f>
        <v>-0.222222222222222</v>
      </c>
      <c r="AM7" s="15" t="n">
        <f aca="false">(X7/BS7) - 1</f>
        <v>2</v>
      </c>
      <c r="AN7" s="15" t="n">
        <f aca="false">(Y7/BT7) - 1</f>
        <v>-0.214285714285714</v>
      </c>
      <c r="AO7" s="15" t="n">
        <f aca="false">(Z7/BU7) - 1</f>
        <v>-0.0101010101010102</v>
      </c>
      <c r="AP7" s="15" t="n">
        <f aca="false">(AA7/BV7) - 1</f>
        <v>2.81818181818182</v>
      </c>
      <c r="AQ7" s="15" t="n">
        <f aca="false">(AB7/BW7) - 1</f>
        <v>0</v>
      </c>
      <c r="AR7" s="15" t="n">
        <f aca="false">(AC7/BX7) - 1</f>
        <v>-0.166666666666667</v>
      </c>
      <c r="AS7" s="15" t="n">
        <f aca="false">(AD7/BY7) - 1</f>
        <v>-0.333333333333333</v>
      </c>
      <c r="AT7" s="15" t="n">
        <f aca="false">(AE7/BZ7) - 1</f>
        <v>-0.2</v>
      </c>
      <c r="AV7" s="349" t="n">
        <v>0.3125</v>
      </c>
      <c r="AW7" s="376" t="n">
        <v>8</v>
      </c>
      <c r="AX7" s="377" t="n">
        <v>6</v>
      </c>
      <c r="AY7" s="376" t="n">
        <v>5</v>
      </c>
      <c r="AZ7" s="377" t="n">
        <v>3</v>
      </c>
      <c r="BA7" s="376" t="n">
        <v>1</v>
      </c>
      <c r="BB7" s="377"/>
      <c r="BC7" s="376"/>
      <c r="BD7" s="377" t="n">
        <v>1</v>
      </c>
      <c r="BE7" s="376" t="n">
        <v>3</v>
      </c>
      <c r="BF7" s="377" t="n">
        <v>1</v>
      </c>
      <c r="BG7" s="376" t="n">
        <v>1</v>
      </c>
      <c r="BH7" s="377"/>
      <c r="BI7" s="376"/>
      <c r="BJ7" s="377"/>
      <c r="BK7" s="376"/>
      <c r="BL7" s="377" t="n">
        <v>1</v>
      </c>
      <c r="BN7" s="340" t="n">
        <f aca="false">AW7+AY7+BA7+BC7+BE7+BG7+BI7+BK7</f>
        <v>18</v>
      </c>
      <c r="BO7" s="4" t="n">
        <f aca="false">AX7+AZ7+BB7+BD7+BF7+BH7+BJ7+BL7</f>
        <v>12</v>
      </c>
      <c r="BP7" s="341" t="n">
        <f aca="false">BO7/(BO7+BN7)</f>
        <v>0.4</v>
      </c>
      <c r="BQ7" s="4" t="n">
        <f aca="false">AW7+AX7+BE7+BF7</f>
        <v>18</v>
      </c>
      <c r="BR7" s="4" t="n">
        <f aca="false">AY7+AZ7+BG7+BH7</f>
        <v>9</v>
      </c>
      <c r="BS7" s="4" t="n">
        <f aca="false">BA7+BB7+BI7+BJ7</f>
        <v>1</v>
      </c>
      <c r="BT7" s="4" t="n">
        <f aca="false">SUM(BQ7:BS7)</f>
        <v>28</v>
      </c>
      <c r="BU7" s="15" t="n">
        <f aca="false">BR7/BT7</f>
        <v>0.321428571428571</v>
      </c>
      <c r="BV7" s="15" t="n">
        <f aca="false">BS7/BT7</f>
        <v>0.0357142857142857</v>
      </c>
      <c r="BW7" s="4" t="n">
        <f aca="false">BC7+BD7+BK7+BL7</f>
        <v>2</v>
      </c>
      <c r="BX7" s="4" t="n">
        <f aca="false">SUM(AW7:BD7)</f>
        <v>24</v>
      </c>
      <c r="BY7" s="342" t="n">
        <f aca="false">SUM(BE7:BL7)</f>
        <v>6</v>
      </c>
      <c r="BZ7" s="343" t="n">
        <f aca="false">SUM(AW7:BL7)</f>
        <v>30</v>
      </c>
      <c r="CC7" s="15" t="n">
        <f aca="false">(BN7/DI7) - 1</f>
        <v>0.5</v>
      </c>
      <c r="CD7" s="15" t="n">
        <f aca="false">(BO7/DJ7) - 1</f>
        <v>3</v>
      </c>
      <c r="CE7" s="15" t="n">
        <f aca="false">(BP7/DK7) - 1</f>
        <v>1</v>
      </c>
      <c r="CF7" s="15" t="n">
        <f aca="false">(BQ7/DL7) - 1</f>
        <v>1</v>
      </c>
      <c r="CG7" s="15" t="n">
        <f aca="false">(BR7/DM7) - 1</f>
        <v>2</v>
      </c>
      <c r="CH7" s="15" t="n">
        <f aca="false">(BS7/DN7) - 1</f>
        <v>0</v>
      </c>
      <c r="CI7" s="15" t="n">
        <f aca="false">(BT7/DO7) - 1</f>
        <v>1.15384615384615</v>
      </c>
      <c r="CJ7" s="15" t="n">
        <f aca="false">(BU7/DP7) - 1</f>
        <v>0.392857142857143</v>
      </c>
      <c r="CK7" s="15" t="n">
        <f aca="false">(BV7/DQ7) - 1</f>
        <v>-0.535714285714286</v>
      </c>
      <c r="CL7" s="15" t="n">
        <f aca="false">(BW7/DR7) - 1</f>
        <v>0</v>
      </c>
      <c r="CM7" s="15" t="n">
        <f aca="false">(BX7/DS7) - 1</f>
        <v>0.846153846153846</v>
      </c>
      <c r="CN7" s="15" t="n">
        <f aca="false">(BY7/DT7) - 1</f>
        <v>2</v>
      </c>
      <c r="CO7" s="15" t="n">
        <f aca="false">(BZ7/DU7) - 1</f>
        <v>1</v>
      </c>
      <c r="CQ7" s="349" t="n">
        <v>0.3125</v>
      </c>
      <c r="CR7" s="376" t="n">
        <v>8</v>
      </c>
      <c r="CS7" s="377"/>
      <c r="CT7" s="376" t="n">
        <v>2</v>
      </c>
      <c r="CU7" s="377" t="n">
        <v>1</v>
      </c>
      <c r="CV7" s="376"/>
      <c r="CW7" s="377" t="n">
        <v>1</v>
      </c>
      <c r="CX7" s="376"/>
      <c r="CY7" s="377" t="n">
        <v>1</v>
      </c>
      <c r="CZ7" s="376" t="n">
        <v>1</v>
      </c>
      <c r="DA7" s="377"/>
      <c r="DB7" s="376"/>
      <c r="DC7" s="377"/>
      <c r="DD7" s="376"/>
      <c r="DE7" s="377"/>
      <c r="DF7" s="376" t="n">
        <v>1</v>
      </c>
      <c r="DG7" s="377"/>
      <c r="DI7" s="340" t="n">
        <f aca="false">CR7+CT7+CV7+CX7+CZ7+DB7+DD7+DF7</f>
        <v>12</v>
      </c>
      <c r="DJ7" s="4" t="n">
        <f aca="false">CS7+CU7+CW7+CY7+DA7+DC7+DE7+DG7</f>
        <v>3</v>
      </c>
      <c r="DK7" s="341" t="n">
        <f aca="false">DJ7/(DJ7+DI7)</f>
        <v>0.2</v>
      </c>
      <c r="DL7" s="4" t="n">
        <f aca="false">CR7+CS7+CZ7+DA7</f>
        <v>9</v>
      </c>
      <c r="DM7" s="4" t="n">
        <f aca="false">CT7+CU7+DB7+DC7</f>
        <v>3</v>
      </c>
      <c r="DN7" s="4" t="n">
        <f aca="false">CV7+CW7+DD7+DE7</f>
        <v>1</v>
      </c>
      <c r="DO7" s="4" t="n">
        <f aca="false">SUM(DL7:DN7)</f>
        <v>13</v>
      </c>
      <c r="DP7" s="15" t="n">
        <f aca="false">DM7/DO7</f>
        <v>0.230769230769231</v>
      </c>
      <c r="DQ7" s="15" t="n">
        <f aca="false">DN7/DO7</f>
        <v>0.0769230769230769</v>
      </c>
      <c r="DR7" s="4" t="n">
        <f aca="false">CX7+CY7+DF7+DG7</f>
        <v>2</v>
      </c>
      <c r="DS7" s="4" t="n">
        <f aca="false">SUM(CR7:CY7)</f>
        <v>13</v>
      </c>
      <c r="DT7" s="342" t="n">
        <f aca="false">SUM(CZ7:DG7)</f>
        <v>2</v>
      </c>
      <c r="DU7" s="343" t="n">
        <f aca="false">SUM(CR7:DG7)</f>
        <v>15</v>
      </c>
      <c r="DX7" s="15" t="n">
        <f aca="false">(DI7/FD7) - 1</f>
        <v>1</v>
      </c>
      <c r="DY7" s="15" t="n">
        <f aca="false">(DJ7/FE7) - 1</f>
        <v>2</v>
      </c>
      <c r="DZ7" s="15" t="n">
        <f aca="false">(DK7/FF7) - 1</f>
        <v>0.4</v>
      </c>
      <c r="EA7" s="15" t="n">
        <f aca="false">(DL7/FG7) - 1</f>
        <v>2</v>
      </c>
      <c r="EB7" s="15" t="n">
        <f aca="false">(DM7/FH7) - 1</f>
        <v>0.5</v>
      </c>
      <c r="EC7" s="15" t="e">
        <f aca="false">(DN7/FI7) - 1</f>
        <v>#DIV/0!</v>
      </c>
      <c r="ED7" s="15" t="n">
        <f aca="false">(DO7/FJ7) - 1</f>
        <v>1.6</v>
      </c>
      <c r="EE7" s="15" t="n">
        <f aca="false">(DP7/FK7) - 1</f>
        <v>-0.423076923076923</v>
      </c>
      <c r="EF7" s="15" t="e">
        <f aca="false">(DQ7/FL7) - 1</f>
        <v>#DIV/0!</v>
      </c>
      <c r="EG7" s="15" t="n">
        <f aca="false">(DR7/FM7) - 1</f>
        <v>0</v>
      </c>
      <c r="EH7" s="15" t="n">
        <f aca="false">(DS7/FN7) - 1</f>
        <v>1.6</v>
      </c>
      <c r="EI7" s="15" t="n">
        <f aca="false">(DT7/FO7) - 1</f>
        <v>0</v>
      </c>
      <c r="EJ7" s="15" t="n">
        <f aca="false">(DU7/FP7) - 1</f>
        <v>1.14285714285714</v>
      </c>
      <c r="EL7" s="350" t="n">
        <v>0.3125</v>
      </c>
      <c r="EM7" s="345" t="n">
        <v>1</v>
      </c>
      <c r="EN7" s="371" t="n">
        <v>1</v>
      </c>
      <c r="EO7" s="412" t="n">
        <v>2</v>
      </c>
      <c r="EP7" s="413" t="n">
        <v>0</v>
      </c>
      <c r="EQ7" s="412"/>
      <c r="ER7" s="413"/>
      <c r="ES7" s="345" t="n">
        <v>1</v>
      </c>
      <c r="ET7" s="371"/>
      <c r="EU7" s="345" t="n">
        <v>1</v>
      </c>
      <c r="EV7" s="371"/>
      <c r="EW7" s="412"/>
      <c r="EX7" s="413"/>
      <c r="EY7" s="412"/>
      <c r="EZ7" s="413"/>
      <c r="FA7" s="345" t="n">
        <v>1</v>
      </c>
      <c r="FB7" s="371"/>
      <c r="FD7" s="340" t="n">
        <f aca="false">EM7+EO7+EQ7+ES7+EU7+EW7+EY7+FA7</f>
        <v>6</v>
      </c>
      <c r="FE7" s="4" t="n">
        <f aca="false">EN7+EP7+ER7+ET7+EV7+EX7+EZ7+FB7</f>
        <v>1</v>
      </c>
      <c r="FF7" s="341" t="n">
        <f aca="false">FE7/(FE7+FD7)</f>
        <v>0.142857142857143</v>
      </c>
      <c r="FG7" s="4" t="n">
        <f aca="false">EM7+EN7+EU7+EV7</f>
        <v>3</v>
      </c>
      <c r="FH7" s="4" t="n">
        <f aca="false">EO7+EP7+EW7+EX7</f>
        <v>2</v>
      </c>
      <c r="FI7" s="4" t="n">
        <f aca="false">EQ7+ER7+EY7+EZ7</f>
        <v>0</v>
      </c>
      <c r="FJ7" s="4" t="n">
        <f aca="false">SUM(FG7:FI7)</f>
        <v>5</v>
      </c>
      <c r="FK7" s="15" t="n">
        <f aca="false">FH7/FJ7</f>
        <v>0.4</v>
      </c>
      <c r="FL7" s="15" t="n">
        <f aca="false">FI7/FJ7</f>
        <v>0</v>
      </c>
      <c r="FM7" s="4" t="n">
        <f aca="false">ES7+ET7+FA7+FB7</f>
        <v>2</v>
      </c>
      <c r="FN7" s="4" t="n">
        <f aca="false">SUM(EM7:ET7)</f>
        <v>5</v>
      </c>
      <c r="FO7" s="342" t="n">
        <f aca="false">SUM(EU7:FB7)</f>
        <v>2</v>
      </c>
      <c r="FP7" s="343" t="n">
        <f aca="false">SUM(EM7:FB7)</f>
        <v>7</v>
      </c>
      <c r="FR7" s="0" t="n">
        <v>3</v>
      </c>
      <c r="FS7" s="0" t="n">
        <v>1</v>
      </c>
      <c r="FT7" s="0" t="n">
        <v>0.25</v>
      </c>
      <c r="FU7" s="0" t="n">
        <v>1</v>
      </c>
      <c r="FV7" s="0" t="n">
        <v>3</v>
      </c>
      <c r="FW7" s="0" t="n">
        <v>0</v>
      </c>
      <c r="FX7" s="0" t="n">
        <v>4</v>
      </c>
      <c r="FY7" s="0" t="n">
        <v>0.75</v>
      </c>
      <c r="FZ7" s="0" t="n">
        <v>0</v>
      </c>
      <c r="GA7" s="0" t="n">
        <v>0</v>
      </c>
      <c r="GB7" s="0" t="n">
        <v>0</v>
      </c>
      <c r="GC7" s="0" t="n">
        <v>4</v>
      </c>
      <c r="GD7" s="0" t="n">
        <v>4</v>
      </c>
      <c r="GF7" s="347" t="n">
        <f aca="false">(FD7/FR7) - 1</f>
        <v>1</v>
      </c>
      <c r="GG7" s="15" t="n">
        <f aca="false">(FE7/FS7) - 1</f>
        <v>0</v>
      </c>
      <c r="GH7" s="15" t="n">
        <f aca="false">(FF7/FT7) - 1</f>
        <v>-0.428571428571429</v>
      </c>
      <c r="GI7" s="15" t="n">
        <f aca="false">(FG7/FU7) - 1</f>
        <v>2</v>
      </c>
      <c r="GJ7" s="15" t="n">
        <f aca="false">(FH7/FV7) - 1</f>
        <v>-0.333333333333333</v>
      </c>
      <c r="GK7" s="15" t="e">
        <f aca="false">(FI7/FW7) - 1</f>
        <v>#DIV/0!</v>
      </c>
      <c r="GL7" s="15" t="n">
        <f aca="false">(FJ7/FX7) - 1</f>
        <v>0.25</v>
      </c>
      <c r="GM7" s="15" t="n">
        <f aca="false">(FK7/FY7) - 1</f>
        <v>-0.466666666666667</v>
      </c>
      <c r="GN7" s="15" t="e">
        <f aca="false">(FL7/FZ7) - 1</f>
        <v>#DIV/0!</v>
      </c>
      <c r="GO7" s="15" t="e">
        <f aca="false">(FM7/GA7) - 1</f>
        <v>#DIV/0!</v>
      </c>
      <c r="GP7" s="15" t="e">
        <f aca="false">(FN7/GB7) - 1</f>
        <v>#DIV/0!</v>
      </c>
      <c r="GQ7" s="15" t="n">
        <f aca="false">(FO7/GC7) - 1</f>
        <v>-0.5</v>
      </c>
      <c r="GR7" s="348" t="n">
        <f aca="false">(FP7/GD7) - 1</f>
        <v>0.75</v>
      </c>
    </row>
    <row r="8" customFormat="false" ht="21" hidden="false" customHeight="true" outlineLevel="0" collapsed="false">
      <c r="A8" s="349" t="n">
        <v>0.322916666666667</v>
      </c>
      <c r="B8" s="376" t="n">
        <v>8</v>
      </c>
      <c r="C8" s="377" t="n">
        <v>3</v>
      </c>
      <c r="D8" s="376" t="n">
        <v>10</v>
      </c>
      <c r="E8" s="377" t="n">
        <v>5</v>
      </c>
      <c r="F8" s="376"/>
      <c r="G8" s="377"/>
      <c r="H8" s="376" t="n">
        <v>1</v>
      </c>
      <c r="I8" s="377" t="n">
        <v>1</v>
      </c>
      <c r="J8" s="431" t="n">
        <v>2</v>
      </c>
      <c r="K8" s="432"/>
      <c r="L8" s="431"/>
      <c r="M8" s="432" t="n">
        <v>1</v>
      </c>
      <c r="N8" s="431"/>
      <c r="O8" s="432"/>
      <c r="P8" s="431"/>
      <c r="Q8" s="432" t="n">
        <v>1</v>
      </c>
      <c r="S8" s="340" t="n">
        <f aca="false">B8+D8+F8+H8+J8+L8+N8+P8</f>
        <v>21</v>
      </c>
      <c r="T8" s="4" t="n">
        <f aca="false">C8+E8+G8+I8+K8+M8+O8+Q8</f>
        <v>11</v>
      </c>
      <c r="U8" s="341" t="n">
        <f aca="false">T8/(T8+S8)</f>
        <v>0.34375</v>
      </c>
      <c r="V8" s="4" t="n">
        <f aca="false">B8+C8+J8+K8</f>
        <v>13</v>
      </c>
      <c r="W8" s="4" t="n">
        <f aca="false">D8+E8+L8+M8</f>
        <v>16</v>
      </c>
      <c r="X8" s="4" t="n">
        <f aca="false">F8+G8+N8+O8</f>
        <v>0</v>
      </c>
      <c r="Y8" s="4" t="n">
        <f aca="false">SUM(V8:X8)</f>
        <v>29</v>
      </c>
      <c r="Z8" s="15" t="n">
        <f aca="false">W8/Y8</f>
        <v>0.551724137931034</v>
      </c>
      <c r="AA8" s="15" t="n">
        <f aca="false">X8/Y8</f>
        <v>0</v>
      </c>
      <c r="AB8" s="4" t="n">
        <f aca="false">H8+I8+P8+Q8</f>
        <v>3</v>
      </c>
      <c r="AC8" s="4" t="n">
        <f aca="false">SUM(B8:I8)</f>
        <v>28</v>
      </c>
      <c r="AD8" s="342" t="n">
        <f aca="false">SUM(J8:Q8)</f>
        <v>4</v>
      </c>
      <c r="AE8" s="343" t="n">
        <f aca="false">SUM(B8:Q8)</f>
        <v>32</v>
      </c>
      <c r="AH8" s="15" t="n">
        <f aca="false">(S8/BN8) - 1</f>
        <v>0.05</v>
      </c>
      <c r="AI8" s="15" t="n">
        <f aca="false">(T8/BO8) - 1</f>
        <v>0.375</v>
      </c>
      <c r="AJ8" s="15" t="n">
        <f aca="false">(U8/BP8) - 1</f>
        <v>0.203125</v>
      </c>
      <c r="AK8" s="15" t="n">
        <f aca="false">(V8/BQ8) - 1</f>
        <v>0.0833333333333333</v>
      </c>
      <c r="AL8" s="15" t="n">
        <f aca="false">(W8/BR8) - 1</f>
        <v>0.230769230769231</v>
      </c>
      <c r="AM8" s="15" t="n">
        <f aca="false">(X8/BS8) - 1</f>
        <v>-1</v>
      </c>
      <c r="AN8" s="15" t="n">
        <f aca="false">(Y8/BT8) - 1</f>
        <v>0.0357142857142858</v>
      </c>
      <c r="AO8" s="15" t="n">
        <f aca="false">(Z8/BU8) - 1</f>
        <v>0.188328912466843</v>
      </c>
      <c r="AP8" s="15" t="n">
        <f aca="false">(AA8/BV8) - 1</f>
        <v>-1</v>
      </c>
      <c r="AQ8" s="15" t="e">
        <f aca="false">(AB8/BW8) - 1</f>
        <v>#DIV/0!</v>
      </c>
      <c r="AR8" s="15" t="n">
        <f aca="false">(AC8/BX8) - 1</f>
        <v>0.037037037037037</v>
      </c>
      <c r="AS8" s="15" t="n">
        <f aca="false">(AD8/BY8) - 1</f>
        <v>3</v>
      </c>
      <c r="AT8" s="15" t="n">
        <f aca="false">(AE8/BZ8) - 1</f>
        <v>0.142857142857143</v>
      </c>
      <c r="AV8" s="349" t="n">
        <v>0.322916666666667</v>
      </c>
      <c r="AW8" s="376" t="n">
        <v>10</v>
      </c>
      <c r="AX8" s="377" t="n">
        <v>2</v>
      </c>
      <c r="AY8" s="376" t="n">
        <v>8</v>
      </c>
      <c r="AZ8" s="377" t="n">
        <v>4</v>
      </c>
      <c r="BA8" s="376" t="n">
        <v>2</v>
      </c>
      <c r="BB8" s="377" t="n">
        <v>1</v>
      </c>
      <c r="BC8" s="376"/>
      <c r="BD8" s="377"/>
      <c r="BE8" s="376"/>
      <c r="BF8" s="377"/>
      <c r="BG8" s="376"/>
      <c r="BH8" s="377" t="n">
        <v>1</v>
      </c>
      <c r="BI8" s="376"/>
      <c r="BJ8" s="377"/>
      <c r="BK8" s="376"/>
      <c r="BL8" s="377"/>
      <c r="BN8" s="340" t="n">
        <f aca="false">AW8+AY8+BA8+BC8+BE8+BG8+BI8+BK8</f>
        <v>20</v>
      </c>
      <c r="BO8" s="4" t="n">
        <f aca="false">AX8+AZ8+BB8+BD8+BF8+BH8+BJ8+BL8</f>
        <v>8</v>
      </c>
      <c r="BP8" s="341" t="n">
        <f aca="false">BO8/(BO8+BN8)</f>
        <v>0.285714285714286</v>
      </c>
      <c r="BQ8" s="4" t="n">
        <f aca="false">AW8+AX8+BE8+BF8</f>
        <v>12</v>
      </c>
      <c r="BR8" s="4" t="n">
        <f aca="false">AY8+AZ8+BG8+BH8</f>
        <v>13</v>
      </c>
      <c r="BS8" s="4" t="n">
        <f aca="false">BA8+BB8+BI8+BJ8</f>
        <v>3</v>
      </c>
      <c r="BT8" s="4" t="n">
        <f aca="false">SUM(BQ8:BS8)</f>
        <v>28</v>
      </c>
      <c r="BU8" s="15" t="n">
        <f aca="false">BR8/BT8</f>
        <v>0.464285714285714</v>
      </c>
      <c r="BV8" s="15" t="n">
        <f aca="false">BS8/BT8</f>
        <v>0.107142857142857</v>
      </c>
      <c r="BW8" s="4" t="n">
        <f aca="false">BC8+BD8+BK8+BL8</f>
        <v>0</v>
      </c>
      <c r="BX8" s="4" t="n">
        <f aca="false">SUM(AW8:BD8)</f>
        <v>27</v>
      </c>
      <c r="BY8" s="342" t="n">
        <f aca="false">SUM(BE8:BL8)</f>
        <v>1</v>
      </c>
      <c r="BZ8" s="343" t="n">
        <f aca="false">SUM(AW8:BL8)</f>
        <v>28</v>
      </c>
      <c r="CC8" s="15" t="n">
        <f aca="false">(BN8/DI8) - 1</f>
        <v>0.538461538461539</v>
      </c>
      <c r="CD8" s="15" t="n">
        <f aca="false">(BO8/DJ8) - 1</f>
        <v>1</v>
      </c>
      <c r="CE8" s="15" t="n">
        <f aca="false">(BP8/DK8) - 1</f>
        <v>0.214285714285714</v>
      </c>
      <c r="CF8" s="15" t="n">
        <f aca="false">(BQ8/DL8) - 1</f>
        <v>0.714285714285714</v>
      </c>
      <c r="CG8" s="15" t="n">
        <f aca="false">(BR8/DM8) - 1</f>
        <v>0.625</v>
      </c>
      <c r="CH8" s="15" t="e">
        <f aca="false">(BS8/DN8) - 1</f>
        <v>#DIV/0!</v>
      </c>
      <c r="CI8" s="15" t="n">
        <f aca="false">(BT8/DO8) - 1</f>
        <v>0.866666666666667</v>
      </c>
      <c r="CJ8" s="15" t="n">
        <f aca="false">(BU8/DP8) - 1</f>
        <v>-0.129464285714286</v>
      </c>
      <c r="CK8" s="15" t="e">
        <f aca="false">(BV8/DQ8) - 1</f>
        <v>#DIV/0!</v>
      </c>
      <c r="CL8" s="15" t="n">
        <f aca="false">(BW8/DR8) - 1</f>
        <v>-1</v>
      </c>
      <c r="CM8" s="15" t="n">
        <f aca="false">(BX8/DS8) - 1</f>
        <v>0.8</v>
      </c>
      <c r="CN8" s="15" t="n">
        <f aca="false">(BY8/DT8) - 1</f>
        <v>-0.5</v>
      </c>
      <c r="CO8" s="15" t="n">
        <f aca="false">(BZ8/DU8) - 1</f>
        <v>0.647058823529412</v>
      </c>
      <c r="CQ8" s="349" t="n">
        <v>0.322916666666667</v>
      </c>
      <c r="CR8" s="376" t="n">
        <v>5</v>
      </c>
      <c r="CS8" s="377" t="n">
        <v>2</v>
      </c>
      <c r="CT8" s="376" t="n">
        <v>6</v>
      </c>
      <c r="CU8" s="377" t="n">
        <v>1</v>
      </c>
      <c r="CV8" s="376"/>
      <c r="CW8" s="377"/>
      <c r="CX8" s="376" t="n">
        <v>1</v>
      </c>
      <c r="CY8" s="377"/>
      <c r="CZ8" s="376"/>
      <c r="DA8" s="377"/>
      <c r="DB8" s="376"/>
      <c r="DC8" s="377" t="n">
        <v>1</v>
      </c>
      <c r="DD8" s="376"/>
      <c r="DE8" s="377"/>
      <c r="DF8" s="376" t="n">
        <v>1</v>
      </c>
      <c r="DG8" s="377"/>
      <c r="DI8" s="340" t="n">
        <f aca="false">CR8+CT8+CV8+CX8+CZ8+DB8+DD8+DF8</f>
        <v>13</v>
      </c>
      <c r="DJ8" s="4" t="n">
        <f aca="false">CS8+CU8+CW8+CY8+DA8+DC8+DE8+DG8</f>
        <v>4</v>
      </c>
      <c r="DK8" s="341" t="n">
        <f aca="false">DJ8/(DJ8+DI8)</f>
        <v>0.235294117647059</v>
      </c>
      <c r="DL8" s="4" t="n">
        <f aca="false">CR8+CS8+CZ8+DA8</f>
        <v>7</v>
      </c>
      <c r="DM8" s="4" t="n">
        <f aca="false">CT8+CU8+DB8+DC8</f>
        <v>8</v>
      </c>
      <c r="DN8" s="4" t="n">
        <f aca="false">CV8+CW8+DD8+DE8</f>
        <v>0</v>
      </c>
      <c r="DO8" s="4" t="n">
        <f aca="false">SUM(DL8:DN8)</f>
        <v>15</v>
      </c>
      <c r="DP8" s="15" t="n">
        <f aca="false">DM8/DO8</f>
        <v>0.533333333333333</v>
      </c>
      <c r="DQ8" s="15" t="n">
        <f aca="false">DN8/DO8</f>
        <v>0</v>
      </c>
      <c r="DR8" s="4" t="n">
        <f aca="false">CX8+CY8+DF8+DG8</f>
        <v>2</v>
      </c>
      <c r="DS8" s="4" t="n">
        <f aca="false">SUM(CR8:CY8)</f>
        <v>15</v>
      </c>
      <c r="DT8" s="342" t="n">
        <f aca="false">SUM(CZ8:DG8)</f>
        <v>2</v>
      </c>
      <c r="DU8" s="343" t="n">
        <f aca="false">SUM(CR8:DG8)</f>
        <v>17</v>
      </c>
      <c r="DX8" s="15" t="n">
        <f aca="false">(DI8/FD8) - 1</f>
        <v>2.25</v>
      </c>
      <c r="DY8" s="15" t="n">
        <f aca="false">(DJ8/FE8) - 1</f>
        <v>-0.2</v>
      </c>
      <c r="DZ8" s="15" t="n">
        <f aca="false">(DK8/FF8) - 1</f>
        <v>-0.576470588235294</v>
      </c>
      <c r="EA8" s="15" t="n">
        <f aca="false">(DL8/FG8) - 1</f>
        <v>0.4</v>
      </c>
      <c r="EB8" s="15" t="n">
        <f aca="false">(DM8/FH8) - 1</f>
        <v>1.66666666666667</v>
      </c>
      <c r="EC8" s="15" t="e">
        <f aca="false">(DN8/FI8) - 1</f>
        <v>#DIV/0!</v>
      </c>
      <c r="ED8" s="15" t="n">
        <f aca="false">(DO8/FJ8) - 1</f>
        <v>0.875</v>
      </c>
      <c r="EE8" s="15" t="n">
        <f aca="false">(DP8/FK8) - 1</f>
        <v>0.422222222222222</v>
      </c>
      <c r="EF8" s="15" t="e">
        <f aca="false">(DQ8/FL8) - 1</f>
        <v>#DIV/0!</v>
      </c>
      <c r="EG8" s="15" t="n">
        <f aca="false">(DR8/FM8) - 1</f>
        <v>1</v>
      </c>
      <c r="EH8" s="15" t="n">
        <f aca="false">(DS8/FN8) - 1</f>
        <v>1.14285714285714</v>
      </c>
      <c r="EI8" s="15" t="n">
        <f aca="false">(DT8/FO8) - 1</f>
        <v>0</v>
      </c>
      <c r="EJ8" s="15" t="n">
        <f aca="false">(DU8/FP8) - 1</f>
        <v>0.888888888888889</v>
      </c>
      <c r="EL8" s="350" t="n">
        <v>0.322916666666667</v>
      </c>
      <c r="EM8" s="345" t="n">
        <v>3</v>
      </c>
      <c r="EN8" s="371" t="n">
        <v>1</v>
      </c>
      <c r="EO8" s="412" t="n">
        <v>1</v>
      </c>
      <c r="EP8" s="413" t="n">
        <v>2</v>
      </c>
      <c r="EQ8" s="412"/>
      <c r="ER8" s="413"/>
      <c r="ES8" s="345" t="n">
        <v>0</v>
      </c>
      <c r="ET8" s="371"/>
      <c r="EU8" s="345" t="n">
        <v>0</v>
      </c>
      <c r="EV8" s="371" t="n">
        <v>1</v>
      </c>
      <c r="EW8" s="412"/>
      <c r="EX8" s="413"/>
      <c r="EY8" s="412"/>
      <c r="EZ8" s="413"/>
      <c r="FA8" s="345" t="n">
        <v>0</v>
      </c>
      <c r="FB8" s="371" t="n">
        <v>1</v>
      </c>
      <c r="FD8" s="340" t="n">
        <f aca="false">EM8+EO8+EQ8+ES8+EU8+EW8+EY8+FA8</f>
        <v>4</v>
      </c>
      <c r="FE8" s="4" t="n">
        <f aca="false">EN8+EP8+ER8+ET8+EV8+EX8+EZ8+FB8</f>
        <v>5</v>
      </c>
      <c r="FF8" s="341" t="n">
        <f aca="false">FE8/(FE8+FD8)</f>
        <v>0.555555555555556</v>
      </c>
      <c r="FG8" s="4" t="n">
        <f aca="false">EM8+EN8+EU8+EV8</f>
        <v>5</v>
      </c>
      <c r="FH8" s="4" t="n">
        <f aca="false">EO8+EP8+EW8+EX8</f>
        <v>3</v>
      </c>
      <c r="FI8" s="4" t="n">
        <f aca="false">EQ8+ER8+EY8+EZ8</f>
        <v>0</v>
      </c>
      <c r="FJ8" s="4" t="n">
        <f aca="false">SUM(FG8:FI8)</f>
        <v>8</v>
      </c>
      <c r="FK8" s="15" t="n">
        <f aca="false">FH8/FJ8</f>
        <v>0.375</v>
      </c>
      <c r="FL8" s="15" t="n">
        <f aca="false">FI8/FJ8</f>
        <v>0</v>
      </c>
      <c r="FM8" s="4" t="n">
        <f aca="false">ES8+ET8+FA8+FB8</f>
        <v>1</v>
      </c>
      <c r="FN8" s="4" t="n">
        <f aca="false">SUM(EM8:ET8)</f>
        <v>7</v>
      </c>
      <c r="FO8" s="342" t="n">
        <f aca="false">SUM(EU8:FB8)</f>
        <v>2</v>
      </c>
      <c r="FP8" s="343" t="n">
        <f aca="false">SUM(EM8:FB8)</f>
        <v>9</v>
      </c>
      <c r="FR8" s="0" t="n">
        <v>8</v>
      </c>
      <c r="FS8" s="0" t="n">
        <v>5</v>
      </c>
      <c r="FT8" s="0" t="n">
        <v>0.384615384615385</v>
      </c>
      <c r="FU8" s="0" t="n">
        <v>10</v>
      </c>
      <c r="FV8" s="0" t="n">
        <v>0</v>
      </c>
      <c r="FW8" s="0" t="n">
        <v>2</v>
      </c>
      <c r="FX8" s="0" t="n">
        <v>12</v>
      </c>
      <c r="FY8" s="0" t="n">
        <v>0</v>
      </c>
      <c r="FZ8" s="0" t="n">
        <v>0.166666666666667</v>
      </c>
      <c r="GA8" s="0" t="n">
        <v>1</v>
      </c>
      <c r="GB8" s="0" t="n">
        <v>10</v>
      </c>
      <c r="GC8" s="0" t="n">
        <v>3</v>
      </c>
      <c r="GD8" s="0" t="n">
        <v>13</v>
      </c>
      <c r="GF8" s="347" t="n">
        <f aca="false">(FD8/FR8) - 1</f>
        <v>-0.5</v>
      </c>
      <c r="GG8" s="15" t="n">
        <f aca="false">(FE8/FS8) - 1</f>
        <v>0</v>
      </c>
      <c r="GH8" s="15" t="n">
        <f aca="false">(FF8/FT8) - 1</f>
        <v>0.444444444444443</v>
      </c>
      <c r="GI8" s="15" t="n">
        <f aca="false">(FG8/FU8) - 1</f>
        <v>-0.5</v>
      </c>
      <c r="GJ8" s="15" t="e">
        <f aca="false">(FH8/FV8) - 1</f>
        <v>#DIV/0!</v>
      </c>
      <c r="GK8" s="15" t="n">
        <f aca="false">(FI8/FW8) - 1</f>
        <v>-1</v>
      </c>
      <c r="GL8" s="15" t="n">
        <f aca="false">(FJ8/FX8) - 1</f>
        <v>-0.333333333333333</v>
      </c>
      <c r="GM8" s="15" t="e">
        <f aca="false">(FK8/FY8) - 1</f>
        <v>#DIV/0!</v>
      </c>
      <c r="GN8" s="15" t="n">
        <f aca="false">(FL8/FZ8) - 1</f>
        <v>-1</v>
      </c>
      <c r="GO8" s="15" t="n">
        <f aca="false">(FM8/GA8) - 1</f>
        <v>0</v>
      </c>
      <c r="GP8" s="15" t="n">
        <f aca="false">(FN8/GB8) - 1</f>
        <v>-0.3</v>
      </c>
      <c r="GQ8" s="15" t="n">
        <f aca="false">(FO8/GC8) - 1</f>
        <v>-0.333333333333333</v>
      </c>
      <c r="GR8" s="348" t="n">
        <f aca="false">(FP8/GD8) - 1</f>
        <v>-0.307692307692308</v>
      </c>
    </row>
    <row r="9" customFormat="false" ht="21" hidden="false" customHeight="true" outlineLevel="0" collapsed="false">
      <c r="A9" s="344" t="n">
        <v>0.333333333333333</v>
      </c>
      <c r="B9" s="447" t="n">
        <v>9</v>
      </c>
      <c r="C9" s="448" t="n">
        <v>4</v>
      </c>
      <c r="D9" s="447" t="n">
        <v>12</v>
      </c>
      <c r="E9" s="448" t="n">
        <v>7</v>
      </c>
      <c r="F9" s="447" t="n">
        <v>1</v>
      </c>
      <c r="G9" s="448" t="n">
        <v>1</v>
      </c>
      <c r="H9" s="447" t="n">
        <v>2</v>
      </c>
      <c r="I9" s="448" t="n">
        <v>1</v>
      </c>
      <c r="J9" s="449" t="n">
        <v>1</v>
      </c>
      <c r="K9" s="450"/>
      <c r="L9" s="449" t="n">
        <v>1</v>
      </c>
      <c r="M9" s="450" t="n">
        <v>1</v>
      </c>
      <c r="N9" s="449"/>
      <c r="O9" s="450"/>
      <c r="P9" s="449" t="n">
        <v>1</v>
      </c>
      <c r="Q9" s="450" t="n">
        <v>1</v>
      </c>
      <c r="S9" s="340" t="n">
        <f aca="false">B9+D9+F9+H9+J9+L9+N9+P9</f>
        <v>27</v>
      </c>
      <c r="T9" s="4" t="n">
        <f aca="false">C9+E9+G9+I9+K9+M9+O9+Q9</f>
        <v>15</v>
      </c>
      <c r="U9" s="341" t="n">
        <f aca="false">T9/(T9+S9)</f>
        <v>0.357142857142857</v>
      </c>
      <c r="V9" s="4" t="n">
        <f aca="false">B9+C9+J9+K9</f>
        <v>14</v>
      </c>
      <c r="W9" s="4" t="n">
        <f aca="false">D9+E9+L9+M9</f>
        <v>21</v>
      </c>
      <c r="X9" s="4" t="n">
        <f aca="false">F9+G9+N9+O9</f>
        <v>2</v>
      </c>
      <c r="Y9" s="4" t="n">
        <f aca="false">SUM(V9:X9)</f>
        <v>37</v>
      </c>
      <c r="Z9" s="15" t="n">
        <f aca="false">W9/Y9</f>
        <v>0.567567567567568</v>
      </c>
      <c r="AA9" s="15" t="n">
        <f aca="false">X9/Y9</f>
        <v>0.0540540540540541</v>
      </c>
      <c r="AB9" s="4" t="n">
        <f aca="false">H9+I9+P9+Q9</f>
        <v>5</v>
      </c>
      <c r="AC9" s="4" t="n">
        <f aca="false">SUM(B9:I9)</f>
        <v>37</v>
      </c>
      <c r="AD9" s="342" t="n">
        <f aca="false">SUM(J9:Q9)</f>
        <v>5</v>
      </c>
      <c r="AE9" s="343" t="n">
        <f aca="false">SUM(B9:Q9)</f>
        <v>42</v>
      </c>
      <c r="AH9" s="15" t="n">
        <f aca="false">(S9/BN9) - 1</f>
        <v>1.25</v>
      </c>
      <c r="AI9" s="15" t="n">
        <f aca="false">(T9/BO9) - 1</f>
        <v>2</v>
      </c>
      <c r="AJ9" s="15" t="n">
        <f aca="false">(U9/BP9) - 1</f>
        <v>0.214285714285714</v>
      </c>
      <c r="AK9" s="15" t="n">
        <f aca="false">(V9/BQ9) - 1</f>
        <v>1.8</v>
      </c>
      <c r="AL9" s="15" t="n">
        <f aca="false">(W9/BR9) - 1</f>
        <v>0.909090909090909</v>
      </c>
      <c r="AM9" s="15" t="e">
        <f aca="false">(X9/BS9) - 1</f>
        <v>#DIV/0!</v>
      </c>
      <c r="AN9" s="15" t="n">
        <f aca="false">(Y9/BT9) - 1</f>
        <v>1.3125</v>
      </c>
      <c r="AO9" s="15" t="n">
        <f aca="false">(Z9/BU9) - 1</f>
        <v>-0.174447174447175</v>
      </c>
      <c r="AP9" s="15" t="e">
        <f aca="false">(AA9/BV9) - 1</f>
        <v>#DIV/0!</v>
      </c>
      <c r="AQ9" s="15" t="n">
        <f aca="false">(AB9/BW9) - 1</f>
        <v>4</v>
      </c>
      <c r="AR9" s="15" t="n">
        <f aca="false">(AC9/BX9) - 1</f>
        <v>1.46666666666667</v>
      </c>
      <c r="AS9" s="15" t="n">
        <f aca="false">(AD9/BY9) - 1</f>
        <v>1.5</v>
      </c>
      <c r="AT9" s="15" t="n">
        <f aca="false">(AE9/BZ9) - 1</f>
        <v>1.47058823529412</v>
      </c>
      <c r="AV9" s="344" t="n">
        <v>0.333333333333333</v>
      </c>
      <c r="AW9" s="376" t="n">
        <v>5</v>
      </c>
      <c r="AX9" s="377"/>
      <c r="AY9" s="376" t="n">
        <v>6</v>
      </c>
      <c r="AZ9" s="377" t="n">
        <v>3</v>
      </c>
      <c r="BA9" s="376"/>
      <c r="BB9" s="377"/>
      <c r="BC9" s="376"/>
      <c r="BD9" s="377" t="n">
        <v>1</v>
      </c>
      <c r="BE9" s="376"/>
      <c r="BF9" s="377"/>
      <c r="BG9" s="376" t="n">
        <v>1</v>
      </c>
      <c r="BH9" s="377" t="n">
        <v>1</v>
      </c>
      <c r="BI9" s="376"/>
      <c r="BJ9" s="377"/>
      <c r="BK9" s="376"/>
      <c r="BL9" s="377"/>
      <c r="BN9" s="340" t="n">
        <f aca="false">AW9+AY9+BA9+BC9+BE9+BG9+BI9+BK9</f>
        <v>12</v>
      </c>
      <c r="BO9" s="4" t="n">
        <f aca="false">AX9+AZ9+BB9+BD9+BF9+BH9+BJ9+BL9</f>
        <v>5</v>
      </c>
      <c r="BP9" s="341" t="n">
        <f aca="false">BO9/(BO9+BN9)</f>
        <v>0.294117647058823</v>
      </c>
      <c r="BQ9" s="4" t="n">
        <f aca="false">AW9+AX9+BE9+BF9</f>
        <v>5</v>
      </c>
      <c r="BR9" s="4" t="n">
        <f aca="false">AY9+AZ9+BG9+BH9</f>
        <v>11</v>
      </c>
      <c r="BS9" s="4" t="n">
        <f aca="false">BA9+BB9+BI9+BJ9</f>
        <v>0</v>
      </c>
      <c r="BT9" s="4" t="n">
        <f aca="false">SUM(BQ9:BS9)</f>
        <v>16</v>
      </c>
      <c r="BU9" s="15" t="n">
        <f aca="false">BR9/BT9</f>
        <v>0.6875</v>
      </c>
      <c r="BV9" s="15" t="n">
        <f aca="false">BS9/BT9</f>
        <v>0</v>
      </c>
      <c r="BW9" s="4" t="n">
        <f aca="false">BC9+BD9+BK9+BL9</f>
        <v>1</v>
      </c>
      <c r="BX9" s="4" t="n">
        <f aca="false">SUM(AW9:BD9)</f>
        <v>15</v>
      </c>
      <c r="BY9" s="342" t="n">
        <f aca="false">SUM(BE9:BL9)</f>
        <v>2</v>
      </c>
      <c r="BZ9" s="343" t="n">
        <f aca="false">SUM(AW9:BL9)</f>
        <v>17</v>
      </c>
      <c r="CC9" s="15" t="n">
        <f aca="false">(BN9/DI9) - 1</f>
        <v>0.333333333333333</v>
      </c>
      <c r="CD9" s="15" t="n">
        <f aca="false">(BO9/DJ9) - 1</f>
        <v>0</v>
      </c>
      <c r="CE9" s="15" t="n">
        <f aca="false">(BP9/DK9) - 1</f>
        <v>-0.176470588235294</v>
      </c>
      <c r="CF9" s="15" t="n">
        <f aca="false">(BQ9/DL9) - 1</f>
        <v>-0.375</v>
      </c>
      <c r="CG9" s="15" t="n">
        <f aca="false">(BR9/DM9) - 1</f>
        <v>2.66666666666667</v>
      </c>
      <c r="CH9" s="15" t="n">
        <f aca="false">(BS9/DN9) - 1</f>
        <v>-1</v>
      </c>
      <c r="CI9" s="15" t="n">
        <f aca="false">(BT9/DO9) - 1</f>
        <v>0.333333333333333</v>
      </c>
      <c r="CJ9" s="15" t="n">
        <f aca="false">(BU9/DP9) - 1</f>
        <v>1.75</v>
      </c>
      <c r="CK9" s="15" t="n">
        <f aca="false">(BV9/DQ9) - 1</f>
        <v>-1</v>
      </c>
      <c r="CL9" s="15" t="n">
        <f aca="false">(BW9/DR9) - 1</f>
        <v>-0.5</v>
      </c>
      <c r="CM9" s="15" t="n">
        <f aca="false">(BX9/DS9) - 1</f>
        <v>0.5</v>
      </c>
      <c r="CN9" s="15" t="n">
        <f aca="false">(BY9/DT9) - 1</f>
        <v>-0.5</v>
      </c>
      <c r="CO9" s="15" t="n">
        <f aca="false">(BZ9/DU9) - 1</f>
        <v>0.214285714285714</v>
      </c>
      <c r="CQ9" s="344" t="n">
        <v>0.333333333333333</v>
      </c>
      <c r="CR9" s="376" t="n">
        <v>3</v>
      </c>
      <c r="CS9" s="377" t="n">
        <v>3</v>
      </c>
      <c r="CT9" s="376" t="n">
        <v>3</v>
      </c>
      <c r="CU9" s="377"/>
      <c r="CV9" s="376" t="n">
        <v>1</v>
      </c>
      <c r="CW9" s="377"/>
      <c r="CX9" s="376"/>
      <c r="CY9" s="377"/>
      <c r="CZ9" s="376" t="n">
        <v>2</v>
      </c>
      <c r="DA9" s="377"/>
      <c r="DB9" s="376"/>
      <c r="DC9" s="377"/>
      <c r="DD9" s="376"/>
      <c r="DE9" s="377"/>
      <c r="DF9" s="376"/>
      <c r="DG9" s="377" t="n">
        <v>2</v>
      </c>
      <c r="DI9" s="340" t="n">
        <f aca="false">CR9+CT9+CV9+CX9+CZ9+DB9+DD9+DF9</f>
        <v>9</v>
      </c>
      <c r="DJ9" s="4" t="n">
        <f aca="false">CS9+CU9+CW9+CY9+DA9+DC9+DE9+DG9</f>
        <v>5</v>
      </c>
      <c r="DK9" s="341" t="n">
        <f aca="false">DJ9/(DJ9+DI9)</f>
        <v>0.357142857142857</v>
      </c>
      <c r="DL9" s="4" t="n">
        <f aca="false">CR9+CS9+CZ9+DA9</f>
        <v>8</v>
      </c>
      <c r="DM9" s="4" t="n">
        <f aca="false">CT9+CU9+DB9+DC9</f>
        <v>3</v>
      </c>
      <c r="DN9" s="4" t="n">
        <f aca="false">CV9+CW9+DD9+DE9</f>
        <v>1</v>
      </c>
      <c r="DO9" s="4" t="n">
        <f aca="false">SUM(DL9:DN9)</f>
        <v>12</v>
      </c>
      <c r="DP9" s="15" t="n">
        <f aca="false">DM9/DO9</f>
        <v>0.25</v>
      </c>
      <c r="DQ9" s="15" t="n">
        <f aca="false">DN9/DO9</f>
        <v>0.0833333333333333</v>
      </c>
      <c r="DR9" s="4" t="n">
        <f aca="false">CX9+CY9+DF9+DG9</f>
        <v>2</v>
      </c>
      <c r="DS9" s="4" t="n">
        <f aca="false">SUM(CR9:CY9)</f>
        <v>10</v>
      </c>
      <c r="DT9" s="342" t="n">
        <f aca="false">SUM(CZ9:DG9)</f>
        <v>4</v>
      </c>
      <c r="DU9" s="343" t="n">
        <f aca="false">SUM(CR9:DG9)</f>
        <v>14</v>
      </c>
      <c r="DX9" s="15" t="n">
        <f aca="false">(DI9/FD9) - 1</f>
        <v>-0.357142857142857</v>
      </c>
      <c r="DY9" s="15" t="n">
        <f aca="false">(DJ9/FE9) - 1</f>
        <v>0.25</v>
      </c>
      <c r="DZ9" s="15" t="n">
        <f aca="false">(DK9/FF9) - 1</f>
        <v>0.607142857142857</v>
      </c>
      <c r="EA9" s="15" t="n">
        <f aca="false">(DL9/FG9) - 1</f>
        <v>-0.333333333333333</v>
      </c>
      <c r="EB9" s="15" t="n">
        <f aca="false">(DM9/FH9) - 1</f>
        <v>-0.25</v>
      </c>
      <c r="EC9" s="15" t="e">
        <f aca="false">(DN9/FI9) - 1</f>
        <v>#DIV/0!</v>
      </c>
      <c r="ED9" s="15" t="n">
        <f aca="false">(DO9/FJ9) - 1</f>
        <v>-0.25</v>
      </c>
      <c r="EE9" s="15" t="n">
        <f aca="false">(DP9/FK9) - 1</f>
        <v>0</v>
      </c>
      <c r="EF9" s="15" t="e">
        <f aca="false">(DQ9/FL9) - 1</f>
        <v>#DIV/0!</v>
      </c>
      <c r="EG9" s="15" t="n">
        <f aca="false">(DR9/FM9) - 1</f>
        <v>0</v>
      </c>
      <c r="EH9" s="15" t="n">
        <f aca="false">(DS9/FN9) - 1</f>
        <v>-0.375</v>
      </c>
      <c r="EI9" s="15" t="n">
        <f aca="false">(DT9/FO9) - 1</f>
        <v>1</v>
      </c>
      <c r="EJ9" s="15" t="n">
        <f aca="false">(DU9/FP9) - 1</f>
        <v>-0.222222222222222</v>
      </c>
      <c r="EL9" s="346" t="n">
        <v>0.333333333333333</v>
      </c>
      <c r="EM9" s="345" t="n">
        <v>7</v>
      </c>
      <c r="EN9" s="371" t="n">
        <v>4</v>
      </c>
      <c r="EO9" s="412" t="n">
        <v>3</v>
      </c>
      <c r="EP9" s="413" t="n">
        <v>0</v>
      </c>
      <c r="EQ9" s="412"/>
      <c r="ER9" s="413"/>
      <c r="ES9" s="345" t="n">
        <v>2</v>
      </c>
      <c r="ET9" s="371"/>
      <c r="EU9" s="345" t="n">
        <v>1</v>
      </c>
      <c r="EV9" s="371"/>
      <c r="EW9" s="412" t="n">
        <v>1</v>
      </c>
      <c r="EX9" s="413"/>
      <c r="EY9" s="412"/>
      <c r="EZ9" s="413"/>
      <c r="FA9" s="345" t="n">
        <v>0</v>
      </c>
      <c r="FB9" s="371"/>
      <c r="FD9" s="340" t="n">
        <f aca="false">EM9+EO9+EQ9+ES9+EU9+EW9+EY9+FA9</f>
        <v>14</v>
      </c>
      <c r="FE9" s="4" t="n">
        <f aca="false">EN9+EP9+ER9+ET9+EV9+EX9+EZ9+FB9</f>
        <v>4</v>
      </c>
      <c r="FF9" s="341" t="n">
        <f aca="false">FE9/(FE9+FD9)</f>
        <v>0.222222222222222</v>
      </c>
      <c r="FG9" s="4" t="n">
        <f aca="false">EM9+EN9+EU9+EV9</f>
        <v>12</v>
      </c>
      <c r="FH9" s="4" t="n">
        <f aca="false">EO9+EP9+EW9+EX9</f>
        <v>4</v>
      </c>
      <c r="FI9" s="4" t="n">
        <f aca="false">EQ9+ER9+EY9+EZ9</f>
        <v>0</v>
      </c>
      <c r="FJ9" s="4" t="n">
        <f aca="false">SUM(FG9:FI9)</f>
        <v>16</v>
      </c>
      <c r="FK9" s="15" t="n">
        <f aca="false">FH9/FJ9</f>
        <v>0.25</v>
      </c>
      <c r="FL9" s="15" t="n">
        <f aca="false">FI9/FJ9</f>
        <v>0</v>
      </c>
      <c r="FM9" s="4" t="n">
        <f aca="false">ES9+ET9+FA9+FB9</f>
        <v>2</v>
      </c>
      <c r="FN9" s="4" t="n">
        <f aca="false">SUM(EM9:ET9)</f>
        <v>16</v>
      </c>
      <c r="FO9" s="342" t="n">
        <f aca="false">SUM(EU9:FB9)</f>
        <v>2</v>
      </c>
      <c r="FP9" s="343" t="n">
        <f aca="false">SUM(EM9:FB9)</f>
        <v>18</v>
      </c>
      <c r="FR9" s="0" t="n">
        <v>0</v>
      </c>
      <c r="FS9" s="0" t="n">
        <v>0</v>
      </c>
      <c r="FT9" s="0" t="e">
        <f aca="false">#DIV/0!</f>
        <v>#DIV/0!</v>
      </c>
      <c r="FU9" s="0" t="n">
        <v>0</v>
      </c>
      <c r="FV9" s="0" t="n">
        <v>0</v>
      </c>
      <c r="FW9" s="0" t="n">
        <v>0</v>
      </c>
      <c r="FX9" s="0" t="n">
        <v>0</v>
      </c>
      <c r="FY9" s="0" t="e">
        <f aca="false">#DIV/0!</f>
        <v>#DIV/0!</v>
      </c>
      <c r="FZ9" s="0" t="e">
        <f aca="false">#DIV/0!</f>
        <v>#DIV/0!</v>
      </c>
      <c r="GA9" s="0" t="n">
        <v>0</v>
      </c>
      <c r="GB9" s="0" t="n">
        <v>0</v>
      </c>
      <c r="GC9" s="0" t="n">
        <v>0</v>
      </c>
      <c r="GD9" s="0" t="n">
        <v>0</v>
      </c>
      <c r="GF9" s="347" t="e">
        <f aca="false">(FD9/FR9) - 1</f>
        <v>#DIV/0!</v>
      </c>
      <c r="GG9" s="15" t="e">
        <f aca="false">(FE9/FS9) - 1</f>
        <v>#DIV/0!</v>
      </c>
      <c r="GH9" s="15" t="e">
        <f aca="false">(FF9/FT9) - 1</f>
        <v>#DIV/0!</v>
      </c>
      <c r="GI9" s="15" t="e">
        <f aca="false">(FG9/FU9) - 1</f>
        <v>#DIV/0!</v>
      </c>
      <c r="GJ9" s="15" t="e">
        <f aca="false">(FH9/FV9) - 1</f>
        <v>#DIV/0!</v>
      </c>
      <c r="GK9" s="15" t="e">
        <f aca="false">(FI9/FW9) - 1</f>
        <v>#DIV/0!</v>
      </c>
      <c r="GL9" s="15" t="e">
        <f aca="false">(FJ9/FX9) - 1</f>
        <v>#DIV/0!</v>
      </c>
      <c r="GM9" s="15" t="e">
        <f aca="false">(FK9/FY9) - 1</f>
        <v>#DIV/0!</v>
      </c>
      <c r="GN9" s="15" t="e">
        <f aca="false">(FL9/FZ9) - 1</f>
        <v>#DIV/0!</v>
      </c>
      <c r="GO9" s="15" t="e">
        <f aca="false">(FM9/GA9) - 1</f>
        <v>#DIV/0!</v>
      </c>
      <c r="GP9" s="15" t="e">
        <f aca="false">(FN9/GB9) - 1</f>
        <v>#DIV/0!</v>
      </c>
      <c r="GQ9" s="15" t="e">
        <f aca="false">(FO9/GC9) - 1</f>
        <v>#DIV/0!</v>
      </c>
      <c r="GR9" s="348" t="e">
        <f aca="false">(FP9/GD9) - 1</f>
        <v>#DIV/0!</v>
      </c>
    </row>
    <row r="10" customFormat="false" ht="21" hidden="false" customHeight="true" outlineLevel="0" collapsed="false">
      <c r="A10" s="349" t="n">
        <v>0.34375</v>
      </c>
      <c r="B10" s="376" t="n">
        <v>6</v>
      </c>
      <c r="C10" s="377" t="n">
        <v>1</v>
      </c>
      <c r="D10" s="376" t="n">
        <v>6</v>
      </c>
      <c r="E10" s="377" t="n">
        <v>2</v>
      </c>
      <c r="F10" s="376" t="n">
        <v>2</v>
      </c>
      <c r="G10" s="377" t="n">
        <v>1</v>
      </c>
      <c r="H10" s="443" t="n">
        <v>1</v>
      </c>
      <c r="I10" s="377"/>
      <c r="J10" s="431" t="n">
        <v>1</v>
      </c>
      <c r="K10" s="432" t="n">
        <v>1</v>
      </c>
      <c r="L10" s="431" t="n">
        <v>1</v>
      </c>
      <c r="M10" s="432" t="n">
        <v>1</v>
      </c>
      <c r="N10" s="431" t="n">
        <v>1</v>
      </c>
      <c r="O10" s="432"/>
      <c r="P10" s="431"/>
      <c r="Q10" s="432"/>
      <c r="S10" s="340" t="n">
        <f aca="false">B10+D10+F10+H10+J10+L10+N10+P10</f>
        <v>18</v>
      </c>
      <c r="T10" s="4" t="n">
        <f aca="false">C10+E10+G10+I10+K10+M10+O10+Q10</f>
        <v>6</v>
      </c>
      <c r="U10" s="341" t="n">
        <f aca="false">T10/(T10+S10)</f>
        <v>0.25</v>
      </c>
      <c r="V10" s="4" t="n">
        <f aca="false">B10+C10+J10+K10</f>
        <v>9</v>
      </c>
      <c r="W10" s="4" t="n">
        <f aca="false">D10+E10+L10+M10</f>
        <v>10</v>
      </c>
      <c r="X10" s="4" t="n">
        <f aca="false">F10+G10+N10+O10</f>
        <v>4</v>
      </c>
      <c r="Y10" s="4" t="n">
        <f aca="false">SUM(V10:X10)</f>
        <v>23</v>
      </c>
      <c r="Z10" s="15" t="n">
        <f aca="false">W10/Y10</f>
        <v>0.434782608695652</v>
      </c>
      <c r="AA10" s="15" t="n">
        <f aca="false">X10/Y10</f>
        <v>0.173913043478261</v>
      </c>
      <c r="AB10" s="4" t="n">
        <f aca="false">H10+I10+P10+Q10</f>
        <v>1</v>
      </c>
      <c r="AC10" s="4" t="n">
        <f aca="false">SUM(B10:I10)</f>
        <v>19</v>
      </c>
      <c r="AD10" s="342" t="n">
        <f aca="false">SUM(J10:Q10)</f>
        <v>5</v>
      </c>
      <c r="AE10" s="343" t="n">
        <f aca="false">SUM(B10:Q10)</f>
        <v>24</v>
      </c>
      <c r="AH10" s="15" t="n">
        <f aca="false">(S10/BN10) - 1</f>
        <v>-0.0526315789473685</v>
      </c>
      <c r="AI10" s="15" t="n">
        <f aca="false">(T10/BO10) - 1</f>
        <v>-0.454545454545455</v>
      </c>
      <c r="AJ10" s="15" t="n">
        <f aca="false">(U10/BP10) - 1</f>
        <v>-0.318181818181818</v>
      </c>
      <c r="AK10" s="15" t="n">
        <f aca="false">(V10/BQ10) - 1</f>
        <v>-0.307692307692308</v>
      </c>
      <c r="AL10" s="15" t="n">
        <f aca="false">(W10/BR10) - 1</f>
        <v>0</v>
      </c>
      <c r="AM10" s="15" t="n">
        <f aca="false">(X10/BS10) - 1</f>
        <v>1</v>
      </c>
      <c r="AN10" s="15" t="n">
        <f aca="false">(Y10/BT10) - 1</f>
        <v>-0.08</v>
      </c>
      <c r="AO10" s="15" t="n">
        <f aca="false">(Z10/BU10) - 1</f>
        <v>0.0869565217391304</v>
      </c>
      <c r="AP10" s="15" t="n">
        <f aca="false">(AA10/BV10) - 1</f>
        <v>1.17391304347826</v>
      </c>
      <c r="AQ10" s="15" t="n">
        <f aca="false">(AB10/BW10) - 1</f>
        <v>-0.8</v>
      </c>
      <c r="AR10" s="15" t="n">
        <f aca="false">(AC10/BX10) - 1</f>
        <v>-0.208333333333333</v>
      </c>
      <c r="AS10" s="15" t="n">
        <f aca="false">(AD10/BY10) - 1</f>
        <v>-0.166666666666667</v>
      </c>
      <c r="AT10" s="15" t="n">
        <f aca="false">(AE10/BZ10) - 1</f>
        <v>-0.2</v>
      </c>
      <c r="AV10" s="349" t="n">
        <v>0.34375</v>
      </c>
      <c r="AW10" s="376" t="n">
        <v>8</v>
      </c>
      <c r="AX10" s="377" t="n">
        <v>4</v>
      </c>
      <c r="AY10" s="376" t="n">
        <v>6</v>
      </c>
      <c r="AZ10" s="377" t="n">
        <v>3</v>
      </c>
      <c r="BA10" s="376" t="n">
        <v>2</v>
      </c>
      <c r="BB10" s="377"/>
      <c r="BC10" s="333" t="n">
        <v>1</v>
      </c>
      <c r="BD10" s="377"/>
      <c r="BE10" s="376" t="n">
        <v>1</v>
      </c>
      <c r="BF10" s="377"/>
      <c r="BG10" s="376"/>
      <c r="BH10" s="377" t="n">
        <v>1</v>
      </c>
      <c r="BI10" s="376"/>
      <c r="BJ10" s="377"/>
      <c r="BK10" s="376" t="n">
        <v>1</v>
      </c>
      <c r="BL10" s="377" t="n">
        <v>3</v>
      </c>
      <c r="BN10" s="340" t="n">
        <f aca="false">AW10+AY10+BA10+BC10+BE10+BG10+BI10+BK10</f>
        <v>19</v>
      </c>
      <c r="BO10" s="4" t="n">
        <f aca="false">AX10+AZ10+BB10+BD10+BF10+BH10+BJ10+BL10</f>
        <v>11</v>
      </c>
      <c r="BP10" s="341" t="n">
        <f aca="false">BO10/(BO10+BN10)</f>
        <v>0.366666666666667</v>
      </c>
      <c r="BQ10" s="4" t="n">
        <f aca="false">AW10+AX10+BE10+BF10</f>
        <v>13</v>
      </c>
      <c r="BR10" s="4" t="n">
        <f aca="false">AY10+AZ10+BG10+BH10</f>
        <v>10</v>
      </c>
      <c r="BS10" s="4" t="n">
        <f aca="false">BA10+BB10+BI10+BJ10</f>
        <v>2</v>
      </c>
      <c r="BT10" s="4" t="n">
        <f aca="false">SUM(BQ10:BS10)</f>
        <v>25</v>
      </c>
      <c r="BU10" s="15" t="n">
        <f aca="false">BR10/BT10</f>
        <v>0.4</v>
      </c>
      <c r="BV10" s="15" t="n">
        <f aca="false">BS10/BT10</f>
        <v>0.08</v>
      </c>
      <c r="BW10" s="4" t="n">
        <f aca="false">BC10+BD10+BK10+BL10</f>
        <v>5</v>
      </c>
      <c r="BX10" s="4" t="n">
        <f aca="false">SUM(AW10:BD10)</f>
        <v>24</v>
      </c>
      <c r="BY10" s="342" t="n">
        <f aca="false">SUM(BE10:BL10)</f>
        <v>6</v>
      </c>
      <c r="BZ10" s="343" t="n">
        <f aca="false">SUM(AW10:BL10)</f>
        <v>30</v>
      </c>
      <c r="CC10" s="15" t="n">
        <f aca="false">(BN10/DI10) - 1</f>
        <v>0.117647058823529</v>
      </c>
      <c r="CD10" s="15" t="n">
        <f aca="false">(BO10/DJ10) - 1</f>
        <v>0</v>
      </c>
      <c r="CE10" s="15" t="n">
        <f aca="false">(BP10/DK10) - 1</f>
        <v>-0.0666666666666668</v>
      </c>
      <c r="CF10" s="15" t="n">
        <f aca="false">(BQ10/DL10) - 1</f>
        <v>0.444444444444444</v>
      </c>
      <c r="CG10" s="15" t="n">
        <f aca="false">(BR10/DM10) - 1</f>
        <v>0.111111111111111</v>
      </c>
      <c r="CH10" s="15" t="n">
        <f aca="false">(BS10/DN10) - 1</f>
        <v>1</v>
      </c>
      <c r="CI10" s="15" t="n">
        <f aca="false">(BT10/DO10) - 1</f>
        <v>0.315789473684211</v>
      </c>
      <c r="CJ10" s="15" t="n">
        <f aca="false">(BU10/DP10) - 1</f>
        <v>-0.155555555555555</v>
      </c>
      <c r="CK10" s="15" t="n">
        <f aca="false">(BV10/DQ10) - 1</f>
        <v>0.52</v>
      </c>
      <c r="CL10" s="15" t="n">
        <f aca="false">(BW10/DR10) - 1</f>
        <v>-0.444444444444444</v>
      </c>
      <c r="CM10" s="15" t="n">
        <f aca="false">(BX10/DS10) - 1</f>
        <v>0.142857142857143</v>
      </c>
      <c r="CN10" s="15" t="n">
        <f aca="false">(BY10/DT10) - 1</f>
        <v>-0.142857142857143</v>
      </c>
      <c r="CO10" s="15" t="n">
        <f aca="false">(BZ10/DU10) - 1</f>
        <v>0.0714285714285714</v>
      </c>
      <c r="CQ10" s="349" t="n">
        <v>0.34375</v>
      </c>
      <c r="CR10" s="376" t="n">
        <v>7</v>
      </c>
      <c r="CS10" s="377" t="n">
        <v>2</v>
      </c>
      <c r="CT10" s="376" t="n">
        <v>4</v>
      </c>
      <c r="CU10" s="377" t="n">
        <v>3</v>
      </c>
      <c r="CV10" s="376" t="n">
        <v>1</v>
      </c>
      <c r="CW10" s="377"/>
      <c r="CX10" s="333" t="n">
        <v>3</v>
      </c>
      <c r="CY10" s="377" t="n">
        <v>1</v>
      </c>
      <c r="CZ10" s="376"/>
      <c r="DA10" s="377"/>
      <c r="DB10" s="376" t="n">
        <v>1</v>
      </c>
      <c r="DC10" s="377" t="n">
        <v>1</v>
      </c>
      <c r="DD10" s="376"/>
      <c r="DE10" s="377"/>
      <c r="DF10" s="376" t="n">
        <v>1</v>
      </c>
      <c r="DG10" s="377" t="n">
        <v>4</v>
      </c>
      <c r="DI10" s="340" t="n">
        <f aca="false">CR10+CT10+CV10+CX10+CZ10+DB10+DD10+DF10</f>
        <v>17</v>
      </c>
      <c r="DJ10" s="4" t="n">
        <f aca="false">CS10+CU10+CW10+CY10+DA10+DC10+DE10+DG10</f>
        <v>11</v>
      </c>
      <c r="DK10" s="341" t="n">
        <f aca="false">DJ10/(DJ10+DI10)</f>
        <v>0.392857142857143</v>
      </c>
      <c r="DL10" s="4" t="n">
        <f aca="false">CR10+CS10+CZ10+DA10</f>
        <v>9</v>
      </c>
      <c r="DM10" s="4" t="n">
        <f aca="false">CT10+CU10+DB10+DC10</f>
        <v>9</v>
      </c>
      <c r="DN10" s="4" t="n">
        <f aca="false">CV10+CW10+DD10+DE10</f>
        <v>1</v>
      </c>
      <c r="DO10" s="4" t="n">
        <f aca="false">SUM(DL10:DN10)</f>
        <v>19</v>
      </c>
      <c r="DP10" s="15" t="n">
        <f aca="false">DM10/DO10</f>
        <v>0.473684210526316</v>
      </c>
      <c r="DQ10" s="15" t="n">
        <f aca="false">DN10/DO10</f>
        <v>0.0526315789473684</v>
      </c>
      <c r="DR10" s="4" t="n">
        <f aca="false">CX10+CY10+DF10+DG10</f>
        <v>9</v>
      </c>
      <c r="DS10" s="4" t="n">
        <f aca="false">SUM(CR10:CY10)</f>
        <v>21</v>
      </c>
      <c r="DT10" s="342" t="n">
        <f aca="false">SUM(CZ10:DG10)</f>
        <v>7</v>
      </c>
      <c r="DU10" s="343" t="n">
        <f aca="false">SUM(CR10:DG10)</f>
        <v>28</v>
      </c>
      <c r="DX10" s="15" t="n">
        <f aca="false">(DI10/FD10) - 1</f>
        <v>1.83333333333333</v>
      </c>
      <c r="DY10" s="15" t="n">
        <f aca="false">(DJ10/FE10) - 1</f>
        <v>1.2</v>
      </c>
      <c r="DZ10" s="15" t="n">
        <f aca="false">(DK10/FF10) - 1</f>
        <v>-0.135714285714286</v>
      </c>
      <c r="EA10" s="15" t="n">
        <f aca="false">(DL10/FG10) - 1</f>
        <v>0.8</v>
      </c>
      <c r="EB10" s="15" t="n">
        <f aca="false">(DM10/FH10) - 1</f>
        <v>3.5</v>
      </c>
      <c r="EC10" s="15" t="e">
        <f aca="false">(DN10/FI10) - 1</f>
        <v>#DIV/0!</v>
      </c>
      <c r="ED10" s="15" t="n">
        <f aca="false">(DO10/FJ10) - 1</f>
        <v>1.71428571428571</v>
      </c>
      <c r="EE10" s="15" t="n">
        <f aca="false">(DP10/FK10) - 1</f>
        <v>0.657894736842105</v>
      </c>
      <c r="EF10" s="15" t="e">
        <f aca="false">(DQ10/FL10) - 1</f>
        <v>#DIV/0!</v>
      </c>
      <c r="EG10" s="15" t="n">
        <f aca="false">(DR10/FM10) - 1</f>
        <v>1.25</v>
      </c>
      <c r="EH10" s="15" t="n">
        <f aca="false">(DS10/FN10) - 1</f>
        <v>3.2</v>
      </c>
      <c r="EI10" s="15" t="n">
        <f aca="false">(DT10/FO10) - 1</f>
        <v>0.166666666666667</v>
      </c>
      <c r="EJ10" s="15" t="n">
        <f aca="false">(DU10/FP10) - 1</f>
        <v>1.54545454545455</v>
      </c>
      <c r="EL10" s="350" t="n">
        <v>0.34375</v>
      </c>
      <c r="EM10" s="345" t="n">
        <v>2</v>
      </c>
      <c r="EN10" s="371" t="n">
        <v>1</v>
      </c>
      <c r="EO10" s="412" t="n">
        <v>2</v>
      </c>
      <c r="EP10" s="413" t="n">
        <v>0</v>
      </c>
      <c r="EQ10" s="412"/>
      <c r="ER10" s="413"/>
      <c r="ES10" s="324"/>
      <c r="ET10" s="371"/>
      <c r="EU10" s="345"/>
      <c r="EV10" s="371" t="n">
        <v>2</v>
      </c>
      <c r="EW10" s="412"/>
      <c r="EX10" s="413"/>
      <c r="EY10" s="412"/>
      <c r="EZ10" s="413"/>
      <c r="FA10" s="345" t="n">
        <v>2</v>
      </c>
      <c r="FB10" s="371" t="n">
        <v>2</v>
      </c>
      <c r="FD10" s="340" t="n">
        <f aca="false">EM10+EO10+EQ10+ES10+EU10+EW10+EY10+FA10</f>
        <v>6</v>
      </c>
      <c r="FE10" s="4" t="n">
        <f aca="false">EN10+EP10+ER10+ET10+EV10+EX10+EZ10+FB10</f>
        <v>5</v>
      </c>
      <c r="FF10" s="341" t="n">
        <f aca="false">FE10/(FE10+FD10)</f>
        <v>0.454545454545455</v>
      </c>
      <c r="FG10" s="4" t="n">
        <f aca="false">EM10+EN10+EU10+EV10</f>
        <v>5</v>
      </c>
      <c r="FH10" s="4" t="n">
        <f aca="false">EO10+EP10+EW10+EX10</f>
        <v>2</v>
      </c>
      <c r="FI10" s="4" t="n">
        <f aca="false">EQ10+ER10+EY10+EZ10</f>
        <v>0</v>
      </c>
      <c r="FJ10" s="4" t="n">
        <f aca="false">SUM(FG10:FI10)</f>
        <v>7</v>
      </c>
      <c r="FK10" s="15" t="n">
        <f aca="false">FH10/FJ10</f>
        <v>0.285714285714286</v>
      </c>
      <c r="FL10" s="15" t="n">
        <f aca="false">FI10/FJ10</f>
        <v>0</v>
      </c>
      <c r="FM10" s="4" t="n">
        <f aca="false">ES10+ET10+FA10+FB10</f>
        <v>4</v>
      </c>
      <c r="FN10" s="4" t="n">
        <f aca="false">SUM(EM10:ET10)</f>
        <v>5</v>
      </c>
      <c r="FO10" s="342" t="n">
        <f aca="false">SUM(EU10:FB10)</f>
        <v>6</v>
      </c>
      <c r="FP10" s="343" t="n">
        <f aca="false">SUM(EM10:FB10)</f>
        <v>11</v>
      </c>
      <c r="FR10" s="0" t="n">
        <v>0</v>
      </c>
      <c r="FS10" s="0" t="n">
        <v>0</v>
      </c>
      <c r="FT10" s="0" t="e">
        <f aca="false">#DIV/0!</f>
        <v>#DIV/0!</v>
      </c>
      <c r="FU10" s="0" t="n">
        <v>0</v>
      </c>
      <c r="FV10" s="0" t="n">
        <v>0</v>
      </c>
      <c r="FW10" s="0" t="n">
        <v>0</v>
      </c>
      <c r="FX10" s="0" t="n">
        <v>0</v>
      </c>
      <c r="FY10" s="0" t="e">
        <f aca="false">#DIV/0!</f>
        <v>#DIV/0!</v>
      </c>
      <c r="FZ10" s="0" t="e">
        <f aca="false">#DIV/0!</f>
        <v>#DIV/0!</v>
      </c>
      <c r="GA10" s="0" t="n">
        <v>0</v>
      </c>
      <c r="GB10" s="0" t="n">
        <v>0</v>
      </c>
      <c r="GC10" s="0" t="n">
        <v>0</v>
      </c>
      <c r="GD10" s="0" t="n">
        <v>0</v>
      </c>
      <c r="GF10" s="347" t="e">
        <f aca="false">(FD10/FR10) - 1</f>
        <v>#DIV/0!</v>
      </c>
      <c r="GG10" s="15" t="e">
        <f aca="false">(FE10/FS10) - 1</f>
        <v>#DIV/0!</v>
      </c>
      <c r="GH10" s="15" t="e">
        <f aca="false">(FF10/FT10) - 1</f>
        <v>#DIV/0!</v>
      </c>
      <c r="GI10" s="15" t="e">
        <f aca="false">(FG10/FU10) - 1</f>
        <v>#DIV/0!</v>
      </c>
      <c r="GJ10" s="15" t="e">
        <f aca="false">(FH10/FV10) - 1</f>
        <v>#DIV/0!</v>
      </c>
      <c r="GK10" s="15" t="e">
        <f aca="false">(FI10/FW10) - 1</f>
        <v>#DIV/0!</v>
      </c>
      <c r="GL10" s="15" t="e">
        <f aca="false">(FJ10/FX10) - 1</f>
        <v>#DIV/0!</v>
      </c>
      <c r="GM10" s="15" t="e">
        <f aca="false">(FK10/FY10) - 1</f>
        <v>#DIV/0!</v>
      </c>
      <c r="GN10" s="15" t="e">
        <f aca="false">(FL10/FZ10) - 1</f>
        <v>#DIV/0!</v>
      </c>
      <c r="GO10" s="15" t="e">
        <f aca="false">(FM10/GA10) - 1</f>
        <v>#DIV/0!</v>
      </c>
      <c r="GP10" s="15" t="e">
        <f aca="false">(FN10/GB10) - 1</f>
        <v>#DIV/0!</v>
      </c>
      <c r="GQ10" s="15" t="e">
        <f aca="false">(FO10/GC10) - 1</f>
        <v>#DIV/0!</v>
      </c>
      <c r="GR10" s="348" t="e">
        <f aca="false">(FP10/GD10) - 1</f>
        <v>#DIV/0!</v>
      </c>
    </row>
    <row r="11" customFormat="false" ht="21" hidden="false" customHeight="true" outlineLevel="0" collapsed="false">
      <c r="A11" s="349" t="n">
        <v>0.354166666666667</v>
      </c>
      <c r="B11" s="376" t="n">
        <v>6</v>
      </c>
      <c r="C11" s="377" t="n">
        <v>4</v>
      </c>
      <c r="D11" s="376" t="n">
        <v>2</v>
      </c>
      <c r="E11" s="377" t="n">
        <v>5</v>
      </c>
      <c r="F11" s="376" t="n">
        <v>1</v>
      </c>
      <c r="G11" s="377"/>
      <c r="H11" s="376" t="n">
        <v>1</v>
      </c>
      <c r="I11" s="377" t="n">
        <v>1</v>
      </c>
      <c r="J11" s="431" t="n">
        <v>1</v>
      </c>
      <c r="K11" s="432"/>
      <c r="L11" s="431"/>
      <c r="M11" s="432" t="n">
        <v>1</v>
      </c>
      <c r="N11" s="431"/>
      <c r="O11" s="432"/>
      <c r="P11" s="431"/>
      <c r="Q11" s="432"/>
      <c r="S11" s="340" t="n">
        <f aca="false">B11+D11+F11+H11+J11+L11+N11+P11</f>
        <v>11</v>
      </c>
      <c r="T11" s="4" t="n">
        <f aca="false">C11+E11+G11+I11+K11+M11+O11+Q11</f>
        <v>11</v>
      </c>
      <c r="U11" s="341" t="n">
        <f aca="false">T11/(T11+S11)</f>
        <v>0.5</v>
      </c>
      <c r="V11" s="4" t="n">
        <f aca="false">B11+C11+J11+K11</f>
        <v>11</v>
      </c>
      <c r="W11" s="4" t="n">
        <f aca="false">D11+E11+L11+M11</f>
        <v>8</v>
      </c>
      <c r="X11" s="4" t="n">
        <f aca="false">F11+G11+N11+O11</f>
        <v>1</v>
      </c>
      <c r="Y11" s="4" t="n">
        <f aca="false">SUM(V11:X11)</f>
        <v>20</v>
      </c>
      <c r="Z11" s="15" t="n">
        <f aca="false">W11/Y11</f>
        <v>0.4</v>
      </c>
      <c r="AA11" s="15" t="n">
        <f aca="false">X11/Y11</f>
        <v>0.05</v>
      </c>
      <c r="AB11" s="4" t="n">
        <f aca="false">H11+I11+P11+Q11</f>
        <v>2</v>
      </c>
      <c r="AC11" s="4" t="n">
        <f aca="false">SUM(B11:I11)</f>
        <v>20</v>
      </c>
      <c r="AD11" s="342" t="n">
        <f aca="false">SUM(J11:Q11)</f>
        <v>2</v>
      </c>
      <c r="AE11" s="343" t="n">
        <f aca="false">SUM(B11:Q11)</f>
        <v>22</v>
      </c>
      <c r="AH11" s="15" t="n">
        <f aca="false">(S11/BN11) - 1</f>
        <v>-0.214285714285714</v>
      </c>
      <c r="AI11" s="15" t="n">
        <f aca="false">(T11/BO11) - 1</f>
        <v>0.571428571428571</v>
      </c>
      <c r="AJ11" s="15" t="n">
        <f aca="false">(U11/BP11) - 1</f>
        <v>0.5</v>
      </c>
      <c r="AK11" s="15" t="n">
        <f aca="false">(V11/BQ11) - 1</f>
        <v>-0.0833333333333334</v>
      </c>
      <c r="AL11" s="15" t="n">
        <f aca="false">(W11/BR11) - 1</f>
        <v>1.66666666666667</v>
      </c>
      <c r="AM11" s="15" t="e">
        <f aca="false">(X11/BS11) - 1</f>
        <v>#DIV/0!</v>
      </c>
      <c r="AN11" s="15" t="n">
        <f aca="false">(Y11/BT11) - 1</f>
        <v>0.333333333333333</v>
      </c>
      <c r="AO11" s="15" t="n">
        <f aca="false">(Z11/BU11) - 1</f>
        <v>1</v>
      </c>
      <c r="AP11" s="15" t="e">
        <f aca="false">(AA11/BV11) - 1</f>
        <v>#DIV/0!</v>
      </c>
      <c r="AQ11" s="15" t="n">
        <f aca="false">(AB11/BW11) - 1</f>
        <v>-0.666666666666667</v>
      </c>
      <c r="AR11" s="15" t="n">
        <f aca="false">(AC11/BX11) - 1</f>
        <v>0.176470588235294</v>
      </c>
      <c r="AS11" s="15" t="n">
        <f aca="false">(AD11/BY11) - 1</f>
        <v>-0.5</v>
      </c>
      <c r="AT11" s="15" t="n">
        <f aca="false">(AE11/BZ11) - 1</f>
        <v>0.0476190476190477</v>
      </c>
      <c r="AV11" s="349" t="n">
        <v>0.354166666666667</v>
      </c>
      <c r="AW11" s="376" t="n">
        <v>11</v>
      </c>
      <c r="AX11" s="377" t="n">
        <v>1</v>
      </c>
      <c r="AY11" s="376"/>
      <c r="AZ11" s="377" t="n">
        <v>3</v>
      </c>
      <c r="BA11" s="376"/>
      <c r="BB11" s="377"/>
      <c r="BC11" s="376" t="n">
        <v>2</v>
      </c>
      <c r="BD11" s="377"/>
      <c r="BE11" s="376"/>
      <c r="BF11" s="377"/>
      <c r="BG11" s="376"/>
      <c r="BH11" s="377"/>
      <c r="BI11" s="376"/>
      <c r="BJ11" s="377"/>
      <c r="BK11" s="376" t="n">
        <v>1</v>
      </c>
      <c r="BL11" s="377" t="n">
        <v>3</v>
      </c>
      <c r="BN11" s="340" t="n">
        <f aca="false">AW11+AY11+BA11+BC11+BE11+BG11+BI11+BK11</f>
        <v>14</v>
      </c>
      <c r="BO11" s="4" t="n">
        <f aca="false">AX11+AZ11+BB11+BD11+BF11+BH11+BJ11+BL11</f>
        <v>7</v>
      </c>
      <c r="BP11" s="341" t="n">
        <f aca="false">BO11/(BO11+BN11)</f>
        <v>0.333333333333333</v>
      </c>
      <c r="BQ11" s="4" t="n">
        <f aca="false">AW11+AX11+BE11+BF11</f>
        <v>12</v>
      </c>
      <c r="BR11" s="4" t="n">
        <f aca="false">AY11+AZ11+BG11+BH11</f>
        <v>3</v>
      </c>
      <c r="BS11" s="4" t="n">
        <f aca="false">BA11+BB11+BI11+BJ11</f>
        <v>0</v>
      </c>
      <c r="BT11" s="4" t="n">
        <f aca="false">SUM(BQ11:BS11)</f>
        <v>15</v>
      </c>
      <c r="BU11" s="15" t="n">
        <f aca="false">BR11/BT11</f>
        <v>0.2</v>
      </c>
      <c r="BV11" s="15" t="n">
        <f aca="false">BS11/BT11</f>
        <v>0</v>
      </c>
      <c r="BW11" s="4" t="n">
        <f aca="false">BC11+BD11+BK11+BL11</f>
        <v>6</v>
      </c>
      <c r="BX11" s="4" t="n">
        <f aca="false">SUM(AW11:BD11)</f>
        <v>17</v>
      </c>
      <c r="BY11" s="342" t="n">
        <f aca="false">SUM(BE11:BL11)</f>
        <v>4</v>
      </c>
      <c r="BZ11" s="343" t="n">
        <f aca="false">SUM(AW11:BL11)</f>
        <v>21</v>
      </c>
      <c r="CC11" s="15" t="n">
        <f aca="false">(BN11/DI11) - 1</f>
        <v>0.166666666666667</v>
      </c>
      <c r="CD11" s="15" t="n">
        <f aca="false">(BO11/DJ11) - 1</f>
        <v>0.75</v>
      </c>
      <c r="CE11" s="15" t="n">
        <f aca="false">(BP11/DK11) - 1</f>
        <v>0.333333333333333</v>
      </c>
      <c r="CF11" s="15" t="n">
        <f aca="false">(BQ11/DL11) - 1</f>
        <v>1</v>
      </c>
      <c r="CG11" s="15" t="n">
        <f aca="false">(BR11/DM11) - 1</f>
        <v>-0.4</v>
      </c>
      <c r="CH11" s="15" t="n">
        <f aca="false">(BS11/DN11) - 1</f>
        <v>-1</v>
      </c>
      <c r="CI11" s="15" t="n">
        <f aca="false">(BT11/DO11) - 1</f>
        <v>0.153846153846154</v>
      </c>
      <c r="CJ11" s="15" t="n">
        <f aca="false">(BU11/DP11) - 1</f>
        <v>-0.48</v>
      </c>
      <c r="CK11" s="15" t="n">
        <f aca="false">(BV11/DQ11) - 1</f>
        <v>-1</v>
      </c>
      <c r="CL11" s="15" t="n">
        <f aca="false">(BW11/DR11) - 1</f>
        <v>1</v>
      </c>
      <c r="CM11" s="15" t="n">
        <f aca="false">(BX11/DS11) - 1</f>
        <v>0.307692307692308</v>
      </c>
      <c r="CN11" s="15" t="n">
        <f aca="false">(BY11/DT11) - 1</f>
        <v>0.333333333333333</v>
      </c>
      <c r="CO11" s="15" t="n">
        <f aca="false">(BZ11/DU11) - 1</f>
        <v>0.3125</v>
      </c>
      <c r="CQ11" s="349" t="n">
        <v>0.354166666666667</v>
      </c>
      <c r="CR11" s="376" t="n">
        <v>4</v>
      </c>
      <c r="CS11" s="377" t="n">
        <v>1</v>
      </c>
      <c r="CT11" s="376" t="n">
        <v>3</v>
      </c>
      <c r="CU11" s="377" t="n">
        <v>1</v>
      </c>
      <c r="CV11" s="376" t="n">
        <v>2</v>
      </c>
      <c r="CW11" s="377"/>
      <c r="CX11" s="376" t="n">
        <v>2</v>
      </c>
      <c r="CY11" s="377"/>
      <c r="CZ11" s="376" t="n">
        <v>1</v>
      </c>
      <c r="DA11" s="377"/>
      <c r="DB11" s="376"/>
      <c r="DC11" s="377" t="n">
        <v>1</v>
      </c>
      <c r="DD11" s="376"/>
      <c r="DE11" s="377"/>
      <c r="DF11" s="376"/>
      <c r="DG11" s="377" t="n">
        <v>1</v>
      </c>
      <c r="DI11" s="340" t="n">
        <f aca="false">CR11+CT11+CV11+CX11+CZ11+DB11+DD11+DF11</f>
        <v>12</v>
      </c>
      <c r="DJ11" s="4" t="n">
        <f aca="false">CS11+CU11+CW11+CY11+DA11+DC11+DE11+DG11</f>
        <v>4</v>
      </c>
      <c r="DK11" s="341" t="n">
        <f aca="false">DJ11/(DJ11+DI11)</f>
        <v>0.25</v>
      </c>
      <c r="DL11" s="4" t="n">
        <f aca="false">CR11+CS11+CZ11+DA11</f>
        <v>6</v>
      </c>
      <c r="DM11" s="4" t="n">
        <f aca="false">CT11+CU11+DB11+DC11</f>
        <v>5</v>
      </c>
      <c r="DN11" s="4" t="n">
        <f aca="false">CV11+CW11+DD11+DE11</f>
        <v>2</v>
      </c>
      <c r="DO11" s="4" t="n">
        <f aca="false">SUM(DL11:DN11)</f>
        <v>13</v>
      </c>
      <c r="DP11" s="15" t="n">
        <f aca="false">DM11/DO11</f>
        <v>0.384615384615385</v>
      </c>
      <c r="DQ11" s="15" t="n">
        <f aca="false">DN11/DO11</f>
        <v>0.153846153846154</v>
      </c>
      <c r="DR11" s="4" t="n">
        <f aca="false">CX11+CY11+DF11+DG11</f>
        <v>3</v>
      </c>
      <c r="DS11" s="4" t="n">
        <f aca="false">SUM(CR11:CY11)</f>
        <v>13</v>
      </c>
      <c r="DT11" s="342" t="n">
        <f aca="false">SUM(CZ11:DG11)</f>
        <v>3</v>
      </c>
      <c r="DU11" s="343" t="n">
        <f aca="false">SUM(CR11:DG11)</f>
        <v>16</v>
      </c>
      <c r="DX11" s="15" t="n">
        <f aca="false">(DI11/FD11) - 1</f>
        <v>0</v>
      </c>
      <c r="DY11" s="15" t="n">
        <f aca="false">(DJ11/FE11) - 1</f>
        <v>0.333333333333333</v>
      </c>
      <c r="DZ11" s="15" t="n">
        <f aca="false">(DK11/FF11) - 1</f>
        <v>0.25</v>
      </c>
      <c r="EA11" s="15" t="n">
        <f aca="false">(DL11/FG11) - 1</f>
        <v>-0.333333333333333</v>
      </c>
      <c r="EB11" s="15" t="n">
        <f aca="false">(DM11/FH11) - 1</f>
        <v>0.25</v>
      </c>
      <c r="EC11" s="15" t="e">
        <f aca="false">(DN11/FI11) - 1</f>
        <v>#DIV/0!</v>
      </c>
      <c r="ED11" s="15" t="n">
        <f aca="false">(DO11/FJ11) - 1</f>
        <v>0</v>
      </c>
      <c r="EE11" s="15" t="n">
        <f aca="false">(DP11/FK11) - 1</f>
        <v>0.25</v>
      </c>
      <c r="EF11" s="15" t="e">
        <f aca="false">(DQ11/FL11) - 1</f>
        <v>#DIV/0!</v>
      </c>
      <c r="EG11" s="15" t="n">
        <f aca="false">(DR11/FM11) - 1</f>
        <v>0.5</v>
      </c>
      <c r="EH11" s="15" t="n">
        <f aca="false">(DS11/FN11) - 1</f>
        <v>0.0833333333333333</v>
      </c>
      <c r="EI11" s="15" t="n">
        <f aca="false">(DT11/FO11) - 1</f>
        <v>0</v>
      </c>
      <c r="EJ11" s="15" t="n">
        <f aca="false">(DU11/FP11) - 1</f>
        <v>0.0666666666666667</v>
      </c>
      <c r="EL11" s="350" t="n">
        <v>0.354166666666667</v>
      </c>
      <c r="EM11" s="345" t="n">
        <v>7</v>
      </c>
      <c r="EN11" s="371" t="n">
        <v>1</v>
      </c>
      <c r="EO11" s="412" t="n">
        <v>3</v>
      </c>
      <c r="EP11" s="413" t="n">
        <v>1</v>
      </c>
      <c r="EQ11" s="412"/>
      <c r="ER11" s="413"/>
      <c r="ES11" s="345"/>
      <c r="ET11" s="371"/>
      <c r="EU11" s="345"/>
      <c r="EV11" s="371" t="n">
        <v>1</v>
      </c>
      <c r="EW11" s="412"/>
      <c r="EX11" s="413"/>
      <c r="EY11" s="412"/>
      <c r="EZ11" s="413"/>
      <c r="FA11" s="345" t="n">
        <v>2</v>
      </c>
      <c r="FB11" s="371"/>
      <c r="FD11" s="340" t="n">
        <f aca="false">EM11+EO11+EQ11+ES11+EU11+EW11+EY11+FA11</f>
        <v>12</v>
      </c>
      <c r="FE11" s="4" t="n">
        <f aca="false">EN11+EP11+ER11+ET11+EV11+EX11+EZ11+FB11</f>
        <v>3</v>
      </c>
      <c r="FF11" s="341" t="n">
        <f aca="false">FE11/(FE11+FD11)</f>
        <v>0.2</v>
      </c>
      <c r="FG11" s="4" t="n">
        <f aca="false">EM11+EN11+EU11+EV11</f>
        <v>9</v>
      </c>
      <c r="FH11" s="4" t="n">
        <f aca="false">EO11+EP11+EW11+EX11</f>
        <v>4</v>
      </c>
      <c r="FI11" s="4" t="n">
        <f aca="false">EQ11+ER11+EY11+EZ11</f>
        <v>0</v>
      </c>
      <c r="FJ11" s="4" t="n">
        <f aca="false">SUM(FG11:FI11)</f>
        <v>13</v>
      </c>
      <c r="FK11" s="15" t="n">
        <f aca="false">FH11/FJ11</f>
        <v>0.307692307692308</v>
      </c>
      <c r="FL11" s="15" t="n">
        <f aca="false">FI11/FJ11</f>
        <v>0</v>
      </c>
      <c r="FM11" s="4" t="n">
        <f aca="false">ES11+ET11+FA11+FB11</f>
        <v>2</v>
      </c>
      <c r="FN11" s="4" t="n">
        <f aca="false">SUM(EM11:ET11)</f>
        <v>12</v>
      </c>
      <c r="FO11" s="342" t="n">
        <f aca="false">SUM(EU11:FB11)</f>
        <v>3</v>
      </c>
      <c r="FP11" s="343" t="n">
        <f aca="false">SUM(EM11:FB11)</f>
        <v>15</v>
      </c>
      <c r="FR11" s="0" t="n">
        <v>0</v>
      </c>
      <c r="FS11" s="0" t="n">
        <v>0</v>
      </c>
      <c r="FT11" s="0" t="e">
        <f aca="false">#DIV/0!</f>
        <v>#DIV/0!</v>
      </c>
      <c r="FU11" s="0" t="n">
        <v>0</v>
      </c>
      <c r="FV11" s="0" t="n">
        <v>0</v>
      </c>
      <c r="FW11" s="0" t="n">
        <v>0</v>
      </c>
      <c r="FX11" s="0" t="n">
        <v>0</v>
      </c>
      <c r="FY11" s="0" t="e">
        <f aca="false">#DIV/0!</f>
        <v>#DIV/0!</v>
      </c>
      <c r="FZ11" s="0" t="e">
        <f aca="false">#DIV/0!</f>
        <v>#DIV/0!</v>
      </c>
      <c r="GA11" s="0" t="n">
        <v>0</v>
      </c>
      <c r="GB11" s="0" t="n">
        <v>0</v>
      </c>
      <c r="GC11" s="0" t="n">
        <v>0</v>
      </c>
      <c r="GD11" s="0" t="n">
        <v>0</v>
      </c>
      <c r="GF11" s="347" t="e">
        <f aca="false">(FD11/FR11) - 1</f>
        <v>#DIV/0!</v>
      </c>
      <c r="GG11" s="15" t="e">
        <f aca="false">(FE11/FS11) - 1</f>
        <v>#DIV/0!</v>
      </c>
      <c r="GH11" s="15" t="e">
        <f aca="false">(FF11/FT11) - 1</f>
        <v>#DIV/0!</v>
      </c>
      <c r="GI11" s="15" t="e">
        <f aca="false">(FG11/FU11) - 1</f>
        <v>#DIV/0!</v>
      </c>
      <c r="GJ11" s="15" t="e">
        <f aca="false">(FH11/FV11) - 1</f>
        <v>#DIV/0!</v>
      </c>
      <c r="GK11" s="15" t="e">
        <f aca="false">(FI11/FW11) - 1</f>
        <v>#DIV/0!</v>
      </c>
      <c r="GL11" s="15" t="e">
        <f aca="false">(FJ11/FX11) - 1</f>
        <v>#DIV/0!</v>
      </c>
      <c r="GM11" s="15" t="e">
        <f aca="false">(FK11/FY11) - 1</f>
        <v>#DIV/0!</v>
      </c>
      <c r="GN11" s="15" t="e">
        <f aca="false">(FL11/FZ11) - 1</f>
        <v>#DIV/0!</v>
      </c>
      <c r="GO11" s="15" t="e">
        <f aca="false">(FM11/GA11) - 1</f>
        <v>#DIV/0!</v>
      </c>
      <c r="GP11" s="15" t="e">
        <f aca="false">(FN11/GB11) - 1</f>
        <v>#DIV/0!</v>
      </c>
      <c r="GQ11" s="15" t="e">
        <f aca="false">(FO11/GC11) - 1</f>
        <v>#DIV/0!</v>
      </c>
      <c r="GR11" s="348" t="e">
        <f aca="false">(FP11/GD11) - 1</f>
        <v>#DIV/0!</v>
      </c>
    </row>
    <row r="12" customFormat="false" ht="21" hidden="false" customHeight="true" outlineLevel="0" collapsed="false">
      <c r="A12" s="349" t="n">
        <v>0.364583333333333</v>
      </c>
      <c r="B12" s="376" t="n">
        <v>3</v>
      </c>
      <c r="C12" s="377" t="n">
        <v>1</v>
      </c>
      <c r="D12" s="376" t="n">
        <v>2</v>
      </c>
      <c r="E12" s="377" t="n">
        <v>2</v>
      </c>
      <c r="F12" s="376" t="n">
        <v>1</v>
      </c>
      <c r="G12" s="377"/>
      <c r="H12" s="376" t="n">
        <v>1</v>
      </c>
      <c r="I12" s="377"/>
      <c r="J12" s="431"/>
      <c r="K12" s="432"/>
      <c r="L12" s="431" t="n">
        <v>1</v>
      </c>
      <c r="M12" s="432" t="n">
        <v>1</v>
      </c>
      <c r="N12" s="431"/>
      <c r="O12" s="432"/>
      <c r="P12" s="431"/>
      <c r="Q12" s="432"/>
      <c r="S12" s="340" t="n">
        <f aca="false">B12+D12+F12+H12+J12+L12+N12+P12</f>
        <v>8</v>
      </c>
      <c r="T12" s="4" t="n">
        <f aca="false">C12+E12+G12+I12+K12+M12+O12+Q12</f>
        <v>4</v>
      </c>
      <c r="U12" s="341" t="n">
        <f aca="false">T12/(T12+S12)</f>
        <v>0.333333333333333</v>
      </c>
      <c r="V12" s="4" t="n">
        <f aca="false">B12+C12+J12+K12</f>
        <v>4</v>
      </c>
      <c r="W12" s="4" t="n">
        <f aca="false">D12+E12+L12+M12</f>
        <v>6</v>
      </c>
      <c r="X12" s="4" t="n">
        <f aca="false">F12+G12+N12+O12</f>
        <v>1</v>
      </c>
      <c r="Y12" s="4" t="n">
        <f aca="false">SUM(V12:X12)</f>
        <v>11</v>
      </c>
      <c r="Z12" s="15" t="n">
        <f aca="false">W12/Y12</f>
        <v>0.545454545454545</v>
      </c>
      <c r="AA12" s="15" t="n">
        <f aca="false">X12/Y12</f>
        <v>0.0909090909090909</v>
      </c>
      <c r="AB12" s="4" t="n">
        <f aca="false">H12+I12+P12+Q12</f>
        <v>1</v>
      </c>
      <c r="AC12" s="4" t="n">
        <f aca="false">SUM(B12:I12)</f>
        <v>10</v>
      </c>
      <c r="AD12" s="342" t="n">
        <f aca="false">SUM(J12:Q12)</f>
        <v>2</v>
      </c>
      <c r="AE12" s="343" t="n">
        <f aca="false">SUM(B12:Q12)</f>
        <v>12</v>
      </c>
      <c r="AH12" s="15" t="n">
        <f aca="false">(S12/BN12) - 1</f>
        <v>-0.428571428571429</v>
      </c>
      <c r="AI12" s="15" t="n">
        <f aca="false">(T12/BO12) - 1</f>
        <v>-0.733333333333333</v>
      </c>
      <c r="AJ12" s="15" t="n">
        <f aca="false">(U12/BP12) - 1</f>
        <v>-0.355555555555556</v>
      </c>
      <c r="AK12" s="15" t="n">
        <f aca="false">(V12/BQ12) - 1</f>
        <v>-0.5</v>
      </c>
      <c r="AL12" s="15" t="n">
        <f aca="false">(W12/BR12) - 1</f>
        <v>-0.4</v>
      </c>
      <c r="AM12" s="15" t="n">
        <f aca="false">(X12/BS12) - 1</f>
        <v>0</v>
      </c>
      <c r="AN12" s="15" t="n">
        <f aca="false">(Y12/BT12) - 1</f>
        <v>-0.421052631578947</v>
      </c>
      <c r="AO12" s="15" t="n">
        <f aca="false">(Z12/BU12) - 1</f>
        <v>0.0363636363636364</v>
      </c>
      <c r="AP12" s="15" t="n">
        <f aca="false">(AA12/BV12) - 1</f>
        <v>0.727272727272728</v>
      </c>
      <c r="AQ12" s="15" t="n">
        <f aca="false">(AB12/BW12) - 1</f>
        <v>-0.9</v>
      </c>
      <c r="AR12" s="15" t="n">
        <f aca="false">(AC12/BX12) - 1</f>
        <v>-0.411764705882353</v>
      </c>
      <c r="AS12" s="15" t="n">
        <f aca="false">(AD12/BY12) - 1</f>
        <v>-0.833333333333333</v>
      </c>
      <c r="AT12" s="15" t="n">
        <f aca="false">(AE12/BZ12) - 1</f>
        <v>-0.586206896551724</v>
      </c>
      <c r="AV12" s="349" t="n">
        <v>0.364583333333333</v>
      </c>
      <c r="AW12" s="376" t="n">
        <v>4</v>
      </c>
      <c r="AX12" s="377" t="n">
        <v>1</v>
      </c>
      <c r="AY12" s="376" t="n">
        <v>6</v>
      </c>
      <c r="AZ12" s="377" t="n">
        <v>4</v>
      </c>
      <c r="BA12" s="376" t="n">
        <v>1</v>
      </c>
      <c r="BB12" s="377"/>
      <c r="BC12" s="376"/>
      <c r="BD12" s="377" t="n">
        <v>1</v>
      </c>
      <c r="BE12" s="376" t="n">
        <v>2</v>
      </c>
      <c r="BF12" s="377" t="n">
        <v>1</v>
      </c>
      <c r="BG12" s="376"/>
      <c r="BH12" s="377"/>
      <c r="BI12" s="376"/>
      <c r="BJ12" s="377"/>
      <c r="BK12" s="376" t="n">
        <v>1</v>
      </c>
      <c r="BL12" s="377" t="n">
        <v>8</v>
      </c>
      <c r="BN12" s="340" t="n">
        <f aca="false">AW12+AY12+BA12+BC12+BE12+BG12+BI12+BK12</f>
        <v>14</v>
      </c>
      <c r="BO12" s="4" t="n">
        <f aca="false">AX12+AZ12+BB12+BD12+BF12+BH12+BJ12+BL12</f>
        <v>15</v>
      </c>
      <c r="BP12" s="341" t="n">
        <f aca="false">BO12/(BO12+BN12)</f>
        <v>0.517241379310345</v>
      </c>
      <c r="BQ12" s="4" t="n">
        <f aca="false">AW12+AX12+BE12+BF12</f>
        <v>8</v>
      </c>
      <c r="BR12" s="4" t="n">
        <f aca="false">AY12+AZ12+BG12+BH12</f>
        <v>10</v>
      </c>
      <c r="BS12" s="4" t="n">
        <f aca="false">BA12+BB12+BI12+BJ12</f>
        <v>1</v>
      </c>
      <c r="BT12" s="4" t="n">
        <f aca="false">SUM(BQ12:BS12)</f>
        <v>19</v>
      </c>
      <c r="BU12" s="15" t="n">
        <f aca="false">BR12/BT12</f>
        <v>0.526315789473684</v>
      </c>
      <c r="BV12" s="15" t="n">
        <f aca="false">BS12/BT12</f>
        <v>0.0526315789473684</v>
      </c>
      <c r="BW12" s="4" t="n">
        <f aca="false">BC12+BD12+BK12+BL12</f>
        <v>10</v>
      </c>
      <c r="BX12" s="4" t="n">
        <f aca="false">SUM(AW12:BD12)</f>
        <v>17</v>
      </c>
      <c r="BY12" s="342" t="n">
        <f aca="false">SUM(BE12:BL12)</f>
        <v>12</v>
      </c>
      <c r="BZ12" s="343" t="n">
        <f aca="false">SUM(AW12:BL12)</f>
        <v>29</v>
      </c>
      <c r="CC12" s="15" t="n">
        <f aca="false">(BN12/DI12) - 1</f>
        <v>0.272727272727273</v>
      </c>
      <c r="CD12" s="15" t="n">
        <f aca="false">(BO12/DJ12) - 1</f>
        <v>0.5</v>
      </c>
      <c r="CE12" s="15" t="n">
        <f aca="false">(BP12/DK12) - 1</f>
        <v>0.0862068965517242</v>
      </c>
      <c r="CF12" s="15" t="n">
        <f aca="false">(BQ12/DL12) - 1</f>
        <v>0.142857142857143</v>
      </c>
      <c r="CG12" s="15" t="n">
        <f aca="false">(BR12/DM12) - 1</f>
        <v>1</v>
      </c>
      <c r="CH12" s="15" t="n">
        <f aca="false">(BS12/DN12) - 1</f>
        <v>0</v>
      </c>
      <c r="CI12" s="15" t="n">
        <f aca="false">(BT12/DO12) - 1</f>
        <v>0.461538461538461</v>
      </c>
      <c r="CJ12" s="15" t="n">
        <f aca="false">(BU12/DP12) - 1</f>
        <v>0.368421052631579</v>
      </c>
      <c r="CK12" s="15" t="n">
        <f aca="false">(BV12/DQ12) - 1</f>
        <v>-0.315789473684211</v>
      </c>
      <c r="CL12" s="15" t="n">
        <f aca="false">(BW12/DR12) - 1</f>
        <v>0.25</v>
      </c>
      <c r="CM12" s="15" t="n">
        <f aca="false">(BX12/DS12) - 1</f>
        <v>0.214285714285714</v>
      </c>
      <c r="CN12" s="15" t="n">
        <f aca="false">(BY12/DT12) - 1</f>
        <v>0.714285714285714</v>
      </c>
      <c r="CO12" s="15" t="n">
        <f aca="false">(BZ12/DU12) - 1</f>
        <v>0.380952380952381</v>
      </c>
      <c r="CQ12" s="349" t="n">
        <v>0.364583333333333</v>
      </c>
      <c r="CR12" s="376" t="n">
        <v>3</v>
      </c>
      <c r="CS12" s="377" t="n">
        <v>3</v>
      </c>
      <c r="CT12" s="376" t="n">
        <v>4</v>
      </c>
      <c r="CU12" s="377" t="n">
        <v>1</v>
      </c>
      <c r="CV12" s="376"/>
      <c r="CW12" s="377"/>
      <c r="CX12" s="376" t="n">
        <v>2</v>
      </c>
      <c r="CY12" s="377" t="n">
        <v>1</v>
      </c>
      <c r="CZ12" s="376"/>
      <c r="DA12" s="377" t="n">
        <v>1</v>
      </c>
      <c r="DB12" s="376"/>
      <c r="DC12" s="377"/>
      <c r="DD12" s="376" t="n">
        <v>1</v>
      </c>
      <c r="DE12" s="377"/>
      <c r="DF12" s="376" t="n">
        <v>1</v>
      </c>
      <c r="DG12" s="377" t="n">
        <v>4</v>
      </c>
      <c r="DI12" s="340" t="n">
        <f aca="false">CR12+CT12+CV12+CX12+CZ12+DB12+DD12+DF12</f>
        <v>11</v>
      </c>
      <c r="DJ12" s="4" t="n">
        <f aca="false">CS12+CU12+CW12+CY12+DA12+DC12+DE12+DG12</f>
        <v>10</v>
      </c>
      <c r="DK12" s="341" t="n">
        <f aca="false">DJ12/(DJ12+DI12)</f>
        <v>0.476190476190476</v>
      </c>
      <c r="DL12" s="4" t="n">
        <f aca="false">CR12+CS12+CZ12+DA12</f>
        <v>7</v>
      </c>
      <c r="DM12" s="4" t="n">
        <f aca="false">CT12+CU12+DB12+DC12</f>
        <v>5</v>
      </c>
      <c r="DN12" s="4" t="n">
        <f aca="false">CV12+CW12+DD12+DE12</f>
        <v>1</v>
      </c>
      <c r="DO12" s="4" t="n">
        <f aca="false">SUM(DL12:DN12)</f>
        <v>13</v>
      </c>
      <c r="DP12" s="15" t="n">
        <f aca="false">DM12/DO12</f>
        <v>0.384615384615385</v>
      </c>
      <c r="DQ12" s="15" t="n">
        <f aca="false">DN12/DO12</f>
        <v>0.0769230769230769</v>
      </c>
      <c r="DR12" s="4" t="n">
        <f aca="false">CX12+CY12+DF12+DG12</f>
        <v>8</v>
      </c>
      <c r="DS12" s="4" t="n">
        <f aca="false">SUM(CR12:CY12)</f>
        <v>14</v>
      </c>
      <c r="DT12" s="342" t="n">
        <f aca="false">SUM(CZ12:DG12)</f>
        <v>7</v>
      </c>
      <c r="DU12" s="343" t="n">
        <f aca="false">SUM(CR12:DG12)</f>
        <v>21</v>
      </c>
      <c r="DX12" s="15" t="n">
        <f aca="false">(DI12/FD12) - 1</f>
        <v>1.75</v>
      </c>
      <c r="DY12" s="15" t="n">
        <f aca="false">(DJ12/FE12) - 1</f>
        <v>1.5</v>
      </c>
      <c r="DZ12" s="15" t="n">
        <f aca="false">(DK12/FF12) - 1</f>
        <v>-0.0476190476190477</v>
      </c>
      <c r="EA12" s="15" t="n">
        <f aca="false">(DL12/FG12) - 1</f>
        <v>2.5</v>
      </c>
      <c r="EB12" s="15" t="n">
        <f aca="false">(DM12/FH12) - 1</f>
        <v>0.25</v>
      </c>
      <c r="EC12" s="15" t="n">
        <f aca="false">(DN12/FI12) - 1</f>
        <v>0</v>
      </c>
      <c r="ED12" s="15" t="n">
        <f aca="false">(DO12/FJ12) - 1</f>
        <v>0.857142857142857</v>
      </c>
      <c r="EE12" s="15" t="n">
        <f aca="false">(DP12/FK12) - 1</f>
        <v>-0.326923076923077</v>
      </c>
      <c r="EF12" s="15" t="n">
        <f aca="false">(DQ12/FL12) - 1</f>
        <v>-0.461538461538461</v>
      </c>
      <c r="EG12" s="15" t="n">
        <f aca="false">(DR12/FM12) - 1</f>
        <v>7</v>
      </c>
      <c r="EH12" s="15" t="n">
        <f aca="false">(DS12/FN12) - 1</f>
        <v>1.33333333333333</v>
      </c>
      <c r="EI12" s="15" t="n">
        <f aca="false">(DT12/FO12) - 1</f>
        <v>2.5</v>
      </c>
      <c r="EJ12" s="15" t="n">
        <f aca="false">(DU12/FP12) - 1</f>
        <v>1.625</v>
      </c>
      <c r="EL12" s="350" t="n">
        <v>0.364583333333333</v>
      </c>
      <c r="EM12" s="414" t="n">
        <v>2</v>
      </c>
      <c r="EN12" s="415" t="n">
        <v>0</v>
      </c>
      <c r="EO12" s="416" t="n">
        <v>1</v>
      </c>
      <c r="EP12" s="417" t="n">
        <v>2</v>
      </c>
      <c r="EQ12" s="416"/>
      <c r="ER12" s="417" t="n">
        <v>1</v>
      </c>
      <c r="ES12" s="414"/>
      <c r="ET12" s="415"/>
      <c r="EU12" s="414"/>
      <c r="EV12" s="415"/>
      <c r="EW12" s="416" t="n">
        <v>1</v>
      </c>
      <c r="EX12" s="417"/>
      <c r="EY12" s="416"/>
      <c r="EZ12" s="417"/>
      <c r="FA12" s="414"/>
      <c r="FB12" s="415" t="n">
        <v>1</v>
      </c>
      <c r="FD12" s="340" t="n">
        <f aca="false">EM12+EO12+EQ12+ES12+EU12+EW12+EY12+FA12</f>
        <v>4</v>
      </c>
      <c r="FE12" s="4" t="n">
        <f aca="false">EN12+EP12+ER12+ET12+EV12+EX12+EZ12+FB12</f>
        <v>4</v>
      </c>
      <c r="FF12" s="341" t="n">
        <f aca="false">FE12/(FE12+FD12)</f>
        <v>0.5</v>
      </c>
      <c r="FG12" s="4" t="n">
        <f aca="false">EM12+EN12+EU12+EV12</f>
        <v>2</v>
      </c>
      <c r="FH12" s="4" t="n">
        <f aca="false">EO12+EP12+EW12+EX12</f>
        <v>4</v>
      </c>
      <c r="FI12" s="4" t="n">
        <f aca="false">EQ12+ER12+EY12+EZ12</f>
        <v>1</v>
      </c>
      <c r="FJ12" s="4" t="n">
        <f aca="false">SUM(FG12:FI12)</f>
        <v>7</v>
      </c>
      <c r="FK12" s="15" t="n">
        <f aca="false">FH12/FJ12</f>
        <v>0.571428571428571</v>
      </c>
      <c r="FL12" s="15" t="n">
        <f aca="false">FI12/FJ12</f>
        <v>0.142857142857143</v>
      </c>
      <c r="FM12" s="4" t="n">
        <f aca="false">ES12+ET12+FA12+FB12</f>
        <v>1</v>
      </c>
      <c r="FN12" s="4" t="n">
        <f aca="false">SUM(EM12:ET12)</f>
        <v>6</v>
      </c>
      <c r="FO12" s="342" t="n">
        <f aca="false">SUM(EU12:FB12)</f>
        <v>2</v>
      </c>
      <c r="FP12" s="343" t="n">
        <f aca="false">SUM(EM12:FB12)</f>
        <v>8</v>
      </c>
      <c r="FR12" s="0" t="n">
        <v>0</v>
      </c>
      <c r="FS12" s="0" t="n">
        <v>0</v>
      </c>
      <c r="FT12" s="0" t="e">
        <f aca="false">#DIV/0!</f>
        <v>#DIV/0!</v>
      </c>
      <c r="FU12" s="0" t="n">
        <v>0</v>
      </c>
      <c r="FV12" s="0" t="n">
        <v>0</v>
      </c>
      <c r="FW12" s="0" t="n">
        <v>0</v>
      </c>
      <c r="FX12" s="0" t="n">
        <v>0</v>
      </c>
      <c r="FY12" s="0" t="e">
        <f aca="false">#DIV/0!</f>
        <v>#DIV/0!</v>
      </c>
      <c r="FZ12" s="0" t="e">
        <f aca="false">#DIV/0!</f>
        <v>#DIV/0!</v>
      </c>
      <c r="GA12" s="0" t="n">
        <v>0</v>
      </c>
      <c r="GB12" s="0" t="n">
        <v>0</v>
      </c>
      <c r="GC12" s="0" t="n">
        <v>0</v>
      </c>
      <c r="GD12" s="0" t="n">
        <v>0</v>
      </c>
      <c r="GF12" s="347" t="e">
        <f aca="false">(FD12/FR12) - 1</f>
        <v>#DIV/0!</v>
      </c>
      <c r="GG12" s="15" t="e">
        <f aca="false">(FE12/FS12) - 1</f>
        <v>#DIV/0!</v>
      </c>
      <c r="GH12" s="15" t="e">
        <f aca="false">(FF12/FT12) - 1</f>
        <v>#DIV/0!</v>
      </c>
      <c r="GI12" s="15" t="e">
        <f aca="false">(FG12/FU12) - 1</f>
        <v>#DIV/0!</v>
      </c>
      <c r="GJ12" s="15" t="e">
        <f aca="false">(FH12/FV12) - 1</f>
        <v>#DIV/0!</v>
      </c>
      <c r="GK12" s="15" t="e">
        <f aca="false">(FI12/FW12) - 1</f>
        <v>#DIV/0!</v>
      </c>
      <c r="GL12" s="15" t="e">
        <f aca="false">(FJ12/FX12) - 1</f>
        <v>#DIV/0!</v>
      </c>
      <c r="GM12" s="15" t="e">
        <f aca="false">(FK12/FY12) - 1</f>
        <v>#DIV/0!</v>
      </c>
      <c r="GN12" s="15" t="e">
        <f aca="false">(FL12/FZ12) - 1</f>
        <v>#DIV/0!</v>
      </c>
      <c r="GO12" s="15" t="e">
        <f aca="false">(FM12/GA12) - 1</f>
        <v>#DIV/0!</v>
      </c>
      <c r="GP12" s="15" t="e">
        <f aca="false">(FN12/GB12) - 1</f>
        <v>#DIV/0!</v>
      </c>
      <c r="GQ12" s="15" t="e">
        <f aca="false">(FO12/GC12) - 1</f>
        <v>#DIV/0!</v>
      </c>
      <c r="GR12" s="348" t="e">
        <f aca="false">(FP12/GD12) - 1</f>
        <v>#DIV/0!</v>
      </c>
    </row>
    <row r="13" customFormat="false" ht="21" hidden="false" customHeight="true" outlineLevel="0" collapsed="false">
      <c r="A13" s="349" t="n">
        <v>0.375</v>
      </c>
      <c r="B13" s="379"/>
      <c r="C13" s="380"/>
      <c r="D13" s="379"/>
      <c r="E13" s="380"/>
      <c r="F13" s="379"/>
      <c r="G13" s="380"/>
      <c r="H13" s="379"/>
      <c r="I13" s="380"/>
      <c r="J13" s="444"/>
      <c r="K13" s="445"/>
      <c r="L13" s="444"/>
      <c r="M13" s="445"/>
      <c r="N13" s="444"/>
      <c r="O13" s="445"/>
      <c r="P13" s="444"/>
      <c r="Q13" s="445"/>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50" t="n">
        <v>0.375</v>
      </c>
      <c r="EM13" s="418" t="n">
        <v>2</v>
      </c>
      <c r="EN13" s="419" t="n">
        <v>3</v>
      </c>
      <c r="EO13" s="420" t="n">
        <v>1</v>
      </c>
      <c r="EP13" s="420" t="n">
        <v>2</v>
      </c>
      <c r="EQ13" s="420"/>
      <c r="ER13" s="420"/>
      <c r="ES13" s="418" t="n">
        <v>1</v>
      </c>
      <c r="ET13" s="419"/>
      <c r="EU13" s="418" t="n">
        <v>4</v>
      </c>
      <c r="EV13" s="419"/>
      <c r="EW13" s="420"/>
      <c r="EX13" s="420"/>
      <c r="EY13" s="420"/>
      <c r="EZ13" s="420"/>
      <c r="FA13" s="418"/>
      <c r="FB13" s="419"/>
      <c r="FD13" s="351" t="n">
        <f aca="false">EM13+EO13+EQ13+ES13+EU13+EW13+EY13+FA13</f>
        <v>8</v>
      </c>
      <c r="FE13" s="352" t="n">
        <f aca="false">EN13+EP13+ER13+ET13+EV13+EX13+EZ13+FB13</f>
        <v>5</v>
      </c>
      <c r="FF13" s="353" t="n">
        <f aca="false">FE13/(FE13+FD13)</f>
        <v>0.384615384615385</v>
      </c>
      <c r="FG13" s="352" t="n">
        <f aca="false">EM13+EN13+EU13+EV13</f>
        <v>9</v>
      </c>
      <c r="FH13" s="352" t="n">
        <f aca="false">EO13+EP13+EW13+EX13</f>
        <v>3</v>
      </c>
      <c r="FI13" s="352"/>
      <c r="FJ13" s="352"/>
      <c r="FK13" s="15"/>
      <c r="FL13" s="15"/>
      <c r="FM13" s="352"/>
      <c r="FN13" s="352" t="n">
        <f aca="false">SUM(EM13:ET13)</f>
        <v>9</v>
      </c>
      <c r="FO13" s="354"/>
      <c r="FP13" s="355" t="n">
        <f aca="false">SUM(EM13:FB13)</f>
        <v>13</v>
      </c>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50</v>
      </c>
      <c r="C14" s="357" t="n">
        <f aca="false">SUM(C5:C12)</f>
        <v>20</v>
      </c>
      <c r="D14" s="357" t="n">
        <f aca="false">SUM(D5:D12)</f>
        <v>42</v>
      </c>
      <c r="E14" s="357" t="n">
        <f aca="false">SUM(E5:E12)</f>
        <v>28</v>
      </c>
      <c r="F14" s="357" t="n">
        <f aca="false">SUM(F5:F12)</f>
        <v>9</v>
      </c>
      <c r="G14" s="357" t="n">
        <f aca="false">SUM(G5:G12)</f>
        <v>4</v>
      </c>
      <c r="H14" s="357" t="n">
        <f aca="false">SUM(H5:H12)</f>
        <v>7</v>
      </c>
      <c r="I14" s="357" t="n">
        <f aca="false">SUM(I5:I12)</f>
        <v>3</v>
      </c>
      <c r="J14" s="357" t="n">
        <f aca="false">SUM(J5:J12)</f>
        <v>5</v>
      </c>
      <c r="K14" s="357" t="n">
        <f aca="false">SUM(K5:K12)</f>
        <v>2</v>
      </c>
      <c r="L14" s="357" t="n">
        <f aca="false">SUM(L5:L12)</f>
        <v>4</v>
      </c>
      <c r="M14" s="357" t="n">
        <f aca="false">SUM(M5:M12)</f>
        <v>6</v>
      </c>
      <c r="N14" s="357" t="n">
        <f aca="false">SUM(N5:N12)</f>
        <v>1</v>
      </c>
      <c r="O14" s="357" t="n">
        <f aca="false">SUM(O5:O12)</f>
        <v>0</v>
      </c>
      <c r="P14" s="357" t="n">
        <f aca="false">SUM(P5:P12)</f>
        <v>1</v>
      </c>
      <c r="Q14" s="357" t="n">
        <f aca="false">SUM(Q5:Q12)</f>
        <v>3</v>
      </c>
      <c r="S14" s="358" t="n">
        <f aca="false">B14+D14+F14+H14+J14+L14+N14+P14</f>
        <v>119</v>
      </c>
      <c r="T14" s="359" t="n">
        <f aca="false">C14+E14+G14+I14+K14+M14+O14+Q14</f>
        <v>66</v>
      </c>
      <c r="U14" s="360" t="n">
        <f aca="false">T14/(T14+S14)</f>
        <v>0.356756756756757</v>
      </c>
      <c r="V14" s="359" t="n">
        <f aca="false">B14+C14+J14+K14</f>
        <v>77</v>
      </c>
      <c r="W14" s="359" t="n">
        <f aca="false">D14+E14+L14+M14</f>
        <v>80</v>
      </c>
      <c r="X14" s="359" t="n">
        <f aca="false">F14+G14+N14+O14</f>
        <v>14</v>
      </c>
      <c r="Y14" s="359" t="n">
        <f aca="false">SUM(V14:X14)</f>
        <v>171</v>
      </c>
      <c r="Z14" s="15" t="n">
        <f aca="false">W14/Y14</f>
        <v>0.467836257309942</v>
      </c>
      <c r="AA14" s="15" t="n">
        <f aca="false">X14/Y14</f>
        <v>0.0818713450292398</v>
      </c>
      <c r="AB14" s="359" t="n">
        <f aca="false">H14+I14+P14+Q14</f>
        <v>14</v>
      </c>
      <c r="AC14" s="359" t="n">
        <f aca="false">SUM(B14:I14)</f>
        <v>163</v>
      </c>
      <c r="AD14" s="361" t="n">
        <f aca="false">SUM(J14:Q14)</f>
        <v>22</v>
      </c>
      <c r="AE14" s="362" t="n">
        <f aca="false">SUM(B14:Q14)</f>
        <v>185</v>
      </c>
      <c r="AH14" s="15" t="n">
        <f aca="false">(S14/BN14) - 1</f>
        <v>-0.0165289256198347</v>
      </c>
      <c r="AI14" s="15" t="n">
        <f aca="false">(T14/BO14) - 1</f>
        <v>-0.0434782608695652</v>
      </c>
      <c r="AJ14" s="15" t="n">
        <f aca="false">(U14/BP14) - 1</f>
        <v>-0.017626321974148</v>
      </c>
      <c r="AK14" s="15" t="n">
        <f aca="false">(V14/BQ14) - 1</f>
        <v>-0.0375</v>
      </c>
      <c r="AL14" s="15" t="n">
        <f aca="false">(W14/BR14) - 1</f>
        <v>0.0958904109589041</v>
      </c>
      <c r="AM14" s="15" t="n">
        <f aca="false">(X14/BS14) - 1</f>
        <v>0.75</v>
      </c>
      <c r="AN14" s="15" t="n">
        <f aca="false">(Y14/BT14) - 1</f>
        <v>0.0621118012422359</v>
      </c>
      <c r="AO14" s="15" t="n">
        <f aca="false">(Z14/BU14) - 1</f>
        <v>0.0318032524232956</v>
      </c>
      <c r="AP14" s="15" t="n">
        <f aca="false">(AA14/BV14) - 1</f>
        <v>0.64766081871345</v>
      </c>
      <c r="AQ14" s="15" t="n">
        <f aca="false">(AB14/BW14) - 1</f>
        <v>-0.517241379310345</v>
      </c>
      <c r="AR14" s="15" t="n">
        <f aca="false">(AC14/BX14) - 1</f>
        <v>0.0794701986754967</v>
      </c>
      <c r="AS14" s="15" t="n">
        <f aca="false">(AD14/BY14) - 1</f>
        <v>-0.435897435897436</v>
      </c>
      <c r="AT14" s="15" t="n">
        <f aca="false">(AE14/BZ14) - 1</f>
        <v>-0.0263157894736842</v>
      </c>
      <c r="AV14" s="356" t="s">
        <v>17</v>
      </c>
      <c r="AW14" s="357" t="n">
        <f aca="false">SUM(AW5:AW12)</f>
        <v>56</v>
      </c>
      <c r="AX14" s="357" t="n">
        <f aca="false">SUM(AX5:AX12)</f>
        <v>15</v>
      </c>
      <c r="AY14" s="357" t="n">
        <f aca="false">SUM(AY5:AY12)</f>
        <v>38</v>
      </c>
      <c r="AZ14" s="357" t="n">
        <f aca="false">SUM(AZ5:AZ12)</f>
        <v>27</v>
      </c>
      <c r="BA14" s="357" t="n">
        <f aca="false">SUM(BA5:BA12)</f>
        <v>7</v>
      </c>
      <c r="BB14" s="357" t="n">
        <f aca="false">SUM(BB5:BB12)</f>
        <v>1</v>
      </c>
      <c r="BC14" s="357" t="n">
        <f aca="false">SUM(BC5:BC12)</f>
        <v>3</v>
      </c>
      <c r="BD14" s="357" t="n">
        <f aca="false">SUM(BD5:BD12)</f>
        <v>4</v>
      </c>
      <c r="BE14" s="357" t="n">
        <f aca="false">SUM(BE5:BE12)</f>
        <v>7</v>
      </c>
      <c r="BF14" s="357" t="n">
        <f aca="false">SUM(BF5:BF12)</f>
        <v>2</v>
      </c>
      <c r="BG14" s="357" t="n">
        <f aca="false">SUM(BG5:BG12)</f>
        <v>4</v>
      </c>
      <c r="BH14" s="357" t="n">
        <f aca="false">SUM(BH5:BH12)</f>
        <v>4</v>
      </c>
      <c r="BI14" s="357" t="n">
        <f aca="false">SUM(BI5:BI12)</f>
        <v>0</v>
      </c>
      <c r="BJ14" s="357" t="n">
        <f aca="false">SUM(BJ5:BJ12)</f>
        <v>0</v>
      </c>
      <c r="BK14" s="357" t="n">
        <f aca="false">SUM(BK5:BK12)</f>
        <v>6</v>
      </c>
      <c r="BL14" s="357" t="n">
        <f aca="false">SUM(BL5:BL12)</f>
        <v>16</v>
      </c>
      <c r="BN14" s="358" t="n">
        <f aca="false">AW14+AY14+BA14+BC14+BE14+BG14+BI14+BK14</f>
        <v>121</v>
      </c>
      <c r="BO14" s="359" t="n">
        <f aca="false">AX14+AZ14+BB14+BD14+BF14+BH14+BJ14+BL14</f>
        <v>69</v>
      </c>
      <c r="BP14" s="360" t="n">
        <f aca="false">BO14/(BO14+BN14)</f>
        <v>0.363157894736842</v>
      </c>
      <c r="BQ14" s="359" t="n">
        <f aca="false">AW14+AX14+BE14+BF14</f>
        <v>80</v>
      </c>
      <c r="BR14" s="359" t="n">
        <f aca="false">AY14+AZ14+BG14+BH14</f>
        <v>73</v>
      </c>
      <c r="BS14" s="359" t="n">
        <f aca="false">BA14+BB14+BI14+BJ14</f>
        <v>8</v>
      </c>
      <c r="BT14" s="359" t="n">
        <f aca="false">SUM(BQ14:BS14)</f>
        <v>161</v>
      </c>
      <c r="BU14" s="15" t="n">
        <f aca="false">BR14/BT14</f>
        <v>0.453416149068323</v>
      </c>
      <c r="BV14" s="15" t="n">
        <f aca="false">BS14/BT14</f>
        <v>0.0496894409937888</v>
      </c>
      <c r="BW14" s="359" t="n">
        <f aca="false">BC14+BD14+BK14+BL14</f>
        <v>29</v>
      </c>
      <c r="BX14" s="359" t="n">
        <f aca="false">SUM(AW14:BD14)</f>
        <v>151</v>
      </c>
      <c r="BY14" s="361" t="n">
        <f aca="false">SUM(BE14:BL14)</f>
        <v>39</v>
      </c>
      <c r="BZ14" s="362" t="n">
        <f aca="false">SUM(AW14:BL14)</f>
        <v>190</v>
      </c>
      <c r="CC14" s="15" t="n">
        <f aca="false">(BN14/DI14) - 1</f>
        <v>0.315217391304348</v>
      </c>
      <c r="CD14" s="15" t="n">
        <f aca="false">(BO14/DJ14) - 1</f>
        <v>0.725</v>
      </c>
      <c r="CE14" s="15" t="n">
        <f aca="false">(BP14/DK14) - 1</f>
        <v>0.198421052631579</v>
      </c>
      <c r="CF14" s="15" t="n">
        <f aca="false">(BQ14/DL14) - 1</f>
        <v>0.403508771929825</v>
      </c>
      <c r="CG14" s="15" t="n">
        <f aca="false">(BR14/DM14) - 1</f>
        <v>1.02777777777778</v>
      </c>
      <c r="CH14" s="15" t="n">
        <f aca="false">(BS14/DN14) - 1</f>
        <v>-0.2</v>
      </c>
      <c r="CI14" s="15" t="n">
        <f aca="false">(BT14/DO14) - 1</f>
        <v>0.563106796116505</v>
      </c>
      <c r="CJ14" s="15" t="n">
        <f aca="false">(BU14/DP14) - 1</f>
        <v>0.297273982056591</v>
      </c>
      <c r="CK14" s="15" t="n">
        <f aca="false">(BV14/DQ14) - 1</f>
        <v>-0.488198757763975</v>
      </c>
      <c r="CL14" s="15" t="n">
        <f aca="false">(BW14/DR14) - 1</f>
        <v>0</v>
      </c>
      <c r="CM14" s="15" t="n">
        <f aca="false">(BX14/DS14) - 1</f>
        <v>0.451923076923077</v>
      </c>
      <c r="CN14" s="15" t="n">
        <f aca="false">(BY14/DT14) - 1</f>
        <v>0.392857142857143</v>
      </c>
      <c r="CO14" s="15" t="n">
        <f aca="false">(BZ14/DU14) - 1</f>
        <v>0.439393939393939</v>
      </c>
      <c r="CQ14" s="356" t="s">
        <v>17</v>
      </c>
      <c r="CR14" s="357" t="n">
        <f aca="false">SUM(CR5:CR12)</f>
        <v>38</v>
      </c>
      <c r="CS14" s="357" t="n">
        <f aca="false">SUM(CS5:CS12)</f>
        <v>14</v>
      </c>
      <c r="CT14" s="357" t="n">
        <f aca="false">SUM(CT5:CT12)</f>
        <v>24</v>
      </c>
      <c r="CU14" s="357" t="n">
        <f aca="false">SUM(CU5:CU12)</f>
        <v>7</v>
      </c>
      <c r="CV14" s="357" t="n">
        <f aca="false">SUM(CV5:CV12)</f>
        <v>7</v>
      </c>
      <c r="CW14" s="357" t="n">
        <f aca="false">SUM(CW5:CW12)</f>
        <v>1</v>
      </c>
      <c r="CX14" s="357" t="n">
        <f aca="false">SUM(CX5:CX12)</f>
        <v>10</v>
      </c>
      <c r="CY14" s="357" t="n">
        <f aca="false">SUM(CY5:CY12)</f>
        <v>3</v>
      </c>
      <c r="CZ14" s="357" t="n">
        <f aca="false">SUM(CZ5:CZ12)</f>
        <v>4</v>
      </c>
      <c r="DA14" s="357" t="n">
        <f aca="false">SUM(DA5:DA12)</f>
        <v>1</v>
      </c>
      <c r="DB14" s="357" t="n">
        <f aca="false">SUM(DB5:DB12)</f>
        <v>2</v>
      </c>
      <c r="DC14" s="357" t="n">
        <f aca="false">SUM(DC5:DC12)</f>
        <v>3</v>
      </c>
      <c r="DD14" s="357" t="n">
        <f aca="false">SUM(DD5:DD12)</f>
        <v>2</v>
      </c>
      <c r="DE14" s="357" t="n">
        <f aca="false">SUM(DE5:DE12)</f>
        <v>0</v>
      </c>
      <c r="DF14" s="357" t="n">
        <f aca="false">SUM(DF5:DF12)</f>
        <v>5</v>
      </c>
      <c r="DG14" s="357" t="n">
        <f aca="false">SUM(DG5:DG12)</f>
        <v>11</v>
      </c>
      <c r="DI14" s="358" t="n">
        <f aca="false">CR14+CT14+CV14+CX14+CZ14+DB14+DD14+DF14</f>
        <v>92</v>
      </c>
      <c r="DJ14" s="359" t="n">
        <f aca="false">CS14+CU14+CW14+CY14+DA14+DC14+DE14+DG14</f>
        <v>40</v>
      </c>
      <c r="DK14" s="360" t="n">
        <f aca="false">DJ14/(DJ14+DI14)</f>
        <v>0.303030303030303</v>
      </c>
      <c r="DL14" s="359" t="n">
        <f aca="false">CR14+CS14+CZ14+DA14</f>
        <v>57</v>
      </c>
      <c r="DM14" s="359" t="n">
        <f aca="false">CT14+CU14+DB14+DC14</f>
        <v>36</v>
      </c>
      <c r="DN14" s="359" t="n">
        <f aca="false">CV14+CW14+DD14+DE14</f>
        <v>10</v>
      </c>
      <c r="DO14" s="359" t="n">
        <f aca="false">SUM(DL14:DN14)</f>
        <v>103</v>
      </c>
      <c r="DP14" s="15" t="n">
        <f aca="false">DM14/DO14</f>
        <v>0.349514563106796</v>
      </c>
      <c r="DQ14" s="15" t="n">
        <f aca="false">DN14/DO14</f>
        <v>0.0970873786407767</v>
      </c>
      <c r="DR14" s="359" t="n">
        <f aca="false">CX14+CY14+DF14+DG14</f>
        <v>29</v>
      </c>
      <c r="DS14" s="359" t="n">
        <f aca="false">SUM(CR14:CY14)</f>
        <v>104</v>
      </c>
      <c r="DT14" s="361" t="n">
        <f aca="false">SUM(CZ14:DG14)</f>
        <v>28</v>
      </c>
      <c r="DU14" s="362" t="n">
        <f aca="false">SUM(CR14:DG14)</f>
        <v>132</v>
      </c>
      <c r="DX14" s="15" t="n">
        <f aca="false">(DI14/FD14) - 1</f>
        <v>0.314285714285714</v>
      </c>
      <c r="DY14" s="15" t="n">
        <f aca="false">(DJ14/FE14) - 1</f>
        <v>0.428571428571429</v>
      </c>
      <c r="DZ14" s="15" t="n">
        <f aca="false">(DK14/FF14) - 1</f>
        <v>0.0606060606060608</v>
      </c>
      <c r="EA14" s="15" t="n">
        <f aca="false">(DL14/FG14) - 1</f>
        <v>0.0178571428571428</v>
      </c>
      <c r="EB14" s="15" t="n">
        <f aca="false">(DM14/FH14) - 1</f>
        <v>0.5</v>
      </c>
      <c r="EC14" s="15" t="n">
        <f aca="false">(DN14/FI14) - 1</f>
        <v>4</v>
      </c>
      <c r="ED14" s="15" t="n">
        <f aca="false">(DO14/FJ14) - 1</f>
        <v>0.25609756097561</v>
      </c>
      <c r="EE14" s="15" t="n">
        <f aca="false">(DP14/FK14) - 1</f>
        <v>0.194174757281554</v>
      </c>
      <c r="EF14" s="15" t="n">
        <f aca="false">(DQ14/FL14) - 1</f>
        <v>2.98058252427184</v>
      </c>
      <c r="EG14" s="15" t="n">
        <f aca="false">(DR14/FM14) - 1</f>
        <v>0.8125</v>
      </c>
      <c r="EH14" s="15" t="n">
        <f aca="false">(DS14/FN14) - 1</f>
        <v>0.444444444444444</v>
      </c>
      <c r="EI14" s="15" t="n">
        <f aca="false">(DT14/FO14) - 1</f>
        <v>0.0769230769230769</v>
      </c>
      <c r="EJ14" s="15" t="n">
        <f aca="false">(DU14/FP14) - 1</f>
        <v>0.346938775510204</v>
      </c>
      <c r="EL14" s="356" t="s">
        <v>17</v>
      </c>
      <c r="EM14" s="363" t="n">
        <f aca="false">SUM(EM5:EM13)</f>
        <v>31</v>
      </c>
      <c r="EN14" s="363" t="n">
        <f aca="false">SUM(EN5:EN13)</f>
        <v>11</v>
      </c>
      <c r="EO14" s="363" t="n">
        <f aca="false">SUM(EO5:EO13)</f>
        <v>15</v>
      </c>
      <c r="EP14" s="363" t="n">
        <f aca="false">SUM(EP5:EP13)</f>
        <v>7</v>
      </c>
      <c r="EQ14" s="363" t="n">
        <f aca="false">SUM(EQ5:EQ13)</f>
        <v>1</v>
      </c>
      <c r="ER14" s="363" t="n">
        <f aca="false">SUM(ER5:ER13)</f>
        <v>1</v>
      </c>
      <c r="ES14" s="363" t="n">
        <f aca="false">SUM(ES5:ES13)</f>
        <v>6</v>
      </c>
      <c r="ET14" s="363" t="n">
        <f aca="false">SUM(ET5:ET13)</f>
        <v>0</v>
      </c>
      <c r="EU14" s="363" t="n">
        <f aca="false">SUM(EU5:EU13)</f>
        <v>9</v>
      </c>
      <c r="EV14" s="363" t="n">
        <f aca="false">SUM(EV5:EV13)</f>
        <v>5</v>
      </c>
      <c r="EW14" s="363" t="n">
        <f aca="false">SUM(EW5:EW13)</f>
        <v>2</v>
      </c>
      <c r="EX14" s="363" t="n">
        <f aca="false">SUM(EX5:EX13)</f>
        <v>0</v>
      </c>
      <c r="EY14" s="363" t="n">
        <f aca="false">SUM(EY5:EY13)</f>
        <v>0</v>
      </c>
      <c r="EZ14" s="363" t="n">
        <f aca="false">SUM(EZ5:EZ13)</f>
        <v>0</v>
      </c>
      <c r="FA14" s="363" t="n">
        <f aca="false">SUM(FA5:FA13)</f>
        <v>6</v>
      </c>
      <c r="FB14" s="363" t="n">
        <f aca="false">SUM(FB5:FB13)</f>
        <v>4</v>
      </c>
      <c r="FD14" s="358" t="n">
        <f aca="false">EM14+EO14+EQ14+ES14+EU14+EW14+EY14+FA14</f>
        <v>70</v>
      </c>
      <c r="FE14" s="359" t="n">
        <f aca="false">EN14+EP14+ER14+ET14+EV14+EX14+EZ14+FB14</f>
        <v>28</v>
      </c>
      <c r="FF14" s="360" t="n">
        <f aca="false">FE14/(FE14+FD14)</f>
        <v>0.285714285714286</v>
      </c>
      <c r="FG14" s="359" t="n">
        <f aca="false">EM14+EN14+EU14+EV14</f>
        <v>56</v>
      </c>
      <c r="FH14" s="359" t="n">
        <f aca="false">EO14+EP14+EW14+EX14</f>
        <v>24</v>
      </c>
      <c r="FI14" s="359" t="n">
        <f aca="false">EQ14+ER14+EY14+EZ14</f>
        <v>2</v>
      </c>
      <c r="FJ14" s="359" t="n">
        <f aca="false">SUM(FG14:FI14)</f>
        <v>82</v>
      </c>
      <c r="FK14" s="15" t="n">
        <f aca="false">FH14/FJ14</f>
        <v>0.292682926829268</v>
      </c>
      <c r="FL14" s="15" t="n">
        <f aca="false">FI14/FJ14</f>
        <v>0.024390243902439</v>
      </c>
      <c r="FM14" s="359" t="n">
        <f aca="false">ES14+ET14+FA14+FB14</f>
        <v>16</v>
      </c>
      <c r="FN14" s="359" t="n">
        <f aca="false">SUM(EM14:ET14)</f>
        <v>72</v>
      </c>
      <c r="FO14" s="361" t="n">
        <f aca="false">SUM(EU14:FB14)</f>
        <v>26</v>
      </c>
      <c r="FP14" s="362" t="n">
        <f aca="false">SUM(EM14:FB14)</f>
        <v>98</v>
      </c>
      <c r="FR14" s="0" t="n">
        <v>20</v>
      </c>
      <c r="FS14" s="0" t="n">
        <v>12</v>
      </c>
      <c r="FT14" s="0" t="n">
        <v>0.375</v>
      </c>
      <c r="FU14" s="0" t="n">
        <v>22</v>
      </c>
      <c r="FV14" s="0" t="n">
        <v>4</v>
      </c>
      <c r="FW14" s="0" t="n">
        <v>3</v>
      </c>
      <c r="FX14" s="0" t="n">
        <v>29</v>
      </c>
      <c r="FY14" s="0" t="n">
        <v>0.137931034482759</v>
      </c>
      <c r="FZ14" s="0" t="n">
        <v>0.103448275862069</v>
      </c>
      <c r="GA14" s="0" t="n">
        <v>3</v>
      </c>
      <c r="GB14" s="0" t="n">
        <v>21</v>
      </c>
      <c r="GC14" s="0" t="n">
        <v>11</v>
      </c>
      <c r="GD14" s="0" t="n">
        <v>32</v>
      </c>
      <c r="GF14" s="347" t="n">
        <f aca="false">(FD14/FR14) - 1</f>
        <v>2.5</v>
      </c>
      <c r="GG14" s="15" t="n">
        <f aca="false">(FE14/FS14) - 1</f>
        <v>1.33333333333333</v>
      </c>
      <c r="GH14" s="15" t="n">
        <f aca="false">(FF14/FT14) - 1</f>
        <v>-0.238095238095238</v>
      </c>
      <c r="GI14" s="15" t="n">
        <f aca="false">(FG14/FU14) - 1</f>
        <v>1.54545454545455</v>
      </c>
      <c r="GJ14" s="15" t="n">
        <f aca="false">(FH14/FV14) - 1</f>
        <v>5</v>
      </c>
      <c r="GK14" s="15" t="n">
        <f aca="false">(FI14/FW14) - 1</f>
        <v>-0.333333333333333</v>
      </c>
      <c r="GL14" s="15" t="n">
        <f aca="false">(FJ14/FX14) - 1</f>
        <v>1.82758620689655</v>
      </c>
      <c r="GM14" s="15" t="n">
        <f aca="false">(FK14/FY14) - 1</f>
        <v>1.12195121951219</v>
      </c>
      <c r="GN14" s="15" t="n">
        <f aca="false">(FL14/FZ14) - 1</f>
        <v>-0.764227642276423</v>
      </c>
      <c r="GO14" s="15" t="n">
        <f aca="false">(FM14/GA14) - 1</f>
        <v>4.33333333333333</v>
      </c>
      <c r="GP14" s="15" t="n">
        <f aca="false">(FN14/GB14) - 1</f>
        <v>2.42857142857143</v>
      </c>
      <c r="GQ14" s="15" t="n">
        <f aca="false">(FO14/GC14) - 1</f>
        <v>1.36363636363636</v>
      </c>
      <c r="GR14" s="348" t="n">
        <f aca="false">(FP14/GD14) - 1</f>
        <v>2.0625</v>
      </c>
    </row>
    <row r="15" customFormat="false" ht="14.25" hidden="false" customHeight="false" outlineLevel="0" collapsed="false">
      <c r="A15" s="356" t="s">
        <v>204</v>
      </c>
      <c r="B15" s="356" t="n">
        <f aca="false">SUM(B7:B10)</f>
        <v>32</v>
      </c>
      <c r="C15" s="356" t="n">
        <f aca="false">SUM(C7:C10)</f>
        <v>10</v>
      </c>
      <c r="D15" s="356" t="n">
        <f aca="false">SUM(D7:D10)</f>
        <v>31</v>
      </c>
      <c r="E15" s="356" t="n">
        <f aca="false">SUM(E7:E10)</f>
        <v>16</v>
      </c>
      <c r="F15" s="356" t="n">
        <f aca="false">SUM(F7:F10)</f>
        <v>5</v>
      </c>
      <c r="G15" s="356" t="n">
        <f aca="false">SUM(G7:G10)</f>
        <v>3</v>
      </c>
      <c r="H15" s="356" t="n">
        <f aca="false">SUM(H7:H10)</f>
        <v>5</v>
      </c>
      <c r="I15" s="356" t="n">
        <f aca="false">SUM(I7:I10)</f>
        <v>2</v>
      </c>
      <c r="J15" s="356" t="n">
        <f aca="false">SUM(J7:J10)</f>
        <v>4</v>
      </c>
      <c r="K15" s="356" t="n">
        <f aca="false">SUM(K7:K10)</f>
        <v>2</v>
      </c>
      <c r="L15" s="356" t="n">
        <f aca="false">SUM(L7:L10)</f>
        <v>3</v>
      </c>
      <c r="M15" s="356" t="n">
        <f aca="false">SUM(M7:M10)</f>
        <v>4</v>
      </c>
      <c r="N15" s="356" t="n">
        <f aca="false">SUM(N7:N10)</f>
        <v>1</v>
      </c>
      <c r="O15" s="356" t="n">
        <f aca="false">SUM(O7:O10)</f>
        <v>0</v>
      </c>
      <c r="P15" s="356" t="n">
        <f aca="false">SUM(P7:P10)</f>
        <v>1</v>
      </c>
      <c r="Q15" s="356" t="n">
        <f aca="false">SUM(Q7:Q10)</f>
        <v>3</v>
      </c>
      <c r="S15" s="364" t="n">
        <f aca="false">B15+D15+F15+H15+J15+L15+N15+P15</f>
        <v>82</v>
      </c>
      <c r="T15" s="363" t="n">
        <f aca="false">C15+E15+G15+I15+K15+M15+O15+Q15</f>
        <v>40</v>
      </c>
      <c r="U15" s="365" t="n">
        <f aca="false">T15/(T15+S15)</f>
        <v>0.327868852459016</v>
      </c>
      <c r="V15" s="363" t="n">
        <f aca="false">B15+C15+J15+K15</f>
        <v>48</v>
      </c>
      <c r="W15" s="363" t="n">
        <f aca="false">D15+E15+L15+M15</f>
        <v>54</v>
      </c>
      <c r="X15" s="363" t="n">
        <f aca="false">F15+G15+N15+O15</f>
        <v>9</v>
      </c>
      <c r="Y15" s="363" t="n">
        <f aca="false">SUM(V15:X15)</f>
        <v>111</v>
      </c>
      <c r="Z15" s="366" t="n">
        <f aca="false">W15/Y15</f>
        <v>0.486486486486487</v>
      </c>
      <c r="AA15" s="366" t="n">
        <f aca="false">X15/Y15</f>
        <v>0.0810810810810811</v>
      </c>
      <c r="AB15" s="363" t="n">
        <f aca="false">H15+I15+P15+Q15</f>
        <v>11</v>
      </c>
      <c r="AC15" s="363" t="n">
        <f aca="false">SUM(B15:I15)</f>
        <v>104</v>
      </c>
      <c r="AD15" s="367" t="n">
        <f aca="false">SUM(J15:Q15)</f>
        <v>18</v>
      </c>
      <c r="AE15" s="35" t="n">
        <f aca="false">SUM(B15:Q15)</f>
        <v>122</v>
      </c>
      <c r="AH15" s="15" t="n">
        <f aca="false">(S15/BN15) - 1</f>
        <v>0.188405797101449</v>
      </c>
      <c r="AI15" s="15" t="n">
        <f aca="false">(T15/BO15) - 1</f>
        <v>0.111111111111111</v>
      </c>
      <c r="AJ15" s="15" t="n">
        <f aca="false">(U15/BP15) - 1</f>
        <v>-0.0437158469945356</v>
      </c>
      <c r="AK15" s="15" t="n">
        <f aca="false">(V15/BQ15) - 1</f>
        <v>0</v>
      </c>
      <c r="AL15" s="15" t="n">
        <f aca="false">(W15/BR15) - 1</f>
        <v>0.255813953488372</v>
      </c>
      <c r="AM15" s="15" t="n">
        <f aca="false">(X15/BS15) - 1</f>
        <v>0.5</v>
      </c>
      <c r="AN15" s="15" t="n">
        <f aca="false">(Y15/BT15) - 1</f>
        <v>0.144329896907216</v>
      </c>
      <c r="AO15" s="15" t="n">
        <f aca="false">(Z15/BU15) - 1</f>
        <v>0.0974230043997486</v>
      </c>
      <c r="AP15" s="15" t="n">
        <f aca="false">(AA15/BV15) - 1</f>
        <v>0.310810810810811</v>
      </c>
      <c r="AQ15" s="15" t="n">
        <f aca="false">(AB15/BW15) - 1</f>
        <v>0.375</v>
      </c>
      <c r="AR15" s="15" t="n">
        <f aca="false">(AC15/BX15) - 1</f>
        <v>0.155555555555555</v>
      </c>
      <c r="AS15" s="15" t="n">
        <f aca="false">(AD15/BY15) - 1</f>
        <v>0.2</v>
      </c>
      <c r="AT15" s="15" t="n">
        <f aca="false">(AE15/BZ15) - 1</f>
        <v>0.161904761904762</v>
      </c>
      <c r="AV15" s="356" t="s">
        <v>204</v>
      </c>
      <c r="AW15" s="356" t="n">
        <f aca="false">SUM(AW7:AW10)</f>
        <v>31</v>
      </c>
      <c r="AX15" s="356" t="n">
        <f aca="false">SUM(AX7:AX10)</f>
        <v>12</v>
      </c>
      <c r="AY15" s="356" t="n">
        <f aca="false">SUM(AY7:AY10)</f>
        <v>25</v>
      </c>
      <c r="AZ15" s="356" t="n">
        <f aca="false">SUM(AZ7:AZ10)</f>
        <v>13</v>
      </c>
      <c r="BA15" s="356" t="n">
        <f aca="false">SUM(BA7:BA10)</f>
        <v>5</v>
      </c>
      <c r="BB15" s="356" t="n">
        <f aca="false">SUM(BB7:BB10)</f>
        <v>1</v>
      </c>
      <c r="BC15" s="356" t="n">
        <f aca="false">SUM(BC7:BC10)</f>
        <v>1</v>
      </c>
      <c r="BD15" s="356" t="n">
        <f aca="false">SUM(BD7:BD10)</f>
        <v>2</v>
      </c>
      <c r="BE15" s="356" t="n">
        <f aca="false">SUM(BE7:BE10)</f>
        <v>4</v>
      </c>
      <c r="BF15" s="356" t="n">
        <f aca="false">SUM(BF7:BF10)</f>
        <v>1</v>
      </c>
      <c r="BG15" s="356" t="n">
        <f aca="false">SUM(BG7:BG10)</f>
        <v>2</v>
      </c>
      <c r="BH15" s="356" t="n">
        <f aca="false">SUM(BH7:BH10)</f>
        <v>3</v>
      </c>
      <c r="BI15" s="356" t="n">
        <f aca="false">SUM(BI7:BI10)</f>
        <v>0</v>
      </c>
      <c r="BJ15" s="356" t="n">
        <f aca="false">SUM(BJ7:BJ10)</f>
        <v>0</v>
      </c>
      <c r="BK15" s="356" t="n">
        <f aca="false">SUM(BK7:BK10)</f>
        <v>1</v>
      </c>
      <c r="BL15" s="356" t="n">
        <f aca="false">SUM(BL7:BL10)</f>
        <v>4</v>
      </c>
      <c r="BN15" s="364" t="n">
        <f aca="false">AW15+AY15+BA15+BC15+BE15+BG15+BI15+BK15</f>
        <v>69</v>
      </c>
      <c r="BO15" s="363" t="n">
        <f aca="false">AX15+AZ15+BB15+BD15+BF15+BH15+BJ15+BL15</f>
        <v>36</v>
      </c>
      <c r="BP15" s="365" t="n">
        <f aca="false">BO15/(BO15+BN15)</f>
        <v>0.342857142857143</v>
      </c>
      <c r="BQ15" s="363" t="n">
        <f aca="false">AW15+AX15+BE15+BF15</f>
        <v>48</v>
      </c>
      <c r="BR15" s="363" t="n">
        <f aca="false">AY15+AZ15+BG15+BH15</f>
        <v>43</v>
      </c>
      <c r="BS15" s="363" t="n">
        <f aca="false">BA15+BB15+BI15+BJ15</f>
        <v>6</v>
      </c>
      <c r="BT15" s="363" t="n">
        <f aca="false">SUM(BQ15:BS15)</f>
        <v>97</v>
      </c>
      <c r="BU15" s="366" t="n">
        <f aca="false">BR15/BT15</f>
        <v>0.443298969072165</v>
      </c>
      <c r="BV15" s="366" t="n">
        <f aca="false">BS15/BT15</f>
        <v>0.0618556701030928</v>
      </c>
      <c r="BW15" s="363" t="n">
        <f aca="false">BC15+BD15+BK15+BL15</f>
        <v>8</v>
      </c>
      <c r="BX15" s="363" t="n">
        <f aca="false">SUM(AW15:BD15)</f>
        <v>90</v>
      </c>
      <c r="BY15" s="367" t="n">
        <f aca="false">SUM(BE15:BL15)</f>
        <v>15</v>
      </c>
      <c r="BZ15" s="35" t="n">
        <f aca="false">SUM(AW15:BL15)</f>
        <v>105</v>
      </c>
      <c r="CC15" s="15" t="n">
        <f aca="false">(BN15/DI15) - 1</f>
        <v>0.352941176470588</v>
      </c>
      <c r="CD15" s="15" t="n">
        <f aca="false">(BO15/DJ15) - 1</f>
        <v>0.565217391304348</v>
      </c>
      <c r="CE15" s="15" t="n">
        <f aca="false">(BP15/DK15) - 1</f>
        <v>0.103105590062112</v>
      </c>
      <c r="CF15" s="15" t="n">
        <f aca="false">(BQ15/DL15) - 1</f>
        <v>0.454545454545455</v>
      </c>
      <c r="CG15" s="15" t="n">
        <f aca="false">(BR15/DM15) - 1</f>
        <v>0.869565217391304</v>
      </c>
      <c r="CH15" s="15" t="n">
        <f aca="false">(BS15/DN15) - 1</f>
        <v>1</v>
      </c>
      <c r="CI15" s="15" t="n">
        <f aca="false">(BT15/DO15) - 1</f>
        <v>0.64406779661017</v>
      </c>
      <c r="CJ15" s="15" t="n">
        <f aca="false">(BU15/DP15) - 1</f>
        <v>0.137158225011206</v>
      </c>
      <c r="CK15" s="15" t="n">
        <f aca="false">(BV15/DQ15) - 1</f>
        <v>0.216494845360825</v>
      </c>
      <c r="CL15" s="15" t="n">
        <f aca="false">(BW15/DR15) - 1</f>
        <v>-0.466666666666667</v>
      </c>
      <c r="CM15" s="15" t="n">
        <f aca="false">(BX15/DS15) - 1</f>
        <v>0.525423728813559</v>
      </c>
      <c r="CN15" s="15" t="n">
        <f aca="false">(BY15/DT15) - 1</f>
        <v>0</v>
      </c>
      <c r="CO15" s="15" t="n">
        <f aca="false">(BZ15/DU15) - 1</f>
        <v>0.418918918918919</v>
      </c>
      <c r="CQ15" s="356" t="s">
        <v>204</v>
      </c>
      <c r="CR15" s="356" t="n">
        <f aca="false">SUM(CR7:CR10)</f>
        <v>23</v>
      </c>
      <c r="CS15" s="356" t="n">
        <f aca="false">SUM(CS7:CS10)</f>
        <v>7</v>
      </c>
      <c r="CT15" s="356" t="n">
        <f aca="false">SUM(CT7:CT10)</f>
        <v>15</v>
      </c>
      <c r="CU15" s="356" t="n">
        <f aca="false">SUM(CU7:CU10)</f>
        <v>5</v>
      </c>
      <c r="CV15" s="356" t="n">
        <f aca="false">SUM(CV7:CV10)</f>
        <v>2</v>
      </c>
      <c r="CW15" s="356" t="n">
        <f aca="false">SUM(CW7:CW10)</f>
        <v>1</v>
      </c>
      <c r="CX15" s="356" t="n">
        <f aca="false">SUM(CX7:CX10)</f>
        <v>4</v>
      </c>
      <c r="CY15" s="356" t="n">
        <f aca="false">SUM(CY7:CY10)</f>
        <v>2</v>
      </c>
      <c r="CZ15" s="356" t="n">
        <f aca="false">SUM(CZ7:CZ10)</f>
        <v>3</v>
      </c>
      <c r="DA15" s="356" t="n">
        <f aca="false">SUM(DA7:DA10)</f>
        <v>0</v>
      </c>
      <c r="DB15" s="356" t="n">
        <f aca="false">SUM(DB7:DB10)</f>
        <v>1</v>
      </c>
      <c r="DC15" s="356" t="n">
        <f aca="false">SUM(DC7:DC10)</f>
        <v>2</v>
      </c>
      <c r="DD15" s="356" t="n">
        <f aca="false">SUM(DD7:DD10)</f>
        <v>0</v>
      </c>
      <c r="DE15" s="356" t="n">
        <f aca="false">SUM(DE7:DE10)</f>
        <v>0</v>
      </c>
      <c r="DF15" s="356" t="n">
        <f aca="false">SUM(DF7:DF10)</f>
        <v>3</v>
      </c>
      <c r="DG15" s="356" t="n">
        <f aca="false">SUM(DG7:DG10)</f>
        <v>6</v>
      </c>
      <c r="DI15" s="364" t="n">
        <f aca="false">CR15+CT15+CV15+CX15+CZ15+DB15+DD15+DF15</f>
        <v>51</v>
      </c>
      <c r="DJ15" s="363" t="n">
        <f aca="false">CS15+CU15+CW15+CY15+DA15+DC15+DE15+DG15</f>
        <v>23</v>
      </c>
      <c r="DK15" s="365" t="n">
        <f aca="false">DJ15/(DJ15+DI15)</f>
        <v>0.310810810810811</v>
      </c>
      <c r="DL15" s="363" t="n">
        <f aca="false">CR15+CS15+CZ15+DA15</f>
        <v>33</v>
      </c>
      <c r="DM15" s="363" t="n">
        <f aca="false">CT15+CU15+DB15+DC15</f>
        <v>23</v>
      </c>
      <c r="DN15" s="363" t="n">
        <f aca="false">CV15+CW15+DD15+DE15</f>
        <v>3</v>
      </c>
      <c r="DO15" s="363" t="n">
        <f aca="false">SUM(DL15:DN15)</f>
        <v>59</v>
      </c>
      <c r="DP15" s="366" t="n">
        <f aca="false">DM15/DO15</f>
        <v>0.389830508474576</v>
      </c>
      <c r="DQ15" s="366" t="n">
        <f aca="false">DN15/DO15</f>
        <v>0.0508474576271187</v>
      </c>
      <c r="DR15" s="363" t="n">
        <f aca="false">CX15+CY15+DF15+DG15</f>
        <v>15</v>
      </c>
      <c r="DS15" s="363" t="n">
        <f aca="false">SUM(CR15:CY15)</f>
        <v>59</v>
      </c>
      <c r="DT15" s="367" t="n">
        <f aca="false">SUM(CZ15:DG15)</f>
        <v>15</v>
      </c>
      <c r="DU15" s="35" t="n">
        <f aca="false">SUM(CR15:DG15)</f>
        <v>74</v>
      </c>
      <c r="DX15" s="15" t="n">
        <f aca="false">(DI15/FD15) - 1</f>
        <v>0.7</v>
      </c>
      <c r="DY15" s="15" t="n">
        <f aca="false">(DJ15/FE15) - 1</f>
        <v>0.533333333333333</v>
      </c>
      <c r="DZ15" s="15" t="n">
        <f aca="false">(DK15/FF15) - 1</f>
        <v>-0.0675675675675675</v>
      </c>
      <c r="EA15" s="15" t="n">
        <f aca="false">(DL15/FG15) - 1</f>
        <v>0.32</v>
      </c>
      <c r="EB15" s="15" t="n">
        <f aca="false">(DM15/FH15) - 1</f>
        <v>1.09090909090909</v>
      </c>
      <c r="EC15" s="15" t="e">
        <f aca="false">(DN15/FI15) - 1</f>
        <v>#DIV/0!</v>
      </c>
      <c r="ED15" s="15" t="n">
        <f aca="false">(DO15/FJ15) - 1</f>
        <v>0.638888888888889</v>
      </c>
      <c r="EE15" s="15" t="n">
        <f aca="false">(DP15/FK15) - 1</f>
        <v>0.275808936825886</v>
      </c>
      <c r="EF15" s="15" t="e">
        <f aca="false">(DQ15/FL15) - 1</f>
        <v>#DIV/0!</v>
      </c>
      <c r="EG15" s="15" t="n">
        <f aca="false">(DR15/FM15) - 1</f>
        <v>0.666666666666667</v>
      </c>
      <c r="EH15" s="15" t="n">
        <f aca="false">(DS15/FN15) - 1</f>
        <v>0.787878787878788</v>
      </c>
      <c r="EI15" s="15" t="n">
        <f aca="false">(DT15/FO15) - 1</f>
        <v>0.25</v>
      </c>
      <c r="EJ15" s="15" t="n">
        <f aca="false">(DU15/FP15) - 1</f>
        <v>0.644444444444444</v>
      </c>
      <c r="EL15" s="356" t="s">
        <v>204</v>
      </c>
      <c r="EM15" s="356" t="n">
        <f aca="false">SUM(EM7:EM10)</f>
        <v>13</v>
      </c>
      <c r="EN15" s="356" t="n">
        <f aca="false">SUM(EN7:EN10)</f>
        <v>7</v>
      </c>
      <c r="EO15" s="356" t="n">
        <f aca="false">SUM(EO7:EO10)</f>
        <v>8</v>
      </c>
      <c r="EP15" s="356" t="n">
        <f aca="false">SUM(EP7:EP10)</f>
        <v>2</v>
      </c>
      <c r="EQ15" s="356" t="n">
        <f aca="false">SUM(EQ7:EQ10)</f>
        <v>0</v>
      </c>
      <c r="ER15" s="356" t="n">
        <f aca="false">SUM(ER7:ER10)</f>
        <v>0</v>
      </c>
      <c r="ES15" s="356" t="n">
        <f aca="false">SUM(ES7:ES10)</f>
        <v>3</v>
      </c>
      <c r="ET15" s="356" t="n">
        <f aca="false">SUM(ET7:ET10)</f>
        <v>0</v>
      </c>
      <c r="EU15" s="356" t="n">
        <f aca="false">SUM(EU7:EU10)</f>
        <v>2</v>
      </c>
      <c r="EV15" s="356" t="n">
        <f aca="false">SUM(EV7:EV10)</f>
        <v>3</v>
      </c>
      <c r="EW15" s="356" t="n">
        <f aca="false">SUM(EW7:EW10)</f>
        <v>1</v>
      </c>
      <c r="EX15" s="356" t="n">
        <f aca="false">SUM(EX7:EX10)</f>
        <v>0</v>
      </c>
      <c r="EY15" s="356" t="n">
        <f aca="false">SUM(EY7:EY10)</f>
        <v>0</v>
      </c>
      <c r="EZ15" s="356" t="n">
        <f aca="false">SUM(EZ7:EZ10)</f>
        <v>0</v>
      </c>
      <c r="FA15" s="356" t="n">
        <f aca="false">SUM(FA7:FA10)</f>
        <v>3</v>
      </c>
      <c r="FB15" s="356" t="n">
        <f aca="false">SUM(FB7:FB10)</f>
        <v>3</v>
      </c>
      <c r="FD15" s="364" t="n">
        <f aca="false">EM15+EO15+EQ15+ES15+EU15+EW15+EY15+FA15</f>
        <v>30</v>
      </c>
      <c r="FE15" s="363" t="n">
        <f aca="false">EN15+EP15+ER15+ET15+EV15+EX15+EZ15+FB15</f>
        <v>15</v>
      </c>
      <c r="FF15" s="365" t="n">
        <f aca="false">FE15/(FE15+FD15)</f>
        <v>0.333333333333333</v>
      </c>
      <c r="FG15" s="363" t="n">
        <f aca="false">EM15+EN15+EU15+EV15</f>
        <v>25</v>
      </c>
      <c r="FH15" s="363" t="n">
        <f aca="false">EO15+EP15+EW15+EX15</f>
        <v>11</v>
      </c>
      <c r="FI15" s="363" t="n">
        <f aca="false">EQ15+ER15+EY15+EZ15</f>
        <v>0</v>
      </c>
      <c r="FJ15" s="363" t="n">
        <f aca="false">SUM(FG15:FI15)</f>
        <v>36</v>
      </c>
      <c r="FK15" s="366" t="n">
        <f aca="false">FH15/FJ15</f>
        <v>0.305555555555556</v>
      </c>
      <c r="FL15" s="366" t="n">
        <f aca="false">FI15/FJ15</f>
        <v>0</v>
      </c>
      <c r="FM15" s="363" t="n">
        <f aca="false">ES15+ET15+FA15+FB15</f>
        <v>9</v>
      </c>
      <c r="FN15" s="363" t="n">
        <f aca="false">SUM(EM15:ET15)</f>
        <v>33</v>
      </c>
      <c r="FO15" s="367" t="n">
        <f aca="false">SUM(EU15:FB15)</f>
        <v>12</v>
      </c>
      <c r="FP15" s="35" t="n">
        <f aca="false">SUM(EM15:FB15)</f>
        <v>45</v>
      </c>
      <c r="FR15" s="0" t="n">
        <v>11</v>
      </c>
      <c r="FS15" s="0" t="n">
        <v>6</v>
      </c>
      <c r="FT15" s="0" t="n">
        <v>0.352941176470588</v>
      </c>
      <c r="FU15" s="0" t="n">
        <v>11</v>
      </c>
      <c r="FV15" s="0" t="n">
        <v>3</v>
      </c>
      <c r="FW15" s="0" t="n">
        <v>2</v>
      </c>
      <c r="FX15" s="0" t="n">
        <v>16</v>
      </c>
      <c r="FY15" s="0" t="n">
        <v>0.1875</v>
      </c>
      <c r="FZ15" s="0" t="n">
        <v>0.125</v>
      </c>
      <c r="GA15" s="0" t="n">
        <v>1</v>
      </c>
      <c r="GB15" s="0" t="n">
        <v>10</v>
      </c>
      <c r="GC15" s="0" t="n">
        <v>7</v>
      </c>
      <c r="GD15" s="0" t="n">
        <v>17</v>
      </c>
      <c r="GF15" s="347" t="n">
        <f aca="false">(FD15/FR15) - 1</f>
        <v>1.72727272727273</v>
      </c>
      <c r="GG15" s="15" t="n">
        <f aca="false">(FE15/FS15) - 1</f>
        <v>1.5</v>
      </c>
      <c r="GH15" s="15" t="n">
        <f aca="false">(FF15/FT15) - 1</f>
        <v>-0.0555555555555549</v>
      </c>
      <c r="GI15" s="15" t="n">
        <f aca="false">(FG15/FU15) - 1</f>
        <v>1.27272727272727</v>
      </c>
      <c r="GJ15" s="15" t="n">
        <f aca="false">(FH15/FV15) - 1</f>
        <v>2.66666666666667</v>
      </c>
      <c r="GK15" s="15" t="n">
        <f aca="false">(FI15/FW15) - 1</f>
        <v>-1</v>
      </c>
      <c r="GL15" s="15" t="n">
        <f aca="false">(FJ15/FX15) - 1</f>
        <v>1.25</v>
      </c>
      <c r="GM15" s="15" t="n">
        <f aca="false">(FK15/FY15) - 1</f>
        <v>0.62962962962963</v>
      </c>
      <c r="GN15" s="15" t="n">
        <f aca="false">(FL15/FZ15) - 1</f>
        <v>-1</v>
      </c>
      <c r="GO15" s="15" t="n">
        <f aca="false">(FM15/GA15) - 1</f>
        <v>8</v>
      </c>
      <c r="GP15" s="15" t="n">
        <f aca="false">(FN15/GB15) - 1</f>
        <v>2.3</v>
      </c>
      <c r="GQ15" s="15" t="n">
        <f aca="false">(FO15/GC15) - 1</f>
        <v>0.714285714285714</v>
      </c>
      <c r="GR15" s="348" t="n">
        <f aca="false">(FP15/GD15) - 1</f>
        <v>1.64705882352941</v>
      </c>
    </row>
    <row r="17" customFormat="false" ht="14.25" hidden="false" customHeight="false" outlineLevel="0" collapsed="false">
      <c r="A17" s="0" t="s">
        <v>205</v>
      </c>
      <c r="B17" s="0" t="n">
        <f aca="false">SUM(B5:B8)</f>
        <v>26</v>
      </c>
      <c r="C17" s="0" t="n">
        <f aca="false">SUM(C5:C8)</f>
        <v>10</v>
      </c>
      <c r="D17" s="0" t="n">
        <f aca="false">SUM(D5:D8)</f>
        <v>20</v>
      </c>
      <c r="E17" s="0" t="n">
        <f aca="false">SUM(E5:E8)</f>
        <v>12</v>
      </c>
      <c r="F17" s="0" t="n">
        <f aca="false">SUM(F5:F8)</f>
        <v>4</v>
      </c>
      <c r="G17" s="0" t="n">
        <f aca="false">SUM(G5:G8)</f>
        <v>2</v>
      </c>
      <c r="H17" s="0" t="n">
        <f aca="false">SUM(H5:H8)</f>
        <v>2</v>
      </c>
      <c r="I17" s="0" t="n">
        <f aca="false">SUM(I5:I8)</f>
        <v>1</v>
      </c>
      <c r="J17" s="0" t="n">
        <f aca="false">SUM(J5:J8)</f>
        <v>2</v>
      </c>
      <c r="K17" s="0" t="n">
        <f aca="false">SUM(K5:K8)</f>
        <v>1</v>
      </c>
      <c r="L17" s="0" t="n">
        <f aca="false">SUM(L5:L8)</f>
        <v>1</v>
      </c>
      <c r="M17" s="0" t="n">
        <f aca="false">SUM(M5:M8)</f>
        <v>2</v>
      </c>
      <c r="N17" s="0" t="n">
        <f aca="false">SUM(N5:N8)</f>
        <v>0</v>
      </c>
      <c r="O17" s="0" t="n">
        <f aca="false">SUM(O5:O8)</f>
        <v>0</v>
      </c>
      <c r="P17" s="0" t="n">
        <f aca="false">SUM(P5:P8)</f>
        <v>0</v>
      </c>
      <c r="Q17" s="0" t="n">
        <f aca="false">SUM(Q5:Q8)</f>
        <v>2</v>
      </c>
      <c r="AV17" s="0" t="s">
        <v>205</v>
      </c>
      <c r="AW17" s="0" t="n">
        <f aca="false">SUM(AW5:AW8)</f>
        <v>28</v>
      </c>
      <c r="AX17" s="0" t="n">
        <f aca="false">SUM(AX5:AX8)</f>
        <v>9</v>
      </c>
      <c r="AY17" s="0" t="n">
        <f aca="false">SUM(AY5:AY8)</f>
        <v>20</v>
      </c>
      <c r="AZ17" s="0" t="n">
        <f aca="false">SUM(AZ5:AZ8)</f>
        <v>14</v>
      </c>
      <c r="BA17" s="0" t="n">
        <f aca="false">SUM(BA5:BA8)</f>
        <v>4</v>
      </c>
      <c r="BB17" s="0" t="n">
        <f aca="false">SUM(BB5:BB8)</f>
        <v>1</v>
      </c>
      <c r="BC17" s="0" t="n">
        <f aca="false">SUM(BC5:BC8)</f>
        <v>0</v>
      </c>
      <c r="BD17" s="0" t="n">
        <f aca="false">SUM(BD5:BD8)</f>
        <v>2</v>
      </c>
      <c r="BE17" s="0" t="n">
        <f aca="false">SUM(BE5:BE8)</f>
        <v>4</v>
      </c>
      <c r="BF17" s="0" t="n">
        <f aca="false">SUM(BF5:BF8)</f>
        <v>1</v>
      </c>
      <c r="BG17" s="0" t="n">
        <f aca="false">SUM(BG5:BG8)</f>
        <v>3</v>
      </c>
      <c r="BH17" s="0" t="n">
        <f aca="false">SUM(BH5:BH8)</f>
        <v>2</v>
      </c>
      <c r="BI17" s="0" t="n">
        <f aca="false">SUM(BI5:BI8)</f>
        <v>0</v>
      </c>
      <c r="BJ17" s="0" t="n">
        <f aca="false">SUM(BJ5:BJ8)</f>
        <v>0</v>
      </c>
      <c r="BK17" s="0" t="n">
        <f aca="false">SUM(BK5:BK8)</f>
        <v>3</v>
      </c>
      <c r="BL17" s="0" t="n">
        <f aca="false">SUM(BL5:BL8)</f>
        <v>2</v>
      </c>
      <c r="CQ17" s="0" t="s">
        <v>205</v>
      </c>
      <c r="CR17" s="0" t="n">
        <f aca="false">SUM(CR5:CR8)</f>
        <v>21</v>
      </c>
      <c r="CS17" s="0" t="n">
        <f aca="false">SUM(CS5:CS8)</f>
        <v>5</v>
      </c>
      <c r="CT17" s="0" t="n">
        <f aca="false">SUM(CT5:CT8)</f>
        <v>10</v>
      </c>
      <c r="CU17" s="0" t="n">
        <f aca="false">SUM(CU5:CU8)</f>
        <v>2</v>
      </c>
      <c r="CV17" s="0" t="n">
        <f aca="false">SUM(CV5:CV8)</f>
        <v>3</v>
      </c>
      <c r="CW17" s="0" t="n">
        <f aca="false">SUM(CW5:CW8)</f>
        <v>1</v>
      </c>
      <c r="CX17" s="0" t="n">
        <f aca="false">SUM(CX5:CX8)</f>
        <v>3</v>
      </c>
      <c r="CY17" s="0" t="n">
        <f aca="false">SUM(CY5:CY8)</f>
        <v>1</v>
      </c>
      <c r="CZ17" s="0" t="n">
        <f aca="false">SUM(CZ5:CZ8)</f>
        <v>1</v>
      </c>
      <c r="DA17" s="0" t="n">
        <f aca="false">SUM(DA5:DA8)</f>
        <v>0</v>
      </c>
      <c r="DB17" s="0" t="n">
        <f aca="false">SUM(DB5:DB8)</f>
        <v>1</v>
      </c>
      <c r="DC17" s="0" t="n">
        <f aca="false">SUM(DC5:DC8)</f>
        <v>1</v>
      </c>
      <c r="DD17" s="0" t="n">
        <f aca="false">SUM(DD5:DD8)</f>
        <v>1</v>
      </c>
      <c r="DE17" s="0" t="n">
        <f aca="false">SUM(DE5:DE8)</f>
        <v>0</v>
      </c>
      <c r="DF17" s="0" t="n">
        <f aca="false">SUM(DF5:DF8)</f>
        <v>3</v>
      </c>
      <c r="DG17" s="0" t="n">
        <f aca="false">SUM(DG5:DG8)</f>
        <v>0</v>
      </c>
      <c r="EL17" s="0" t="s">
        <v>207</v>
      </c>
      <c r="EM17" s="0" t="n">
        <f aca="false">SUM(EM5:EM8)</f>
        <v>11</v>
      </c>
      <c r="EN17" s="0" t="n">
        <f aca="false">SUM(EN5:EN8)</f>
        <v>2</v>
      </c>
      <c r="EO17" s="0" t="n">
        <f aca="false">SUM(EO5:EO8)</f>
        <v>5</v>
      </c>
      <c r="EP17" s="0" t="n">
        <f aca="false">SUM(EP5:EP8)</f>
        <v>2</v>
      </c>
      <c r="EQ17" s="0" t="n">
        <f aca="false">SUM(EQ5:EQ8)</f>
        <v>1</v>
      </c>
      <c r="ER17" s="0" t="n">
        <f aca="false">SUM(ER5:ER8)</f>
        <v>0</v>
      </c>
      <c r="ES17" s="0" t="n">
        <f aca="false">SUM(ES5:ES8)</f>
        <v>3</v>
      </c>
      <c r="ET17" s="0" t="n">
        <f aca="false">SUM(ET5:ET8)</f>
        <v>0</v>
      </c>
      <c r="EU17" s="0" t="n">
        <f aca="false">SUM(EU5:EU8)</f>
        <v>4</v>
      </c>
      <c r="EV17" s="0" t="n">
        <f aca="false">SUM(EV5:EV8)</f>
        <v>2</v>
      </c>
      <c r="EW17" s="0" t="n">
        <f aca="false">SUM(EW5:EW8)</f>
        <v>0</v>
      </c>
      <c r="EX17" s="0" t="n">
        <f aca="false">SUM(EX5:EX8)</f>
        <v>0</v>
      </c>
      <c r="EY17" s="0" t="n">
        <f aca="false">SUM(EY5:EY8)</f>
        <v>0</v>
      </c>
      <c r="EZ17" s="0" t="n">
        <f aca="false">SUM(EZ5:EZ8)</f>
        <v>0</v>
      </c>
      <c r="FA17" s="0" t="n">
        <f aca="false">SUM(FA5:FA8)</f>
        <v>2</v>
      </c>
      <c r="FB17" s="0" t="n">
        <f aca="false">SUM(FB5:FB8)</f>
        <v>1</v>
      </c>
    </row>
    <row r="18" customFormat="false" ht="14.25" hidden="false" customHeight="false" outlineLevel="0" collapsed="false">
      <c r="A18" s="0" t="s">
        <v>206</v>
      </c>
      <c r="B18" s="0" t="n">
        <f aca="false">SUM(B9:B12)</f>
        <v>24</v>
      </c>
      <c r="C18" s="0" t="n">
        <f aca="false">SUM(C9:C12)</f>
        <v>10</v>
      </c>
      <c r="D18" s="0" t="n">
        <f aca="false">SUM(D9:D12)</f>
        <v>22</v>
      </c>
      <c r="E18" s="0" t="n">
        <f aca="false">SUM(E9:E12)</f>
        <v>16</v>
      </c>
      <c r="F18" s="0" t="n">
        <f aca="false">SUM(F9:F12)</f>
        <v>5</v>
      </c>
      <c r="G18" s="0" t="n">
        <f aca="false">SUM(G9:G12)</f>
        <v>2</v>
      </c>
      <c r="H18" s="0" t="n">
        <f aca="false">SUM(H9:H12)</f>
        <v>5</v>
      </c>
      <c r="I18" s="0" t="n">
        <f aca="false">SUM(I9:I12)</f>
        <v>2</v>
      </c>
      <c r="J18" s="0" t="n">
        <f aca="false">SUM(J9:J12)</f>
        <v>3</v>
      </c>
      <c r="K18" s="0" t="n">
        <f aca="false">SUM(K9:K12)</f>
        <v>1</v>
      </c>
      <c r="L18" s="0" t="n">
        <f aca="false">SUM(L9:L12)</f>
        <v>3</v>
      </c>
      <c r="M18" s="0" t="n">
        <f aca="false">SUM(M9:M12)</f>
        <v>4</v>
      </c>
      <c r="N18" s="0" t="n">
        <f aca="false">SUM(N9:N12)</f>
        <v>1</v>
      </c>
      <c r="O18" s="0" t="n">
        <f aca="false">SUM(O9:O12)</f>
        <v>0</v>
      </c>
      <c r="P18" s="0" t="n">
        <f aca="false">SUM(P9:P12)</f>
        <v>1</v>
      </c>
      <c r="Q18" s="0" t="n">
        <f aca="false">SUM(Q9:Q12)</f>
        <v>1</v>
      </c>
      <c r="AV18" s="0" t="s">
        <v>206</v>
      </c>
      <c r="AW18" s="0" t="n">
        <f aca="false">SUM(AW9:AW12)</f>
        <v>28</v>
      </c>
      <c r="AX18" s="0" t="n">
        <f aca="false">SUM(AX9:AX12)</f>
        <v>6</v>
      </c>
      <c r="AY18" s="0" t="n">
        <f aca="false">SUM(AY9:AY12)</f>
        <v>18</v>
      </c>
      <c r="AZ18" s="0" t="n">
        <f aca="false">SUM(AZ9:AZ12)</f>
        <v>13</v>
      </c>
      <c r="BA18" s="0" t="n">
        <f aca="false">SUM(BA9:BA12)</f>
        <v>3</v>
      </c>
      <c r="BB18" s="0" t="n">
        <f aca="false">SUM(BB9:BB12)</f>
        <v>0</v>
      </c>
      <c r="BC18" s="0" t="n">
        <f aca="false">SUM(BC9:BC12)</f>
        <v>3</v>
      </c>
      <c r="BD18" s="0" t="n">
        <f aca="false">SUM(BD9:BD12)</f>
        <v>2</v>
      </c>
      <c r="BE18" s="0" t="n">
        <f aca="false">SUM(BE9:BE12)</f>
        <v>3</v>
      </c>
      <c r="BF18" s="0" t="n">
        <f aca="false">SUM(BF9:BF12)</f>
        <v>1</v>
      </c>
      <c r="BG18" s="0" t="n">
        <f aca="false">SUM(BG9:BG12)</f>
        <v>1</v>
      </c>
      <c r="BH18" s="0" t="n">
        <f aca="false">SUM(BH9:BH12)</f>
        <v>2</v>
      </c>
      <c r="BI18" s="0" t="n">
        <f aca="false">SUM(BI9:BI12)</f>
        <v>0</v>
      </c>
      <c r="BJ18" s="0" t="n">
        <f aca="false">SUM(BJ9:BJ12)</f>
        <v>0</v>
      </c>
      <c r="BK18" s="0" t="n">
        <f aca="false">SUM(BK9:BK12)</f>
        <v>3</v>
      </c>
      <c r="BL18" s="0" t="n">
        <f aca="false">SUM(BL9:BL12)</f>
        <v>14</v>
      </c>
      <c r="CQ18" s="0" t="s">
        <v>206</v>
      </c>
      <c r="CR18" s="0" t="n">
        <f aca="false">SUM(CR9:CR12)</f>
        <v>17</v>
      </c>
      <c r="CS18" s="0" t="n">
        <f aca="false">SUM(CS9:CS12)</f>
        <v>9</v>
      </c>
      <c r="CT18" s="0" t="n">
        <f aca="false">SUM(CT9:CT12)</f>
        <v>14</v>
      </c>
      <c r="CU18" s="0" t="n">
        <f aca="false">SUM(CU9:CU12)</f>
        <v>5</v>
      </c>
      <c r="CV18" s="0" t="n">
        <f aca="false">SUM(CV9:CV12)</f>
        <v>4</v>
      </c>
      <c r="CW18" s="0" t="n">
        <f aca="false">SUM(CW9:CW12)</f>
        <v>0</v>
      </c>
      <c r="CX18" s="0" t="n">
        <f aca="false">SUM(CX9:CX12)</f>
        <v>7</v>
      </c>
      <c r="CY18" s="0" t="n">
        <f aca="false">SUM(CY9:CY12)</f>
        <v>2</v>
      </c>
      <c r="CZ18" s="0" t="n">
        <f aca="false">SUM(CZ9:CZ12)</f>
        <v>3</v>
      </c>
      <c r="DA18" s="0" t="n">
        <f aca="false">SUM(DA9:DA12)</f>
        <v>1</v>
      </c>
      <c r="DB18" s="0" t="n">
        <f aca="false">SUM(DB9:DB12)</f>
        <v>1</v>
      </c>
      <c r="DC18" s="0" t="n">
        <f aca="false">SUM(DC9:DC12)</f>
        <v>2</v>
      </c>
      <c r="DD18" s="0" t="n">
        <f aca="false">SUM(DD9:DD12)</f>
        <v>1</v>
      </c>
      <c r="DE18" s="0" t="n">
        <f aca="false">SUM(DE9:DE12)</f>
        <v>0</v>
      </c>
      <c r="DF18" s="0" t="n">
        <f aca="false">SUM(DF9:DF12)</f>
        <v>2</v>
      </c>
      <c r="DG18" s="0" t="n">
        <f aca="false">SUM(DG9:DG12)</f>
        <v>11</v>
      </c>
      <c r="EL18" s="0" t="s">
        <v>208</v>
      </c>
      <c r="EM18" s="0" t="n">
        <f aca="false">SUM(EM9:EM12)</f>
        <v>18</v>
      </c>
      <c r="EN18" s="0" t="n">
        <f aca="false">SUM(EN9:EN12)</f>
        <v>6</v>
      </c>
      <c r="EO18" s="0" t="n">
        <f aca="false">SUM(EO9:EO12)</f>
        <v>9</v>
      </c>
      <c r="EP18" s="0" t="n">
        <f aca="false">SUM(EP9:EP12)</f>
        <v>3</v>
      </c>
      <c r="EQ18" s="0" t="n">
        <f aca="false">SUM(EQ9:EQ12)</f>
        <v>0</v>
      </c>
      <c r="ER18" s="0" t="n">
        <f aca="false">SUM(ER9:ER12)</f>
        <v>1</v>
      </c>
      <c r="ES18" s="0" t="n">
        <f aca="false">SUM(ES9:ES12)</f>
        <v>2</v>
      </c>
      <c r="ET18" s="0" t="n">
        <f aca="false">SUM(ET9:ET12)</f>
        <v>0</v>
      </c>
      <c r="EU18" s="0" t="n">
        <f aca="false">SUM(EU9:EU12)</f>
        <v>1</v>
      </c>
      <c r="EV18" s="0" t="n">
        <f aca="false">SUM(EV9:EV12)</f>
        <v>3</v>
      </c>
      <c r="EW18" s="0" t="n">
        <f aca="false">SUM(EW9:EW12)</f>
        <v>2</v>
      </c>
      <c r="EX18" s="0" t="n">
        <f aca="false">SUM(EX9:EX12)</f>
        <v>0</v>
      </c>
      <c r="EY18" s="0" t="n">
        <f aca="false">SUM(EY9:EY12)</f>
        <v>0</v>
      </c>
      <c r="EZ18" s="0" t="n">
        <f aca="false">SUM(EZ9:EZ12)</f>
        <v>0</v>
      </c>
      <c r="FA18" s="0" t="n">
        <f aca="false">SUM(FA9:FA12)</f>
        <v>4</v>
      </c>
      <c r="FB18" s="0" t="n">
        <f aca="false">SUM(FB9:FB12)</f>
        <v>3</v>
      </c>
    </row>
    <row r="20" customFormat="false" ht="14.25" hidden="false" customHeight="false" outlineLevel="0" collapsed="false">
      <c r="CQ20" s="0" t="s">
        <v>210</v>
      </c>
      <c r="FL20" s="0" t="e">
        <f aca="false">FP14/#REF!</f>
        <v>#REF!</v>
      </c>
      <c r="FZ20" s="0" t="n">
        <v>0.225352112676056</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171</v>
      </c>
      <c r="T24" s="152" t="n">
        <f aca="false">Y15</f>
        <v>111</v>
      </c>
      <c r="U24" s="153" t="n">
        <f aca="false">V24/S24</f>
        <v>0.467836257309942</v>
      </c>
      <c r="V24" s="154" t="n">
        <f aca="false">W14</f>
        <v>80</v>
      </c>
      <c r="W24" s="153" t="n">
        <f aca="false">X24/S24</f>
        <v>0.350877192982456</v>
      </c>
      <c r="X24" s="154" t="n">
        <f aca="false">C14+E14+G14+K14+M14+O14</f>
        <v>60</v>
      </c>
      <c r="Y24" s="153" t="n">
        <f aca="false">Z24/X24</f>
        <v>0.566666666666667</v>
      </c>
      <c r="Z24" s="154" t="n">
        <f aca="false">E14+M14</f>
        <v>34</v>
      </c>
      <c r="AA24" s="155" t="n">
        <f aca="false">X14</f>
        <v>14</v>
      </c>
      <c r="AB24" s="155" t="n">
        <f aca="false">X15</f>
        <v>9</v>
      </c>
      <c r="AC24" s="155" t="n">
        <f aca="false">AB14</f>
        <v>14</v>
      </c>
      <c r="AD24" s="155" t="n">
        <f aca="false">AB15</f>
        <v>11</v>
      </c>
      <c r="AE24" s="152" t="n">
        <f aca="false">AC14</f>
        <v>163</v>
      </c>
      <c r="AF24" s="152" t="n">
        <f aca="false">AC15</f>
        <v>104</v>
      </c>
      <c r="AG24" s="152" t="n">
        <f aca="false">AD14</f>
        <v>22</v>
      </c>
      <c r="AH24" s="152" t="n">
        <f aca="false">AD15</f>
        <v>18</v>
      </c>
      <c r="BN24" s="152" t="n">
        <f aca="false">BT14</f>
        <v>161</v>
      </c>
      <c r="BO24" s="152" t="n">
        <f aca="false">BT15</f>
        <v>97</v>
      </c>
      <c r="BP24" s="153" t="n">
        <f aca="false">BQ24/BN24</f>
        <v>0.453416149068323</v>
      </c>
      <c r="BQ24" s="154" t="n">
        <f aca="false">BR14</f>
        <v>73</v>
      </c>
      <c r="BR24" s="153" t="n">
        <f aca="false">BS24/BN24</f>
        <v>0.304347826086957</v>
      </c>
      <c r="BS24" s="154" t="n">
        <f aca="false">AX14+AZ14+BB14+BF14+BH14+BJ14</f>
        <v>49</v>
      </c>
      <c r="BT24" s="153" t="n">
        <f aca="false">BU24/BS24</f>
        <v>0.63265306122449</v>
      </c>
      <c r="BU24" s="154" t="n">
        <f aca="false">AZ14+BH14</f>
        <v>31</v>
      </c>
      <c r="BV24" s="155" t="n">
        <f aca="false">BS14</f>
        <v>8</v>
      </c>
      <c r="BW24" s="155" t="n">
        <f aca="false">BS15</f>
        <v>6</v>
      </c>
      <c r="BX24" s="155" t="n">
        <f aca="false">BW14</f>
        <v>29</v>
      </c>
      <c r="BY24" s="155" t="n">
        <f aca="false">BW15</f>
        <v>8</v>
      </c>
      <c r="BZ24" s="152" t="n">
        <f aca="false">BX14</f>
        <v>151</v>
      </c>
      <c r="CA24" s="152" t="n">
        <f aca="false">BX15</f>
        <v>90</v>
      </c>
      <c r="CB24" s="152" t="n">
        <f aca="false">BY14</f>
        <v>39</v>
      </c>
      <c r="CC24" s="152" t="n">
        <f aca="false">BY15</f>
        <v>15</v>
      </c>
    </row>
    <row r="25" customFormat="false" ht="13.8" hidden="false" customHeight="false" outlineLevel="0" collapsed="false">
      <c r="A25" s="421" t="s">
        <v>250</v>
      </c>
    </row>
    <row r="26" customFormat="false" ht="13.8" hidden="false" customHeight="false" outlineLevel="0" collapsed="false"/>
    <row r="27" customFormat="false" ht="35.05" hidden="false" customHeight="true" outlineLevel="0" collapsed="false">
      <c r="A27" s="446" t="s">
        <v>251</v>
      </c>
      <c r="B27" s="446"/>
    </row>
    <row r="28" customFormat="false" ht="13.8" hidden="false" customHeight="false" outlineLevel="0" collapsed="false">
      <c r="A28" s="421" t="s">
        <v>252</v>
      </c>
      <c r="B28" s="421"/>
      <c r="C28" s="421"/>
      <c r="D28" s="421"/>
    </row>
  </sheetData>
  <mergeCells count="50">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 ref="A27:B27"/>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R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Y14" activeCellId="1" sqref="E31:G31 Y14"/>
    </sheetView>
  </sheetViews>
  <sheetFormatPr defaultColWidth="8.945312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PdG Nord Total</v>
      </c>
      <c r="T2" s="325"/>
      <c r="U2" s="325"/>
      <c r="V2" s="325"/>
      <c r="W2" s="325"/>
      <c r="X2" s="325"/>
      <c r="Y2" s="325"/>
      <c r="Z2" s="325"/>
      <c r="AA2" s="325"/>
      <c r="AB2" s="325"/>
      <c r="AC2" s="325"/>
      <c r="AD2" s="325"/>
      <c r="AH2" s="326" t="str">
        <f aca="false">"Changement depuis 2022 " &amp; $AX1</f>
        <v>Changement depuis 2022 PdG Nord Total</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PdG Nord Total</v>
      </c>
      <c r="BO2" s="325"/>
      <c r="BP2" s="325"/>
      <c r="BQ2" s="325"/>
      <c r="BR2" s="325"/>
      <c r="BS2" s="325"/>
      <c r="BT2" s="325"/>
      <c r="BU2" s="325"/>
      <c r="BV2" s="325"/>
      <c r="BW2" s="325"/>
      <c r="BX2" s="325"/>
      <c r="BY2" s="325"/>
      <c r="CC2" s="326" t="str">
        <f aca="false">"Changement depuis 2022 " &amp; $AX1</f>
        <v>Changement depuis 2022 PdG Nord Total</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PdG Nord Total</v>
      </c>
      <c r="DJ2" s="325"/>
      <c r="DK2" s="325"/>
      <c r="DL2" s="325"/>
      <c r="DM2" s="325"/>
      <c r="DN2" s="325"/>
      <c r="DO2" s="325"/>
      <c r="DP2" s="325"/>
      <c r="DQ2" s="325"/>
      <c r="DR2" s="325"/>
      <c r="DS2" s="325"/>
      <c r="DT2" s="325"/>
      <c r="DX2" s="326" t="str">
        <f aca="false">"Changement depuis 2021 " &amp; $CS1</f>
        <v>Changement depuis 2021 PdG Nord Total</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v>
      </c>
      <c r="FE2" s="325"/>
      <c r="FF2" s="325"/>
      <c r="FG2" s="325"/>
      <c r="FH2" s="325"/>
      <c r="FI2" s="325"/>
      <c r="FJ2" s="325"/>
      <c r="FK2" s="325"/>
      <c r="FL2" s="325"/>
      <c r="FM2" s="325"/>
      <c r="FN2" s="325"/>
      <c r="FO2" s="325"/>
      <c r="FR2" s="325" t="str">
        <f aca="false">"Totaux 2020 " &amp; $EN1</f>
        <v>Totaux 2020</v>
      </c>
      <c r="FS2" s="325"/>
      <c r="FT2" s="325"/>
      <c r="FU2" s="325"/>
      <c r="FV2" s="325"/>
      <c r="FW2" s="325"/>
      <c r="FX2" s="325"/>
      <c r="FY2" s="325"/>
      <c r="FZ2" s="325"/>
      <c r="GA2" s="325"/>
      <c r="GB2" s="325"/>
      <c r="GC2" s="325"/>
      <c r="GF2" s="326" t="str">
        <f aca="false">"Changement depuis 2020 " &amp; $EN1</f>
        <v>Changement depuis 2020</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f aca="false">'Vireloup Douane'!B5+Versonnex!B5+Grilly!B5+Sauverny!B5+'Divonne-&gt;Chavanne'!B5+'Crassier Voie Verte'!B5+'Crassier Douane'!B5</f>
        <v>10</v>
      </c>
      <c r="C5" s="345" t="n">
        <f aca="false">'Vireloup Douane'!C5+Versonnex!C5+Grilly!C5+Sauverny!C5+'Divonne-&gt;Chavanne'!C5+'Crassier Voie Verte'!C5+'Crassier Douane'!C5</f>
        <v>5</v>
      </c>
      <c r="D5" s="345" t="n">
        <f aca="false">'Vireloup Douane'!D5+Versonnex!D5+Grilly!D5+Sauverny!D5+'Divonne-&gt;Chavanne'!D5+'Crassier Voie Verte'!D5+'Crassier Douane'!D5</f>
        <v>5</v>
      </c>
      <c r="E5" s="345" t="n">
        <f aca="false">'Vireloup Douane'!E5+Versonnex!E5+Grilly!E5+Sauverny!E5+'Divonne-&gt;Chavanne'!E5+'Crassier Voie Verte'!E5+'Crassier Douane'!E5</f>
        <v>8</v>
      </c>
      <c r="F5" s="345" t="n">
        <f aca="false">'Vireloup Douane'!F5+Versonnex!F5+Grilly!F5+Sauverny!F5+'Divonne-&gt;Chavanne'!F5+'Crassier Voie Verte'!F5+'Crassier Douane'!F5</f>
        <v>0</v>
      </c>
      <c r="G5" s="345" t="n">
        <f aca="false">'Vireloup Douane'!G5+Versonnex!G5+Grilly!G5+Sauverny!G5+'Divonne-&gt;Chavanne'!G5+'Crassier Voie Verte'!G5+'Crassier Douane'!G5</f>
        <v>0</v>
      </c>
      <c r="H5" s="345" t="n">
        <f aca="false">'Vireloup Douane'!H5+Versonnex!H5+Grilly!H5+Sauverny!H5+'Divonne-&gt;Chavanne'!H5+'Crassier Voie Verte'!H5+'Crassier Douane'!H5</f>
        <v>5</v>
      </c>
      <c r="I5" s="345" t="n">
        <f aca="false">'Vireloup Douane'!I5+Versonnex!I5+Grilly!I5+Sauverny!I5+'Divonne-&gt;Chavanne'!I5+'Crassier Voie Verte'!I5+'Crassier Douane'!I5</f>
        <v>9</v>
      </c>
      <c r="J5" s="345" t="n">
        <f aca="false">'Vireloup Douane'!J5+Versonnex!J5+Grilly!J5+Sauverny!J5+'Divonne-&gt;Chavanne'!J5+'Crassier Voie Verte'!J5+'Crassier Douane'!J5</f>
        <v>3</v>
      </c>
      <c r="K5" s="345" t="n">
        <f aca="false">'Vireloup Douane'!K5+Versonnex!K5+Grilly!K5+Sauverny!K5+'Divonne-&gt;Chavanne'!K5+'Crassier Voie Verte'!K5+'Crassier Douane'!K5</f>
        <v>1</v>
      </c>
      <c r="L5" s="345" t="n">
        <f aca="false">'Vireloup Douane'!L5+Versonnex!L5+Grilly!L5+Sauverny!L5+'Divonne-&gt;Chavanne'!L5+'Crassier Voie Verte'!L5+'Crassier Douane'!L5</f>
        <v>1</v>
      </c>
      <c r="M5" s="345" t="n">
        <f aca="false">'Vireloup Douane'!M5+Versonnex!M5+Grilly!M5+Sauverny!M5+'Divonne-&gt;Chavanne'!M5+'Crassier Voie Verte'!M5+'Crassier Douane'!M5</f>
        <v>0</v>
      </c>
      <c r="N5" s="345" t="n">
        <f aca="false">'Vireloup Douane'!N5+Versonnex!N5+Grilly!N5+Sauverny!N5+'Divonne-&gt;Chavanne'!N5+'Crassier Voie Verte'!N5+'Crassier Douane'!N5</f>
        <v>0</v>
      </c>
      <c r="O5" s="345" t="n">
        <f aca="false">'Vireloup Douane'!O5+Versonnex!O5+Grilly!O5+Sauverny!O5+'Divonne-&gt;Chavanne'!O5+'Crassier Voie Verte'!O5+'Crassier Douane'!O5</f>
        <v>0</v>
      </c>
      <c r="P5" s="345" t="n">
        <f aca="false">'Vireloup Douane'!P5+Versonnex!P5+Grilly!P5+Sauverny!P5+'Divonne-&gt;Chavanne'!P5+'Crassier Voie Verte'!P5+'Crassier Douane'!P5</f>
        <v>2</v>
      </c>
      <c r="Q5" s="345" t="n">
        <f aca="false">'Vireloup Douane'!Q5+Versonnex!Q5+Grilly!Q5+Sauverny!Q5+'Divonne-&gt;Chavanne'!Q5+'Crassier Voie Verte'!Q5+'Crassier Douane'!Q5</f>
        <v>2</v>
      </c>
      <c r="S5" s="340" t="n">
        <f aca="false">B5+D5+F5+H5+J5+L5+N5+P5</f>
        <v>26</v>
      </c>
      <c r="T5" s="4" t="n">
        <f aca="false">C5+E5+G5+I5+K5+M5+O5+Q5</f>
        <v>25</v>
      </c>
      <c r="U5" s="341" t="n">
        <f aca="false">T5/(T5+S5)</f>
        <v>0.490196078431373</v>
      </c>
      <c r="V5" s="4" t="n">
        <f aca="false">B5+C5+J5+K5</f>
        <v>19</v>
      </c>
      <c r="W5" s="4" t="n">
        <f aca="false">D5+E5+L5+M5</f>
        <v>14</v>
      </c>
      <c r="X5" s="4" t="n">
        <f aca="false">F5+G5+N5+O5</f>
        <v>0</v>
      </c>
      <c r="Y5" s="4" t="n">
        <f aca="false">SUM(V5:X5)</f>
        <v>33</v>
      </c>
      <c r="Z5" s="15" t="n">
        <f aca="false">W5/Y5</f>
        <v>0.424242424242424</v>
      </c>
      <c r="AA5" s="15" t="n">
        <f aca="false">X5/Y5</f>
        <v>0</v>
      </c>
      <c r="AB5" s="4" t="n">
        <f aca="false">H5+I5+P5+Q5</f>
        <v>18</v>
      </c>
      <c r="AC5" s="4" t="n">
        <f aca="false">SUM(B5:I5)</f>
        <v>42</v>
      </c>
      <c r="AD5" s="342" t="n">
        <f aca="false">SUM(J5:Q5)</f>
        <v>9</v>
      </c>
      <c r="AE5" s="343" t="n">
        <f aca="false">SUM(B5:Q5)</f>
        <v>51</v>
      </c>
      <c r="AH5" s="15" t="n">
        <f aca="false">(S5/BN5) - 1</f>
        <v>-0.212121212121212</v>
      </c>
      <c r="AI5" s="15" t="n">
        <f aca="false">(T5/BO5) - 1</f>
        <v>0.5625</v>
      </c>
      <c r="AJ5" s="15" t="n">
        <f aca="false">(U5/BP5) - 1</f>
        <v>0.501225490196078</v>
      </c>
      <c r="AK5" s="15" t="n">
        <f aca="false">(V5/BQ5) - 1</f>
        <v>-0.173913043478261</v>
      </c>
      <c r="AL5" s="15" t="n">
        <f aca="false">(W5/BR5) - 1</f>
        <v>0.0769230769230769</v>
      </c>
      <c r="AM5" s="15" t="n">
        <f aca="false">(X5/BS5) - 1</f>
        <v>-1</v>
      </c>
      <c r="AN5" s="15" t="n">
        <f aca="false">(Y5/BT5) - 1</f>
        <v>-0.131578947368421</v>
      </c>
      <c r="AO5" s="15" t="n">
        <f aca="false">(Z5/BU5) - 1</f>
        <v>0.24009324009324</v>
      </c>
      <c r="AP5" s="15" t="n">
        <f aca="false">(AA5/BV5) - 1</f>
        <v>-1</v>
      </c>
      <c r="AQ5" s="15" t="n">
        <f aca="false">(AB5/BW5) - 1</f>
        <v>0.636363636363636</v>
      </c>
      <c r="AR5" s="15" t="n">
        <f aca="false">(AC5/BX5) - 1</f>
        <v>0</v>
      </c>
      <c r="AS5" s="15" t="n">
        <f aca="false">(AD5/BY5) - 1</f>
        <v>0.285714285714286</v>
      </c>
      <c r="AT5" s="15" t="n">
        <f aca="false">(AE5/BZ5) - 1</f>
        <v>0.0408163265306123</v>
      </c>
      <c r="AV5" s="344" t="n">
        <v>0.291666666666667</v>
      </c>
      <c r="AW5" s="345" t="n">
        <f aca="false">'Vireloup Douane'!AW5+Versonnex!AW5+Grilly!AW5+Sauverny!AW5+'Divonne-&gt;Chavanne'!AW5+'Crassier Voie Verte'!AW5+'Crassier Douane'!AW5</f>
        <v>12</v>
      </c>
      <c r="AX5" s="345" t="n">
        <f aca="false">'Vireloup Douane'!AX5+Versonnex!AX5+Grilly!AX5+Sauverny!AX5+'Divonne-&gt;Chavanne'!AX5+'Crassier Voie Verte'!AX5+'Crassier Douane'!AX5</f>
        <v>6</v>
      </c>
      <c r="AY5" s="345" t="n">
        <f aca="false">'Vireloup Douane'!AY5+Versonnex!AY5+Grilly!AY5+Sauverny!AY5+'Divonne-&gt;Chavanne'!AY5+'Crassier Voie Verte'!AY5+'Crassier Douane'!AY5</f>
        <v>4</v>
      </c>
      <c r="AZ5" s="345" t="n">
        <f aca="false">'Vireloup Douane'!AZ5+Versonnex!AZ5+Grilly!AZ5+Sauverny!AZ5+'Divonne-&gt;Chavanne'!AZ5+'Crassier Voie Verte'!AZ5+'Crassier Douane'!AZ5</f>
        <v>7</v>
      </c>
      <c r="BA5" s="345" t="n">
        <f aca="false">'Vireloup Douane'!BA5+Versonnex!BA5+Grilly!BA5+Sauverny!BA5+'Divonne-&gt;Chavanne'!BA5+'Crassier Voie Verte'!BA5+'Crassier Douane'!BA5</f>
        <v>2</v>
      </c>
      <c r="BB5" s="345" t="n">
        <f aca="false">'Vireloup Douane'!BB5+Versonnex!BB5+Grilly!BB5+Sauverny!BB5+'Divonne-&gt;Chavanne'!BB5+'Crassier Voie Verte'!BB5+'Crassier Douane'!BB5</f>
        <v>0</v>
      </c>
      <c r="BC5" s="345" t="n">
        <f aca="false">'Vireloup Douane'!BC5+Versonnex!BC5+Grilly!BC5+Sauverny!BC5+'Divonne-&gt;Chavanne'!BC5+'Crassier Voie Verte'!BC5+'Crassier Douane'!BC5</f>
        <v>9</v>
      </c>
      <c r="BD5" s="345" t="n">
        <f aca="false">'Vireloup Douane'!BD5+Versonnex!BD5+Grilly!BD5+Sauverny!BD5+'Divonne-&gt;Chavanne'!BD5+'Crassier Voie Verte'!BD5+'Crassier Douane'!BD5</f>
        <v>2</v>
      </c>
      <c r="BE5" s="345" t="n">
        <f aca="false">'Vireloup Douane'!BE5+Versonnex!BE5+Grilly!BE5+Sauverny!BE5+'Divonne-&gt;Chavanne'!BE5+'Crassier Voie Verte'!BE5+'Crassier Douane'!BE5</f>
        <v>4</v>
      </c>
      <c r="BF5" s="345" t="n">
        <f aca="false">'Vireloup Douane'!BF5+Versonnex!BF5+Grilly!BF5+Sauverny!BF5+'Divonne-&gt;Chavanne'!BF5+'Crassier Voie Verte'!BF5+'Crassier Douane'!BF5</f>
        <v>1</v>
      </c>
      <c r="BG5" s="345" t="n">
        <f aca="false">'Vireloup Douane'!BG5+Versonnex!BG5+Grilly!BG5+Sauverny!BG5+'Divonne-&gt;Chavanne'!BG5+'Crassier Voie Verte'!BG5+'Crassier Douane'!BG5</f>
        <v>2</v>
      </c>
      <c r="BH5" s="345" t="n">
        <f aca="false">'Vireloup Douane'!BH5+Versonnex!BH5+Grilly!BH5+Sauverny!BH5+'Divonne-&gt;Chavanne'!BH5+'Crassier Voie Verte'!BH5+'Crassier Douane'!BH5</f>
        <v>0</v>
      </c>
      <c r="BI5" s="345" t="n">
        <f aca="false">'Vireloup Douane'!BI5+Versonnex!BI5+Grilly!BI5+Sauverny!BI5+'Divonne-&gt;Chavanne'!BI5+'Crassier Voie Verte'!BI5+'Crassier Douane'!BI5</f>
        <v>0</v>
      </c>
      <c r="BJ5" s="345" t="n">
        <f aca="false">'Vireloup Douane'!BJ5+Versonnex!BJ5+Grilly!BJ5+Sauverny!BJ5+'Divonne-&gt;Chavanne'!BJ5+'Crassier Voie Verte'!BJ5+'Crassier Douane'!BJ5</f>
        <v>0</v>
      </c>
      <c r="BK5" s="345" t="n">
        <f aca="false">'Vireloup Douane'!BK5+Versonnex!BK5+Grilly!BK5+Sauverny!BK5+'Divonne-&gt;Chavanne'!BK5+'Crassier Voie Verte'!BK5+'Crassier Douane'!BK5</f>
        <v>0</v>
      </c>
      <c r="BL5" s="345" t="n">
        <f aca="false">'Vireloup Douane'!BL5+Versonnex!BL5+Grilly!BL5+Sauverny!BL5+'Divonne-&gt;Chavanne'!BL5+'Crassier Voie Verte'!BL5+'Crassier Douane'!BL5</f>
        <v>0</v>
      </c>
      <c r="BN5" s="340" t="n">
        <f aca="false">AW5+AY5+BA5+BC5+BE5+BG5+BI5+BK5</f>
        <v>33</v>
      </c>
      <c r="BO5" s="4" t="n">
        <f aca="false">AX5+AZ5+BB5+BD5+BF5+BH5+BJ5+BL5</f>
        <v>16</v>
      </c>
      <c r="BP5" s="341" t="n">
        <f aca="false">BO5/(BO5+BN5)</f>
        <v>0.326530612244898</v>
      </c>
      <c r="BQ5" s="4" t="n">
        <f aca="false">AW5+AX5+BE5+BF5</f>
        <v>23</v>
      </c>
      <c r="BR5" s="4" t="n">
        <f aca="false">AY5+AZ5+BG5+BH5</f>
        <v>13</v>
      </c>
      <c r="BS5" s="4" t="n">
        <f aca="false">BA5+BB5+BI5+BJ5</f>
        <v>2</v>
      </c>
      <c r="BT5" s="4" t="n">
        <f aca="false">SUM(BQ5:BS5)</f>
        <v>38</v>
      </c>
      <c r="BU5" s="15" t="n">
        <f aca="false">BR5/BT5</f>
        <v>0.342105263157895</v>
      </c>
      <c r="BV5" s="15" t="n">
        <f aca="false">BS5/BT5</f>
        <v>0.0526315789473684</v>
      </c>
      <c r="BW5" s="4" t="n">
        <f aca="false">BC5+BD5+BK5+BL5</f>
        <v>11</v>
      </c>
      <c r="BX5" s="4" t="n">
        <f aca="false">SUM(AW5:BD5)</f>
        <v>42</v>
      </c>
      <c r="BY5" s="342" t="n">
        <f aca="false">SUM(BE5:BL5)</f>
        <v>7</v>
      </c>
      <c r="BZ5" s="343" t="n">
        <f aca="false">SUM(AW5:BL5)</f>
        <v>49</v>
      </c>
      <c r="CC5" s="15" t="n">
        <f aca="false">(BN5/DI5) - 1</f>
        <v>0.32</v>
      </c>
      <c r="CD5" s="15" t="n">
        <f aca="false">(BO5/DJ5) - 1</f>
        <v>0.230769230769231</v>
      </c>
      <c r="CE5" s="15" t="n">
        <f aca="false">(BP5/DK5) - 1</f>
        <v>-0.0455259026687599</v>
      </c>
      <c r="CF5" s="15" t="n">
        <f aca="false">(BQ5/DL5) - 1</f>
        <v>0.4375</v>
      </c>
      <c r="CG5" s="15" t="n">
        <f aca="false">(BR5/DM5) - 1</f>
        <v>0.0833333333333333</v>
      </c>
      <c r="CH5" s="15" t="e">
        <f aca="false">(BS5/DN5) - 1</f>
        <v>#DIV/0!</v>
      </c>
      <c r="CI5" s="15" t="n">
        <f aca="false">(BT5/DO5) - 1</f>
        <v>0.357142857142857</v>
      </c>
      <c r="CJ5" s="15" t="n">
        <f aca="false">(BU5/DP5) - 1</f>
        <v>-0.201754385964912</v>
      </c>
      <c r="CK5" s="15" t="e">
        <f aca="false">(BV5/DQ5) - 1</f>
        <v>#DIV/0!</v>
      </c>
      <c r="CL5" s="15" t="n">
        <f aca="false">(BW5/DR5) - 1</f>
        <v>0.1</v>
      </c>
      <c r="CM5" s="15" t="n">
        <f aca="false">(BX5/DS5) - 1</f>
        <v>0.272727272727273</v>
      </c>
      <c r="CN5" s="15" t="n">
        <f aca="false">(BY5/DT5) - 1</f>
        <v>0.4</v>
      </c>
      <c r="CO5" s="15" t="n">
        <f aca="false">(BZ5/DU5) - 1</f>
        <v>0.289473684210526</v>
      </c>
      <c r="CQ5" s="344" t="n">
        <v>0.291666666666667</v>
      </c>
      <c r="CR5" s="345" t="n">
        <f aca="false">'Vireloup Douane'!CR5+Versonnex!CR5+Grilly!CR5+Sauverny!CR5+'Divonne-&gt;Chavanne'!CR5+'Crassier Voie Verte'!CR5+'Crassier Douane'!CR5</f>
        <v>10</v>
      </c>
      <c r="CS5" s="345" t="n">
        <f aca="false">'Vireloup Douane'!CS5+Versonnex!CS5+Grilly!CS5+Sauverny!CS5+'Divonne-&gt;Chavanne'!CS5+'Crassier Voie Verte'!CS5+'Crassier Douane'!CS5</f>
        <v>3</v>
      </c>
      <c r="CT5" s="345" t="n">
        <f aca="false">'Vireloup Douane'!CT5+Versonnex!CT5+Grilly!CT5+Sauverny!CT5+'Divonne-&gt;Chavanne'!CT5+'Crassier Voie Verte'!CT5+'Crassier Douane'!CT5</f>
        <v>5</v>
      </c>
      <c r="CU5" s="345" t="n">
        <f aca="false">'Vireloup Douane'!CU5+Versonnex!CU5+Grilly!CU5+Sauverny!CU5+'Divonne-&gt;Chavanne'!CU5+'Crassier Voie Verte'!CU5+'Crassier Douane'!CU5</f>
        <v>5</v>
      </c>
      <c r="CV5" s="345" t="n">
        <f aca="false">'Vireloup Douane'!CV5+Versonnex!CV5+Grilly!CV5+Sauverny!CV5+'Divonne-&gt;Chavanne'!CV5+'Crassier Voie Verte'!CV5+'Crassier Douane'!CV5</f>
        <v>0</v>
      </c>
      <c r="CW5" s="345" t="n">
        <f aca="false">'Vireloup Douane'!CW5+Versonnex!CW5+Grilly!CW5+Sauverny!CW5+'Divonne-&gt;Chavanne'!CW5+'Crassier Voie Verte'!CW5+'Crassier Douane'!CW5</f>
        <v>0</v>
      </c>
      <c r="CX5" s="345" t="n">
        <f aca="false">'Vireloup Douane'!CX5+Versonnex!CX5+Grilly!CX5+Sauverny!CX5+'Divonne-&gt;Chavanne'!CX5+'Crassier Voie Verte'!CX5+'Crassier Douane'!CX5</f>
        <v>6</v>
      </c>
      <c r="CY5" s="345" t="n">
        <f aca="false">'Vireloup Douane'!CY5+Versonnex!CY5+Grilly!CY5+Sauverny!CY5+'Divonne-&gt;Chavanne'!CY5+'Crassier Voie Verte'!CY5+'Crassier Douane'!CY5</f>
        <v>4</v>
      </c>
      <c r="CZ5" s="345" t="n">
        <f aca="false">'Vireloup Douane'!CZ5+Versonnex!CZ5+Grilly!CZ5+Sauverny!CZ5+'Divonne-&gt;Chavanne'!CZ5+'Crassier Voie Verte'!CZ5+'Crassier Douane'!CZ5</f>
        <v>2</v>
      </c>
      <c r="DA5" s="345" t="n">
        <f aca="false">'Vireloup Douane'!DA5+Versonnex!DA5+Grilly!DA5+Sauverny!DA5+'Divonne-&gt;Chavanne'!DA5+'Crassier Voie Verte'!DA5+'Crassier Douane'!DA5</f>
        <v>1</v>
      </c>
      <c r="DB5" s="345" t="n">
        <f aca="false">'Vireloup Douane'!DB5+Versonnex!DB5+Grilly!DB5+Sauverny!DB5+'Divonne-&gt;Chavanne'!DB5+'Crassier Voie Verte'!DB5+'Crassier Douane'!DB5</f>
        <v>2</v>
      </c>
      <c r="DC5" s="345" t="n">
        <f aca="false">'Vireloup Douane'!DC5+Versonnex!DC5+Grilly!DC5+Sauverny!DC5+'Divonne-&gt;Chavanne'!DC5+'Crassier Voie Verte'!DC5+'Crassier Douane'!DC5</f>
        <v>0</v>
      </c>
      <c r="DD5" s="345" t="n">
        <f aca="false">'Vireloup Douane'!DD5+Versonnex!DD5+Grilly!DD5+Sauverny!DD5+'Divonne-&gt;Chavanne'!DD5+'Crassier Voie Verte'!DD5+'Crassier Douane'!DD5</f>
        <v>0</v>
      </c>
      <c r="DE5" s="345" t="n">
        <f aca="false">'Vireloup Douane'!DE5+Versonnex!DE5+Grilly!DE5+Sauverny!DE5+'Divonne-&gt;Chavanne'!DE5+'Crassier Voie Verte'!DE5+'Crassier Douane'!DE5</f>
        <v>0</v>
      </c>
      <c r="DF5" s="345" t="n">
        <f aca="false">'Vireloup Douane'!DF5+Versonnex!DF5+Grilly!DF5+Sauverny!DF5+'Divonne-&gt;Chavanne'!DF5+'Crassier Voie Verte'!DF5+'Crassier Douane'!DF5</f>
        <v>0</v>
      </c>
      <c r="DG5" s="345" t="n">
        <f aca="false">'Vireloup Douane'!DG5+Versonnex!DG5+Grilly!DG5+Sauverny!DG5+'Divonne-&gt;Chavanne'!DG5+'Crassier Voie Verte'!DG5+'Crassier Douane'!DG5</f>
        <v>0</v>
      </c>
      <c r="DI5" s="340" t="n">
        <f aca="false">CR5+CT5+CV5+CX5+CZ5+DB5+DD5+DF5</f>
        <v>25</v>
      </c>
      <c r="DJ5" s="4" t="n">
        <f aca="false">CS5+CU5+CW5+CY5+DA5+DC5+DE5+DG5</f>
        <v>13</v>
      </c>
      <c r="DK5" s="341" t="n">
        <f aca="false">DJ5/(DJ5+DI5)</f>
        <v>0.342105263157895</v>
      </c>
      <c r="DL5" s="4" t="n">
        <f aca="false">CR5+CS5+CZ5+DA5</f>
        <v>16</v>
      </c>
      <c r="DM5" s="4" t="n">
        <f aca="false">CT5+CU5+DB5+DC5</f>
        <v>12</v>
      </c>
      <c r="DN5" s="4" t="n">
        <f aca="false">CV5+CW5+DD5+DE5</f>
        <v>0</v>
      </c>
      <c r="DO5" s="4" t="n">
        <f aca="false">SUM(DL5:DN5)</f>
        <v>28</v>
      </c>
      <c r="DP5" s="15" t="n">
        <f aca="false">DM5/DO5</f>
        <v>0.428571428571429</v>
      </c>
      <c r="DQ5" s="15" t="n">
        <f aca="false">DN5/DO5</f>
        <v>0</v>
      </c>
      <c r="DR5" s="4" t="n">
        <f aca="false">CX5+CY5+DF5+DG5</f>
        <v>10</v>
      </c>
      <c r="DS5" s="4" t="n">
        <f aca="false">SUM(CR5:CY5)</f>
        <v>33</v>
      </c>
      <c r="DT5" s="342" t="n">
        <f aca="false">SUM(CZ5:DG5)</f>
        <v>5</v>
      </c>
      <c r="DU5" s="343" t="n">
        <f aca="false">SUM(CR5:DG5)</f>
        <v>38</v>
      </c>
      <c r="DX5" s="15" t="n">
        <f aca="false">(DI5/FD5) - 1</f>
        <v>1.27272727272727</v>
      </c>
      <c r="DY5" s="15" t="n">
        <f aca="false">(DJ5/FE5) - 1</f>
        <v>3.33333333333333</v>
      </c>
      <c r="DZ5" s="15" t="n">
        <f aca="false">(DK5/FF5) - 1</f>
        <v>0.596491228070176</v>
      </c>
      <c r="EA5" s="15" t="n">
        <f aca="false">(DL5/FG5) - 1</f>
        <v>1</v>
      </c>
      <c r="EB5" s="15" t="n">
        <f aca="false">(DM5/FH5) - 1</f>
        <v>1.4</v>
      </c>
      <c r="EC5" s="15" t="n">
        <f aca="false">(DN5/FI5) - 1</f>
        <v>-1</v>
      </c>
      <c r="ED5" s="15" t="n">
        <f aca="false">(DO5/FJ5) - 1</f>
        <v>1</v>
      </c>
      <c r="EE5" s="15" t="n">
        <f aca="false">(DP5/FK5) - 1</f>
        <v>0.2</v>
      </c>
      <c r="EF5" s="15" t="n">
        <f aca="false">(DQ5/FL5) - 1</f>
        <v>-1</v>
      </c>
      <c r="EG5" s="15" t="e">
        <f aca="false">(DR5/FM5) - 1</f>
        <v>#DIV/0!</v>
      </c>
      <c r="EH5" s="15" t="n">
        <f aca="false">(DS5/FN5) - 1</f>
        <v>1.75</v>
      </c>
      <c r="EI5" s="15" t="n">
        <f aca="false">(DT5/FO5) - 1</f>
        <v>1.5</v>
      </c>
      <c r="EJ5" s="15" t="n">
        <f aca="false">(DU5/FP5) - 1</f>
        <v>1.71428571428571</v>
      </c>
      <c r="EL5" s="346" t="n">
        <v>0.291666666666667</v>
      </c>
      <c r="EM5" s="345" t="n">
        <f aca="false">Versonnex!EM5+Sauverny!EM5+Grilly!EM5+'Divonne-&gt;Chavanne'!EM5+'Crassier Voie Verte'!EM5+'Crassier Douane'!EM5</f>
        <v>6</v>
      </c>
      <c r="EN5" s="345" t="n">
        <f aca="false">Versonnex!EN5+Sauverny!EN5+Grilly!EN5+'Divonne-&gt;Chavanne'!EN5+'Crassier Voie Verte'!EN5+'Crassier Douane'!EN5</f>
        <v>1</v>
      </c>
      <c r="EO5" s="345" t="n">
        <f aca="false">Versonnex!EO5+Sauverny!EO5+Grilly!EO5+'Divonne-&gt;Chavanne'!EO5+'Crassier Voie Verte'!EO5+'Crassier Douane'!EO5</f>
        <v>3</v>
      </c>
      <c r="EP5" s="345" t="n">
        <f aca="false">Versonnex!EP5+Sauverny!EP5+Grilly!EP5+'Divonne-&gt;Chavanne'!EP5+'Crassier Voie Verte'!EP5+'Crassier Douane'!EP5</f>
        <v>2</v>
      </c>
      <c r="EQ5" s="345" t="n">
        <f aca="false">Versonnex!EQ5+Sauverny!EQ5+Grilly!EQ5+'Divonne-&gt;Chavanne'!EQ5+'Crassier Voie Verte'!EQ5+'Crassier Douane'!EQ5</f>
        <v>0</v>
      </c>
      <c r="ER5" s="345" t="n">
        <f aca="false">Versonnex!ER5+Sauverny!ER5+Grilly!ER5+'Divonne-&gt;Chavanne'!ER5+'Crassier Voie Verte'!ER5+'Crassier Douane'!ER5</f>
        <v>0</v>
      </c>
      <c r="ES5" s="345" t="n">
        <f aca="false">Versonnex!ES5+Sauverny!ES5+Grilly!ES5+'Divonne-&gt;Chavanne'!ES5+'Crassier Voie Verte'!ES5+'Crassier Douane'!ES5</f>
        <v>0</v>
      </c>
      <c r="ET5" s="345" t="n">
        <f aca="false">Versonnex!ET5+Sauverny!ET5+Grilly!ET5+'Divonne-&gt;Chavanne'!ET5+'Crassier Voie Verte'!ET5+'Crassier Douane'!ET5</f>
        <v>0</v>
      </c>
      <c r="EU5" s="345" t="n">
        <f aca="false">Versonnex!EU5+Sauverny!EU5+Grilly!EU5+'Divonne-&gt;Chavanne'!EU5+'Crassier Voie Verte'!EU5+'Crassier Douane'!EU5</f>
        <v>1</v>
      </c>
      <c r="EV5" s="345" t="n">
        <f aca="false">Versonnex!EV5+Sauverny!EV5+Grilly!EV5+'Divonne-&gt;Chavanne'!EV5+'Crassier Voie Verte'!EV5+'Crassier Douane'!EV5</f>
        <v>0</v>
      </c>
      <c r="EW5" s="345" t="n">
        <f aca="false">Versonnex!EW5+Sauverny!EW5+Grilly!EW5+'Divonne-&gt;Chavanne'!EW5+'Crassier Voie Verte'!EW5+'Crassier Douane'!EW5</f>
        <v>0</v>
      </c>
      <c r="EX5" s="345" t="n">
        <f aca="false">Versonnex!EX5+Sauverny!EX5+Grilly!EX5+'Divonne-&gt;Chavanne'!EX5+'Crassier Voie Verte'!EX5+'Crassier Douane'!EX5</f>
        <v>0</v>
      </c>
      <c r="EY5" s="345" t="n">
        <f aca="false">Versonnex!EY5+Sauverny!EY5+Grilly!EY5+'Divonne-&gt;Chavanne'!EY5+'Crassier Voie Verte'!EY5+'Crassier Douane'!EY5</f>
        <v>1</v>
      </c>
      <c r="EZ5" s="345" t="n">
        <f aca="false">Versonnex!EZ5+Sauverny!EZ5+Grilly!EZ5+'Divonne-&gt;Chavanne'!EZ5+'Crassier Voie Verte'!EZ5+'Crassier Douane'!EZ5</f>
        <v>0</v>
      </c>
      <c r="FA5" s="345" t="n">
        <f aca="false">Versonnex!FA5+Sauverny!FA5+Grilly!FA5+'Divonne-&gt;Chavanne'!FA5+'Crassier Voie Verte'!FA5+'Crassier Douane'!FA5</f>
        <v>0</v>
      </c>
      <c r="FB5" s="345" t="n">
        <f aca="false">Versonnex!FB5+Sauverny!FB5+Grilly!FB5+'Divonne-&gt;Chavanne'!FB5+'Crassier Voie Verte'!FB5+'Crassier Douane'!FB5</f>
        <v>0</v>
      </c>
      <c r="FD5" s="340" t="n">
        <f aca="false">EM5+EO5+EQ5+ES5+EU5+EW5+EY5+FA5</f>
        <v>11</v>
      </c>
      <c r="FE5" s="4" t="n">
        <f aca="false">EN5+EP5+ER5+ET5+EV5+EX5+EZ5+FB5</f>
        <v>3</v>
      </c>
      <c r="FF5" s="341" t="n">
        <f aca="false">FE5/(FE5+FD5)</f>
        <v>0.214285714285714</v>
      </c>
      <c r="FG5" s="4" t="n">
        <f aca="false">EM5+EN5+EU5+EV5</f>
        <v>8</v>
      </c>
      <c r="FH5" s="4" t="n">
        <f aca="false">EO5+EP5+EW5+EX5</f>
        <v>5</v>
      </c>
      <c r="FI5" s="4" t="n">
        <f aca="false">EQ5+ER5+EY5+EZ5</f>
        <v>1</v>
      </c>
      <c r="FJ5" s="4" t="n">
        <f aca="false">SUM(FG5:FI5)</f>
        <v>14</v>
      </c>
      <c r="FK5" s="15" t="n">
        <f aca="false">FH5/FJ5</f>
        <v>0.357142857142857</v>
      </c>
      <c r="FL5" s="15" t="n">
        <f aca="false">FI5/FJ5</f>
        <v>0.0714285714285714</v>
      </c>
      <c r="FM5" s="4" t="n">
        <f aca="false">ES5+ET5+FA5+FB5</f>
        <v>0</v>
      </c>
      <c r="FN5" s="4" t="n">
        <f aca="false">SUM(EM5:ET5)</f>
        <v>12</v>
      </c>
      <c r="FO5" s="342" t="n">
        <f aca="false">SUM(EU5:FB5)</f>
        <v>2</v>
      </c>
      <c r="FP5" s="343" t="n">
        <f aca="false">SUM(EM5:FB5)</f>
        <v>14</v>
      </c>
      <c r="GF5" s="347" t="e">
        <f aca="false">(FD5/FR5) - 1</f>
        <v>#DIV/0!</v>
      </c>
      <c r="GG5" s="15" t="e">
        <f aca="false">(FE5/FS5) - 1</f>
        <v>#DIV/0!</v>
      </c>
      <c r="GH5" s="15" t="e">
        <f aca="false">(FF5/FT5) - 1</f>
        <v>#DIV/0!</v>
      </c>
      <c r="GI5" s="15" t="e">
        <f aca="false">(FG5/FU5) - 1</f>
        <v>#DIV/0!</v>
      </c>
      <c r="GJ5" s="15" t="e">
        <f aca="false">(FH5/FV5) - 1</f>
        <v>#DIV/0!</v>
      </c>
      <c r="GK5" s="15" t="e">
        <f aca="false">(FI5/FW5) - 1</f>
        <v>#DIV/0!</v>
      </c>
      <c r="GL5" s="15" t="e">
        <f aca="false">(FJ5/FX5) - 1</f>
        <v>#DIV/0!</v>
      </c>
      <c r="GM5" s="15" t="e">
        <f aca="false">(FK5/FY5) - 1</f>
        <v>#DIV/0!</v>
      </c>
      <c r="GN5" s="15" t="e">
        <f aca="false">(FL5/FZ5) - 1</f>
        <v>#DIV/0!</v>
      </c>
      <c r="GO5" s="15" t="e">
        <f aca="false">(FM5/GA5) - 1</f>
        <v>#DIV/0!</v>
      </c>
      <c r="GP5" s="15" t="e">
        <f aca="false">(FN5/GB5) - 1</f>
        <v>#DIV/0!</v>
      </c>
      <c r="GQ5" s="15" t="e">
        <f aca="false">(FO5/GC5) - 1</f>
        <v>#DIV/0!</v>
      </c>
      <c r="GR5" s="348" t="e">
        <f aca="false">(FP5/GD5) - 1</f>
        <v>#DIV/0!</v>
      </c>
    </row>
    <row r="6" customFormat="false" ht="21" hidden="false" customHeight="true" outlineLevel="0" collapsed="false">
      <c r="A6" s="349" t="n">
        <v>0.302083333333333</v>
      </c>
      <c r="B6" s="345" t="n">
        <f aca="false">'Vireloup Douane'!B6+Versonnex!B6+Grilly!B6+Sauverny!B6+'Divonne-&gt;Chavanne'!B6+'Crassier Voie Verte'!B6+'Crassier Douane'!B6</f>
        <v>10</v>
      </c>
      <c r="C6" s="345" t="n">
        <f aca="false">'Vireloup Douane'!C6+Versonnex!C6+Grilly!C6+Sauverny!C6+'Divonne-&gt;Chavanne'!C6+'Crassier Voie Verte'!C6+'Crassier Douane'!C6</f>
        <v>2</v>
      </c>
      <c r="D6" s="345" t="n">
        <f aca="false">'Vireloup Douane'!D6+Versonnex!D6+Grilly!D6+Sauverny!D6+'Divonne-&gt;Chavanne'!D6+'Crassier Voie Verte'!D6+'Crassier Douane'!D6</f>
        <v>12</v>
      </c>
      <c r="E6" s="345" t="n">
        <f aca="false">'Vireloup Douane'!E6+Versonnex!E6+Grilly!E6+Sauverny!E6+'Divonne-&gt;Chavanne'!E6+'Crassier Voie Verte'!E6+'Crassier Douane'!E6</f>
        <v>6</v>
      </c>
      <c r="F6" s="345" t="n">
        <f aca="false">'Vireloup Douane'!F6+Versonnex!F6+Grilly!F6+Sauverny!F6+'Divonne-&gt;Chavanne'!F6+'Crassier Voie Verte'!F6+'Crassier Douane'!F6</f>
        <v>1</v>
      </c>
      <c r="G6" s="345" t="n">
        <f aca="false">'Vireloup Douane'!G6+Versonnex!G6+Grilly!G6+Sauverny!G6+'Divonne-&gt;Chavanne'!G6+'Crassier Voie Verte'!G6+'Crassier Douane'!G6</f>
        <v>1</v>
      </c>
      <c r="H6" s="345" t="n">
        <f aca="false">'Vireloup Douane'!H6+Versonnex!H6+Grilly!H6+Sauverny!H6+'Divonne-&gt;Chavanne'!H6+'Crassier Voie Verte'!H6+'Crassier Douane'!H6</f>
        <v>2</v>
      </c>
      <c r="I6" s="345" t="n">
        <f aca="false">'Vireloup Douane'!I6+Versonnex!I6+Grilly!I6+Sauverny!I6+'Divonne-&gt;Chavanne'!I6+'Crassier Voie Verte'!I6+'Crassier Douane'!I6</f>
        <v>2</v>
      </c>
      <c r="J6" s="345" t="n">
        <f aca="false">'Vireloup Douane'!J6+Versonnex!J6+Grilly!J6+Sauverny!J6+'Divonne-&gt;Chavanne'!J6+'Crassier Voie Verte'!J6+'Crassier Douane'!J6</f>
        <v>3</v>
      </c>
      <c r="K6" s="345" t="n">
        <f aca="false">'Vireloup Douane'!K6+Versonnex!K6+Grilly!K6+Sauverny!K6+'Divonne-&gt;Chavanne'!K6+'Crassier Voie Verte'!K6+'Crassier Douane'!K6</f>
        <v>0</v>
      </c>
      <c r="L6" s="345" t="n">
        <f aca="false">'Vireloup Douane'!L6+Versonnex!L6+Grilly!L6+Sauverny!L6+'Divonne-&gt;Chavanne'!L6+'Crassier Voie Verte'!L6+'Crassier Douane'!L6</f>
        <v>2</v>
      </c>
      <c r="M6" s="345" t="n">
        <f aca="false">'Vireloup Douane'!M6+Versonnex!M6+Grilly!M6+Sauverny!M6+'Divonne-&gt;Chavanne'!M6+'Crassier Voie Verte'!M6+'Crassier Douane'!M6</f>
        <v>0</v>
      </c>
      <c r="N6" s="345" t="n">
        <f aca="false">'Vireloup Douane'!N6+Versonnex!N6+Grilly!N6+Sauverny!N6+'Divonne-&gt;Chavanne'!N6+'Crassier Voie Verte'!N6+'Crassier Douane'!N6</f>
        <v>0</v>
      </c>
      <c r="O6" s="345" t="n">
        <f aca="false">'Vireloup Douane'!O6+Versonnex!O6+Grilly!O6+Sauverny!O6+'Divonne-&gt;Chavanne'!O6+'Crassier Voie Verte'!O6+'Crassier Douane'!O6</f>
        <v>0</v>
      </c>
      <c r="P6" s="345" t="n">
        <f aca="false">'Vireloup Douane'!P6+Versonnex!P6+Grilly!P6+Sauverny!P6+'Divonne-&gt;Chavanne'!P6+'Crassier Voie Verte'!P6+'Crassier Douane'!P6</f>
        <v>2</v>
      </c>
      <c r="Q6" s="345" t="n">
        <f aca="false">'Vireloup Douane'!Q6+Versonnex!Q6+Grilly!Q6+Sauverny!Q6+'Divonne-&gt;Chavanne'!Q6+'Crassier Voie Verte'!Q6+'Crassier Douane'!Q6</f>
        <v>1</v>
      </c>
      <c r="S6" s="340" t="n">
        <f aca="false">B6+D6+F6+H6+J6+L6+N6+P6</f>
        <v>32</v>
      </c>
      <c r="T6" s="4" t="n">
        <f aca="false">C6+E6+G6+I6+K6+M6+O6+Q6</f>
        <v>12</v>
      </c>
      <c r="U6" s="341" t="n">
        <f aca="false">T6/(T6+S6)</f>
        <v>0.272727272727273</v>
      </c>
      <c r="V6" s="4" t="n">
        <f aca="false">B6+C6+J6+K6</f>
        <v>15</v>
      </c>
      <c r="W6" s="4" t="n">
        <f aca="false">D6+E6+L6+M6</f>
        <v>20</v>
      </c>
      <c r="X6" s="4" t="n">
        <f aca="false">F6+G6+N6+O6</f>
        <v>2</v>
      </c>
      <c r="Y6" s="4" t="n">
        <f aca="false">SUM(V6:X6)</f>
        <v>37</v>
      </c>
      <c r="Z6" s="15" t="n">
        <f aca="false">W6/Y6</f>
        <v>0.540540540540541</v>
      </c>
      <c r="AA6" s="15" t="n">
        <f aca="false">X6/Y6</f>
        <v>0.0540540540540541</v>
      </c>
      <c r="AB6" s="4" t="n">
        <f aca="false">H6+I6+P6+Q6</f>
        <v>7</v>
      </c>
      <c r="AC6" s="4" t="n">
        <f aca="false">SUM(B6:I6)</f>
        <v>36</v>
      </c>
      <c r="AD6" s="342" t="n">
        <f aca="false">SUM(J6:Q6)</f>
        <v>8</v>
      </c>
      <c r="AE6" s="343" t="n">
        <f aca="false">SUM(B6:Q6)</f>
        <v>44</v>
      </c>
      <c r="AH6" s="15" t="n">
        <f aca="false">(S6/BN6) - 1</f>
        <v>0</v>
      </c>
      <c r="AI6" s="15" t="n">
        <f aca="false">(T6/BO6) - 1</f>
        <v>-0.0769230769230769</v>
      </c>
      <c r="AJ6" s="15" t="n">
        <f aca="false">(U6/BP6) - 1</f>
        <v>-0.0559440559440559</v>
      </c>
      <c r="AK6" s="15" t="n">
        <f aca="false">(V6/BQ6) - 1</f>
        <v>-0.423076923076923</v>
      </c>
      <c r="AL6" s="15" t="n">
        <f aca="false">(W6/BR6) - 1</f>
        <v>0.0526315789473684</v>
      </c>
      <c r="AM6" s="15" t="e">
        <f aca="false">(X6/BS6) - 1</f>
        <v>#DIV/0!</v>
      </c>
      <c r="AN6" s="15" t="n">
        <f aca="false">(Y6/BT6) - 1</f>
        <v>-0.177777777777778</v>
      </c>
      <c r="AO6" s="15" t="n">
        <f aca="false">(Z6/BU6) - 1</f>
        <v>0.28022759601707</v>
      </c>
      <c r="AP6" s="15" t="e">
        <f aca="false">(AA6/BV6) - 1</f>
        <v>#DIV/0!</v>
      </c>
      <c r="AQ6" s="15" t="e">
        <f aca="false">(AB6/BW6) - 1</f>
        <v>#DIV/0!</v>
      </c>
      <c r="AR6" s="15" t="n">
        <f aca="false">(AC6/BX6) - 1</f>
        <v>0</v>
      </c>
      <c r="AS6" s="15" t="n">
        <f aca="false">(AD6/BY6) - 1</f>
        <v>-0.111111111111111</v>
      </c>
      <c r="AT6" s="15" t="n">
        <f aca="false">(AE6/BZ6) - 1</f>
        <v>-0.0222222222222223</v>
      </c>
      <c r="AV6" s="349" t="n">
        <v>0.302083333333333</v>
      </c>
      <c r="AW6" s="345" t="n">
        <f aca="false">'Vireloup Douane'!AW6+Versonnex!AW6+Grilly!AW6+Sauverny!AW6+'Divonne-&gt;Chavanne'!AW6+'Crassier Voie Verte'!AW6+'Crassier Douane'!AW6</f>
        <v>13</v>
      </c>
      <c r="AX6" s="345" t="n">
        <f aca="false">'Vireloup Douane'!AX6+Versonnex!AX6+Grilly!AX6+Sauverny!AX6+'Divonne-&gt;Chavanne'!AX6+'Crassier Voie Verte'!AX6+'Crassier Douane'!AX6</f>
        <v>6</v>
      </c>
      <c r="AY6" s="345" t="n">
        <f aca="false">'Vireloup Douane'!AY6+Versonnex!AY6+Grilly!AY6+Sauverny!AY6+'Divonne-&gt;Chavanne'!AY6+'Crassier Voie Verte'!AY6+'Crassier Douane'!AY6</f>
        <v>12</v>
      </c>
      <c r="AZ6" s="345" t="n">
        <f aca="false">'Vireloup Douane'!AZ6+Versonnex!AZ6+Grilly!AZ6+Sauverny!AZ6+'Divonne-&gt;Chavanne'!AZ6+'Crassier Voie Verte'!AZ6+'Crassier Douane'!AZ6</f>
        <v>5</v>
      </c>
      <c r="BA6" s="345" t="n">
        <f aca="false">'Vireloup Douane'!BA6+Versonnex!BA6+Grilly!BA6+Sauverny!BA6+'Divonne-&gt;Chavanne'!BA6+'Crassier Voie Verte'!BA6+'Crassier Douane'!BA6</f>
        <v>0</v>
      </c>
      <c r="BB6" s="345" t="n">
        <f aca="false">'Vireloup Douane'!BB6+Versonnex!BB6+Grilly!BB6+Sauverny!BB6+'Divonne-&gt;Chavanne'!BB6+'Crassier Voie Verte'!BB6+'Crassier Douane'!BB6</f>
        <v>0</v>
      </c>
      <c r="BC6" s="345" t="n">
        <f aca="false">'Vireloup Douane'!BC6+Versonnex!BC6+Grilly!BC6+Sauverny!BC6+'Divonne-&gt;Chavanne'!BC6+'Crassier Voie Verte'!BC6+'Crassier Douane'!BC6</f>
        <v>0</v>
      </c>
      <c r="BD6" s="345" t="n">
        <f aca="false">'Vireloup Douane'!BD6+Versonnex!BD6+Grilly!BD6+Sauverny!BD6+'Divonne-&gt;Chavanne'!BD6+'Crassier Voie Verte'!BD6+'Crassier Douane'!BD6</f>
        <v>0</v>
      </c>
      <c r="BE6" s="345" t="n">
        <f aca="false">'Vireloup Douane'!BE6+Versonnex!BE6+Grilly!BE6+Sauverny!BE6+'Divonne-&gt;Chavanne'!BE6+'Crassier Voie Verte'!BE6+'Crassier Douane'!BE6</f>
        <v>5</v>
      </c>
      <c r="BF6" s="345" t="n">
        <f aca="false">'Vireloup Douane'!BF6+Versonnex!BF6+Grilly!BF6+Sauverny!BF6+'Divonne-&gt;Chavanne'!BF6+'Crassier Voie Verte'!BF6+'Crassier Douane'!BF6</f>
        <v>2</v>
      </c>
      <c r="BG6" s="345" t="n">
        <f aca="false">'Vireloup Douane'!BG6+Versonnex!BG6+Grilly!BG6+Sauverny!BG6+'Divonne-&gt;Chavanne'!BG6+'Crassier Voie Verte'!BG6+'Crassier Douane'!BG6</f>
        <v>2</v>
      </c>
      <c r="BH6" s="345" t="n">
        <f aca="false">'Vireloup Douane'!BH6+Versonnex!BH6+Grilly!BH6+Sauverny!BH6+'Divonne-&gt;Chavanne'!BH6+'Crassier Voie Verte'!BH6+'Crassier Douane'!BH6</f>
        <v>0</v>
      </c>
      <c r="BI6" s="345" t="n">
        <f aca="false">'Vireloup Douane'!BI6+Versonnex!BI6+Grilly!BI6+Sauverny!BI6+'Divonne-&gt;Chavanne'!BI6+'Crassier Voie Verte'!BI6+'Crassier Douane'!BI6</f>
        <v>0</v>
      </c>
      <c r="BJ6" s="345" t="n">
        <f aca="false">'Vireloup Douane'!BJ6+Versonnex!BJ6+Grilly!BJ6+Sauverny!BJ6+'Divonne-&gt;Chavanne'!BJ6+'Crassier Voie Verte'!BJ6+'Crassier Douane'!BJ6</f>
        <v>0</v>
      </c>
      <c r="BK6" s="345" t="n">
        <f aca="false">'Vireloup Douane'!BK6+Versonnex!BK6+Grilly!BK6+Sauverny!BK6+'Divonne-&gt;Chavanne'!BK6+'Crassier Voie Verte'!BK6+'Crassier Douane'!BK6</f>
        <v>0</v>
      </c>
      <c r="BL6" s="345" t="n">
        <f aca="false">'Vireloup Douane'!BL6+Versonnex!BL6+Grilly!BL6+Sauverny!BL6+'Divonne-&gt;Chavanne'!BL6+'Crassier Voie Verte'!BL6+'Crassier Douane'!BL6</f>
        <v>0</v>
      </c>
      <c r="BN6" s="340" t="n">
        <f aca="false">AW6+AY6+BA6+BC6+BE6+BG6+BI6+BK6</f>
        <v>32</v>
      </c>
      <c r="BO6" s="4" t="n">
        <f aca="false">AX6+AZ6+BB6+BD6+BF6+BH6+BJ6+BL6</f>
        <v>13</v>
      </c>
      <c r="BP6" s="341" t="n">
        <f aca="false">BO6/(BO6+BN6)</f>
        <v>0.288888888888889</v>
      </c>
      <c r="BQ6" s="4" t="n">
        <f aca="false">AW6+AX6+BE6+BF6</f>
        <v>26</v>
      </c>
      <c r="BR6" s="4" t="n">
        <f aca="false">AY6+AZ6+BG6+BH6</f>
        <v>19</v>
      </c>
      <c r="BS6" s="4" t="n">
        <f aca="false">BA6+BB6+BI6+BJ6</f>
        <v>0</v>
      </c>
      <c r="BT6" s="4" t="n">
        <f aca="false">SUM(BQ6:BS6)</f>
        <v>45</v>
      </c>
      <c r="BU6" s="15" t="n">
        <f aca="false">BR6/BT6</f>
        <v>0.422222222222222</v>
      </c>
      <c r="BV6" s="15" t="n">
        <f aca="false">BS6/BT6</f>
        <v>0</v>
      </c>
      <c r="BW6" s="4" t="n">
        <f aca="false">BC6+BD6+BK6+BL6</f>
        <v>0</v>
      </c>
      <c r="BX6" s="4" t="n">
        <f aca="false">SUM(AW6:BD6)</f>
        <v>36</v>
      </c>
      <c r="BY6" s="342" t="n">
        <f aca="false">SUM(BE6:BL6)</f>
        <v>9</v>
      </c>
      <c r="BZ6" s="343" t="n">
        <f aca="false">SUM(AW6:BL6)</f>
        <v>45</v>
      </c>
      <c r="CC6" s="15" t="n">
        <f aca="false">(BN6/DI6) - 1</f>
        <v>0.454545454545455</v>
      </c>
      <c r="CD6" s="15" t="n">
        <f aca="false">(BO6/DJ6) - 1</f>
        <v>0.0833333333333333</v>
      </c>
      <c r="CE6" s="15" t="n">
        <f aca="false">(BP6/DK6) - 1</f>
        <v>-0.181481481481482</v>
      </c>
      <c r="CF6" s="15" t="n">
        <f aca="false">(BQ6/DL6) - 1</f>
        <v>0.238095238095238</v>
      </c>
      <c r="CG6" s="15" t="n">
        <f aca="false">(BR6/DM6) - 1</f>
        <v>0.583333333333333</v>
      </c>
      <c r="CH6" s="15" t="e">
        <f aca="false">(BS6/DN6) - 1</f>
        <v>#DIV/0!</v>
      </c>
      <c r="CI6" s="15" t="n">
        <f aca="false">(BT6/DO6) - 1</f>
        <v>0.363636363636364</v>
      </c>
      <c r="CJ6" s="15" t="n">
        <f aca="false">(BU6/DP6) - 1</f>
        <v>0.161111111111111</v>
      </c>
      <c r="CK6" s="15" t="e">
        <f aca="false">(BV6/DQ6) - 1</f>
        <v>#DIV/0!</v>
      </c>
      <c r="CL6" s="15" t="n">
        <f aca="false">(BW6/DR6) - 1</f>
        <v>-1</v>
      </c>
      <c r="CM6" s="15" t="n">
        <f aca="false">(BX6/DS6) - 1</f>
        <v>0.384615384615385</v>
      </c>
      <c r="CN6" s="15" t="n">
        <f aca="false">(BY6/DT6) - 1</f>
        <v>0.125</v>
      </c>
      <c r="CO6" s="15" t="n">
        <f aca="false">(BZ6/DU6) - 1</f>
        <v>0.323529411764706</v>
      </c>
      <c r="CQ6" s="349" t="n">
        <v>0.302083333333333</v>
      </c>
      <c r="CR6" s="345" t="n">
        <f aca="false">'Vireloup Douane'!CR6+Versonnex!CR6+Grilly!CR6+Sauverny!CR6+'Divonne-&gt;Chavanne'!CR6+'Crassier Voie Verte'!CR6+'Crassier Douane'!CR6</f>
        <v>9</v>
      </c>
      <c r="CS6" s="345" t="n">
        <f aca="false">'Vireloup Douane'!CS6+Versonnex!CS6+Grilly!CS6+Sauverny!CS6+'Divonne-&gt;Chavanne'!CS6+'Crassier Voie Verte'!CS6+'Crassier Douane'!CS6</f>
        <v>5</v>
      </c>
      <c r="CT6" s="345" t="n">
        <f aca="false">'Vireloup Douane'!CT6+Versonnex!CT6+Grilly!CT6+Sauverny!CT6+'Divonne-&gt;Chavanne'!CT6+'Crassier Voie Verte'!CT6+'Crassier Douane'!CT6</f>
        <v>6</v>
      </c>
      <c r="CU6" s="345" t="n">
        <f aca="false">'Vireloup Douane'!CU6+Versonnex!CU6+Grilly!CU6+Sauverny!CU6+'Divonne-&gt;Chavanne'!CU6+'Crassier Voie Verte'!CU6+'Crassier Douane'!CU6</f>
        <v>5</v>
      </c>
      <c r="CV6" s="345" t="n">
        <f aca="false">'Vireloup Douane'!CV6+Versonnex!CV6+Grilly!CV6+Sauverny!CV6+'Divonne-&gt;Chavanne'!CV6+'Crassier Voie Verte'!CV6+'Crassier Douane'!CV6</f>
        <v>0</v>
      </c>
      <c r="CW6" s="345" t="n">
        <f aca="false">'Vireloup Douane'!CW6+Versonnex!CW6+Grilly!CW6+Sauverny!CW6+'Divonne-&gt;Chavanne'!CW6+'Crassier Voie Verte'!CW6+'Crassier Douane'!CW6</f>
        <v>0</v>
      </c>
      <c r="CX6" s="345" t="n">
        <f aca="false">'Vireloup Douane'!CX6+Versonnex!CX6+Grilly!CX6+Sauverny!CX6+'Divonne-&gt;Chavanne'!CX6+'Crassier Voie Verte'!CX6+'Crassier Douane'!CX6</f>
        <v>0</v>
      </c>
      <c r="CY6" s="345" t="n">
        <f aca="false">'Vireloup Douane'!CY6+Versonnex!CY6+Grilly!CY6+Sauverny!CY6+'Divonne-&gt;Chavanne'!CY6+'Crassier Voie Verte'!CY6+'Crassier Douane'!CY6</f>
        <v>1</v>
      </c>
      <c r="CZ6" s="345" t="n">
        <f aca="false">'Vireloup Douane'!CZ6+Versonnex!CZ6+Grilly!CZ6+Sauverny!CZ6+'Divonne-&gt;Chavanne'!CZ6+'Crassier Voie Verte'!CZ6+'Crassier Douane'!CZ6</f>
        <v>6</v>
      </c>
      <c r="DA6" s="345" t="n">
        <f aca="false">'Vireloup Douane'!DA6+Versonnex!DA6+Grilly!DA6+Sauverny!DA6+'Divonne-&gt;Chavanne'!DA6+'Crassier Voie Verte'!DA6+'Crassier Douane'!DA6</f>
        <v>1</v>
      </c>
      <c r="DB6" s="345" t="n">
        <f aca="false">'Vireloup Douane'!DB6+Versonnex!DB6+Grilly!DB6+Sauverny!DB6+'Divonne-&gt;Chavanne'!DB6+'Crassier Voie Verte'!DB6+'Crassier Douane'!DB6</f>
        <v>1</v>
      </c>
      <c r="DC6" s="345" t="n">
        <f aca="false">'Vireloup Douane'!DC6+Versonnex!DC6+Grilly!DC6+Sauverny!DC6+'Divonne-&gt;Chavanne'!DC6+'Crassier Voie Verte'!DC6+'Crassier Douane'!DC6</f>
        <v>0</v>
      </c>
      <c r="DD6" s="345" t="n">
        <f aca="false">'Vireloup Douane'!DD6+Versonnex!DD6+Grilly!DD6+Sauverny!DD6+'Divonne-&gt;Chavanne'!DD6+'Crassier Voie Verte'!DD6+'Crassier Douane'!DD6</f>
        <v>0</v>
      </c>
      <c r="DE6" s="345" t="n">
        <f aca="false">'Vireloup Douane'!DE6+Versonnex!DE6+Grilly!DE6+Sauverny!DE6+'Divonne-&gt;Chavanne'!DE6+'Crassier Voie Verte'!DE6+'Crassier Douane'!DE6</f>
        <v>0</v>
      </c>
      <c r="DF6" s="345" t="n">
        <f aca="false">'Vireloup Douane'!DF6+Versonnex!DF6+Grilly!DF6+Sauverny!DF6+'Divonne-&gt;Chavanne'!DF6+'Crassier Voie Verte'!DF6+'Crassier Douane'!DF6</f>
        <v>0</v>
      </c>
      <c r="DG6" s="345" t="n">
        <f aca="false">'Vireloup Douane'!DG6+Versonnex!DG6+Grilly!DG6+Sauverny!DG6+'Divonne-&gt;Chavanne'!DG6+'Crassier Voie Verte'!DG6+'Crassier Douane'!DG6</f>
        <v>0</v>
      </c>
      <c r="DI6" s="340" t="n">
        <f aca="false">CR6+CT6+CV6+CX6+CZ6+DB6+DD6+DF6</f>
        <v>22</v>
      </c>
      <c r="DJ6" s="4" t="n">
        <f aca="false">CS6+CU6+CW6+CY6+DA6+DC6+DE6+DG6</f>
        <v>12</v>
      </c>
      <c r="DK6" s="341" t="n">
        <f aca="false">DJ6/(DJ6+DI6)</f>
        <v>0.352941176470588</v>
      </c>
      <c r="DL6" s="4" t="n">
        <f aca="false">CR6+CS6+CZ6+DA6</f>
        <v>21</v>
      </c>
      <c r="DM6" s="4" t="n">
        <f aca="false">CT6+CU6+DB6+DC6</f>
        <v>12</v>
      </c>
      <c r="DN6" s="4" t="n">
        <f aca="false">CV6+CW6+DD6+DE6</f>
        <v>0</v>
      </c>
      <c r="DO6" s="4" t="n">
        <f aca="false">SUM(DL6:DN6)</f>
        <v>33</v>
      </c>
      <c r="DP6" s="15" t="n">
        <f aca="false">DM6/DO6</f>
        <v>0.363636363636364</v>
      </c>
      <c r="DQ6" s="15" t="n">
        <f aca="false">DN6/DO6</f>
        <v>0</v>
      </c>
      <c r="DR6" s="4" t="n">
        <f aca="false">CX6+CY6+DF6+DG6</f>
        <v>1</v>
      </c>
      <c r="DS6" s="4" t="n">
        <f aca="false">SUM(CR6:CY6)</f>
        <v>26</v>
      </c>
      <c r="DT6" s="342" t="n">
        <f aca="false">SUM(CZ6:DG6)</f>
        <v>8</v>
      </c>
      <c r="DU6" s="343" t="n">
        <f aca="false">SUM(CR6:DG6)</f>
        <v>34</v>
      </c>
      <c r="DX6" s="15" t="n">
        <f aca="false">(DI6/FD6) - 1</f>
        <v>0.466666666666667</v>
      </c>
      <c r="DY6" s="15" t="n">
        <f aca="false">(DJ6/FE6) - 1</f>
        <v>1</v>
      </c>
      <c r="DZ6" s="15" t="n">
        <f aca="false">(DK6/FF6) - 1</f>
        <v>0.235294117647059</v>
      </c>
      <c r="EA6" s="15" t="n">
        <f aca="false">(DL6/FG6) - 1</f>
        <v>0.5</v>
      </c>
      <c r="EB6" s="15" t="n">
        <f aca="false">(DM6/FH6) - 1</f>
        <v>1</v>
      </c>
      <c r="EC6" s="15" t="e">
        <f aca="false">(DN6/FI6) - 1</f>
        <v>#DIV/0!</v>
      </c>
      <c r="ED6" s="15" t="n">
        <f aca="false">(DO6/FJ6) - 1</f>
        <v>0.65</v>
      </c>
      <c r="EE6" s="15" t="n">
        <f aca="false">(DP6/FK6) - 1</f>
        <v>0.212121212121212</v>
      </c>
      <c r="EF6" s="15" t="e">
        <f aca="false">(DQ6/FL6) - 1</f>
        <v>#DIV/0!</v>
      </c>
      <c r="EG6" s="15" t="n">
        <f aca="false">(DR6/FM6) - 1</f>
        <v>0</v>
      </c>
      <c r="EH6" s="15" t="n">
        <f aca="false">(DS6/FN6) - 1</f>
        <v>0.444444444444444</v>
      </c>
      <c r="EI6" s="15" t="n">
        <f aca="false">(DT6/FO6) - 1</f>
        <v>1.66666666666667</v>
      </c>
      <c r="EJ6" s="15" t="n">
        <f aca="false">(DU6/FP6) - 1</f>
        <v>0.619047619047619</v>
      </c>
      <c r="EL6" s="350" t="n">
        <v>0.302083333333333</v>
      </c>
      <c r="EM6" s="345" t="n">
        <f aca="false">Versonnex!EM6+Sauverny!EM6+Grilly!EM6+'Divonne-&gt;Chavanne'!EM6+'Crassier Voie Verte'!EM6+'Crassier Douane'!EM6</f>
        <v>9</v>
      </c>
      <c r="EN6" s="345" t="n">
        <f aca="false">Versonnex!EN6+Sauverny!EN6+Grilly!EN6+'Divonne-&gt;Chavanne'!EN6+'Crassier Voie Verte'!EN6+'Crassier Douane'!EN6</f>
        <v>3</v>
      </c>
      <c r="EO6" s="345" t="n">
        <f aca="false">Versonnex!EO6+Sauverny!EO6+Grilly!EO6+'Divonne-&gt;Chavanne'!EO6+'Crassier Voie Verte'!EO6+'Crassier Douane'!EO6</f>
        <v>3</v>
      </c>
      <c r="EP6" s="345" t="n">
        <f aca="false">Versonnex!EP6+Sauverny!EP6+Grilly!EP6+'Divonne-&gt;Chavanne'!EP6+'Crassier Voie Verte'!EP6+'Crassier Douane'!EP6</f>
        <v>2</v>
      </c>
      <c r="EQ6" s="345" t="n">
        <f aca="false">Versonnex!EQ6+Sauverny!EQ6+Grilly!EQ6+'Divonne-&gt;Chavanne'!EQ6+'Crassier Voie Verte'!EQ6+'Crassier Douane'!EQ6</f>
        <v>0</v>
      </c>
      <c r="ER6" s="345" t="n">
        <f aca="false">Versonnex!ER6+Sauverny!ER6+Grilly!ER6+'Divonne-&gt;Chavanne'!ER6+'Crassier Voie Verte'!ER6+'Crassier Douane'!ER6</f>
        <v>0</v>
      </c>
      <c r="ES6" s="345" t="n">
        <f aca="false">Versonnex!ES6+Sauverny!ES6+Grilly!ES6+'Divonne-&gt;Chavanne'!ES6+'Crassier Voie Verte'!ES6+'Crassier Douane'!ES6</f>
        <v>0</v>
      </c>
      <c r="ET6" s="345" t="n">
        <f aca="false">Versonnex!ET6+Sauverny!ET6+Grilly!ET6+'Divonne-&gt;Chavanne'!ET6+'Crassier Voie Verte'!ET6+'Crassier Douane'!ET6</f>
        <v>1</v>
      </c>
      <c r="EU6" s="345" t="n">
        <f aca="false">Versonnex!EU6+Sauverny!EU6+Grilly!EU6+'Divonne-&gt;Chavanne'!EU6+'Crassier Voie Verte'!EU6+'Crassier Douane'!EU6</f>
        <v>2</v>
      </c>
      <c r="EV6" s="345" t="n">
        <f aca="false">Versonnex!EV6+Sauverny!EV6+Grilly!EV6+'Divonne-&gt;Chavanne'!EV6+'Crassier Voie Verte'!EV6+'Crassier Douane'!EV6</f>
        <v>0</v>
      </c>
      <c r="EW6" s="345" t="n">
        <f aca="false">Versonnex!EW6+Sauverny!EW6+Grilly!EW6+'Divonne-&gt;Chavanne'!EW6+'Crassier Voie Verte'!EW6+'Crassier Douane'!EW6</f>
        <v>1</v>
      </c>
      <c r="EX6" s="345" t="n">
        <f aca="false">Versonnex!EX6+Sauverny!EX6+Grilly!EX6+'Divonne-&gt;Chavanne'!EX6+'Crassier Voie Verte'!EX6+'Crassier Douane'!EX6</f>
        <v>0</v>
      </c>
      <c r="EY6" s="345" t="n">
        <f aca="false">Versonnex!EY6+Sauverny!EY6+Grilly!EY6+'Divonne-&gt;Chavanne'!EY6+'Crassier Voie Verte'!EY6+'Crassier Douane'!EY6</f>
        <v>0</v>
      </c>
      <c r="EZ6" s="345" t="n">
        <f aca="false">Versonnex!EZ6+Sauverny!EZ6+Grilly!EZ6+'Divonne-&gt;Chavanne'!EZ6+'Crassier Voie Verte'!EZ6+'Crassier Douane'!EZ6</f>
        <v>0</v>
      </c>
      <c r="FA6" s="345" t="n">
        <f aca="false">Versonnex!FA6+Sauverny!FA6+Grilly!FA6+'Divonne-&gt;Chavanne'!FA6+'Crassier Voie Verte'!FA6+'Crassier Douane'!FA6</f>
        <v>0</v>
      </c>
      <c r="FB6" s="345" t="n">
        <f aca="false">Versonnex!FB6+Sauverny!FB6+Grilly!FB6+'Divonne-&gt;Chavanne'!FB6+'Crassier Voie Verte'!FB6+'Crassier Douane'!FB6</f>
        <v>0</v>
      </c>
      <c r="FD6" s="340" t="n">
        <f aca="false">EM6+EO6+EQ6+ES6+EU6+EW6+EY6+FA6</f>
        <v>15</v>
      </c>
      <c r="FE6" s="4" t="n">
        <f aca="false">EN6+EP6+ER6+ET6+EV6+EX6+EZ6+FB6</f>
        <v>6</v>
      </c>
      <c r="FF6" s="341" t="n">
        <f aca="false">FE6/(FE6+FD6)</f>
        <v>0.285714285714286</v>
      </c>
      <c r="FG6" s="4" t="n">
        <f aca="false">EM6+EN6+EU6+EV6</f>
        <v>14</v>
      </c>
      <c r="FH6" s="4" t="n">
        <f aca="false">EO6+EP6+EW6+EX6</f>
        <v>6</v>
      </c>
      <c r="FI6" s="4" t="n">
        <f aca="false">EQ6+ER6+EY6+EZ6</f>
        <v>0</v>
      </c>
      <c r="FJ6" s="4" t="n">
        <f aca="false">SUM(FG6:FI6)</f>
        <v>20</v>
      </c>
      <c r="FK6" s="15" t="n">
        <f aca="false">FH6/FJ6</f>
        <v>0.3</v>
      </c>
      <c r="FL6" s="15" t="n">
        <f aca="false">FI6/FJ6</f>
        <v>0</v>
      </c>
      <c r="FM6" s="4" t="n">
        <f aca="false">ES6+ET6+FA6+FB6</f>
        <v>1</v>
      </c>
      <c r="FN6" s="4" t="n">
        <f aca="false">SUM(EM6:ET6)</f>
        <v>18</v>
      </c>
      <c r="FO6" s="342" t="n">
        <f aca="false">SUM(EU6:FB6)</f>
        <v>3</v>
      </c>
      <c r="FP6" s="343" t="n">
        <f aca="false">SUM(EM6:FB6)</f>
        <v>21</v>
      </c>
      <c r="GF6" s="347" t="e">
        <f aca="false">(FD6/FR6) - 1</f>
        <v>#DIV/0!</v>
      </c>
      <c r="GG6" s="15" t="e">
        <f aca="false">(FE6/FS6) - 1</f>
        <v>#DIV/0!</v>
      </c>
      <c r="GH6" s="15" t="e">
        <f aca="false">(FF6/FT6) - 1</f>
        <v>#DIV/0!</v>
      </c>
      <c r="GI6" s="15" t="e">
        <f aca="false">(FG6/FU6) - 1</f>
        <v>#DIV/0!</v>
      </c>
      <c r="GJ6" s="15" t="e">
        <f aca="false">(FH6/FV6) - 1</f>
        <v>#DIV/0!</v>
      </c>
      <c r="GK6" s="15" t="e">
        <f aca="false">(FI6/FW6) - 1</f>
        <v>#DIV/0!</v>
      </c>
      <c r="GL6" s="15" t="e">
        <f aca="false">(FJ6/FX6) - 1</f>
        <v>#DIV/0!</v>
      </c>
      <c r="GM6" s="15" t="e">
        <f aca="false">(FK6/FY6) - 1</f>
        <v>#DIV/0!</v>
      </c>
      <c r="GN6" s="15" t="e">
        <f aca="false">(FL6/FZ6) - 1</f>
        <v>#DIV/0!</v>
      </c>
      <c r="GO6" s="15" t="e">
        <f aca="false">(FM6/GA6) - 1</f>
        <v>#DIV/0!</v>
      </c>
      <c r="GP6" s="15" t="e">
        <f aca="false">(FN6/GB6) - 1</f>
        <v>#DIV/0!</v>
      </c>
      <c r="GQ6" s="15" t="e">
        <f aca="false">(FO6/GC6) - 1</f>
        <v>#DIV/0!</v>
      </c>
      <c r="GR6" s="348" t="e">
        <f aca="false">(FP6/GD6) - 1</f>
        <v>#DIV/0!</v>
      </c>
    </row>
    <row r="7" customFormat="false" ht="21" hidden="false" customHeight="true" outlineLevel="0" collapsed="false">
      <c r="A7" s="349" t="n">
        <v>0.3125</v>
      </c>
      <c r="B7" s="345" t="n">
        <f aca="false">'Vireloup Douane'!B7+Versonnex!B7+Grilly!B7+Sauverny!B7+'Divonne-&gt;Chavanne'!B7+'Crassier Voie Verte'!B7+'Crassier Douane'!B7</f>
        <v>15</v>
      </c>
      <c r="C7" s="345" t="n">
        <f aca="false">'Vireloup Douane'!C7+Versonnex!C7+Grilly!C7+Sauverny!C7+'Divonne-&gt;Chavanne'!C7+'Crassier Voie Verte'!C7+'Crassier Douane'!C7</f>
        <v>7</v>
      </c>
      <c r="D7" s="345" t="n">
        <f aca="false">'Vireloup Douane'!D7+Versonnex!D7+Grilly!D7+Sauverny!D7+'Divonne-&gt;Chavanne'!D7+'Crassier Voie Verte'!D7+'Crassier Douane'!D7</f>
        <v>15</v>
      </c>
      <c r="E7" s="345" t="n">
        <f aca="false">'Vireloup Douane'!E7+Versonnex!E7+Grilly!E7+Sauverny!E7+'Divonne-&gt;Chavanne'!E7+'Crassier Voie Verte'!E7+'Crassier Douane'!E7</f>
        <v>6</v>
      </c>
      <c r="F7" s="345" t="n">
        <f aca="false">'Vireloup Douane'!F7+Versonnex!F7+Grilly!F7+Sauverny!F7+'Divonne-&gt;Chavanne'!F7+'Crassier Voie Verte'!F7+'Crassier Douane'!F7</f>
        <v>0</v>
      </c>
      <c r="G7" s="345" t="n">
        <f aca="false">'Vireloup Douane'!G7+Versonnex!G7+Grilly!G7+Sauverny!G7+'Divonne-&gt;Chavanne'!G7+'Crassier Voie Verte'!G7+'Crassier Douane'!G7</f>
        <v>0</v>
      </c>
      <c r="H7" s="345" t="n">
        <f aca="false">'Vireloup Douane'!H7+Versonnex!H7+Grilly!H7+Sauverny!H7+'Divonne-&gt;Chavanne'!H7+'Crassier Voie Verte'!H7+'Crassier Douane'!H7</f>
        <v>7</v>
      </c>
      <c r="I7" s="345" t="n">
        <f aca="false">'Vireloup Douane'!I7+Versonnex!I7+Grilly!I7+Sauverny!I7+'Divonne-&gt;Chavanne'!I7+'Crassier Voie Verte'!I7+'Crassier Douane'!I7</f>
        <v>8</v>
      </c>
      <c r="J7" s="345" t="n">
        <f aca="false">'Vireloup Douane'!J7+Versonnex!J7+Grilly!J7+Sauverny!J7+'Divonne-&gt;Chavanne'!J7+'Crassier Voie Verte'!J7+'Crassier Douane'!J7</f>
        <v>9</v>
      </c>
      <c r="K7" s="345" t="n">
        <f aca="false">'Vireloup Douane'!K7+Versonnex!K7+Grilly!K7+Sauverny!K7+'Divonne-&gt;Chavanne'!K7+'Crassier Voie Verte'!K7+'Crassier Douane'!K7</f>
        <v>4</v>
      </c>
      <c r="L7" s="345" t="n">
        <f aca="false">'Vireloup Douane'!L7+Versonnex!L7+Grilly!L7+Sauverny!L7+'Divonne-&gt;Chavanne'!L7+'Crassier Voie Verte'!L7+'Crassier Douane'!L7</f>
        <v>1</v>
      </c>
      <c r="M7" s="345" t="n">
        <f aca="false">'Vireloup Douane'!M7+Versonnex!M7+Grilly!M7+Sauverny!M7+'Divonne-&gt;Chavanne'!M7+'Crassier Voie Verte'!M7+'Crassier Douane'!M7</f>
        <v>1</v>
      </c>
      <c r="N7" s="345" t="n">
        <f aca="false">'Vireloup Douane'!N7+Versonnex!N7+Grilly!N7+Sauverny!N7+'Divonne-&gt;Chavanne'!N7+'Crassier Voie Verte'!N7+'Crassier Douane'!N7</f>
        <v>0</v>
      </c>
      <c r="O7" s="345" t="n">
        <f aca="false">'Vireloup Douane'!O7+Versonnex!O7+Grilly!O7+Sauverny!O7+'Divonne-&gt;Chavanne'!O7+'Crassier Voie Verte'!O7+'Crassier Douane'!O7</f>
        <v>0</v>
      </c>
      <c r="P7" s="345" t="n">
        <f aca="false">'Vireloup Douane'!P7+Versonnex!P7+Grilly!P7+Sauverny!P7+'Divonne-&gt;Chavanne'!P7+'Crassier Voie Verte'!P7+'Crassier Douane'!P7</f>
        <v>4</v>
      </c>
      <c r="Q7" s="345" t="n">
        <f aca="false">'Vireloup Douane'!Q7+Versonnex!Q7+Grilly!Q7+Sauverny!Q7+'Divonne-&gt;Chavanne'!Q7+'Crassier Voie Verte'!Q7+'Crassier Douane'!Q7</f>
        <v>2</v>
      </c>
      <c r="S7" s="340" t="n">
        <f aca="false">B7+D7+F7+H7+J7+L7+N7+P7</f>
        <v>51</v>
      </c>
      <c r="T7" s="4" t="n">
        <f aca="false">C7+E7+G7+I7+K7+M7+O7+Q7</f>
        <v>28</v>
      </c>
      <c r="U7" s="341" t="n">
        <f aca="false">T7/(T7+S7)</f>
        <v>0.354430379746835</v>
      </c>
      <c r="V7" s="4" t="n">
        <f aca="false">B7+C7+J7+K7</f>
        <v>35</v>
      </c>
      <c r="W7" s="4" t="n">
        <f aca="false">D7+E7+L7+M7</f>
        <v>23</v>
      </c>
      <c r="X7" s="4" t="n">
        <f aca="false">F7+G7+N7+O7</f>
        <v>0</v>
      </c>
      <c r="Y7" s="4" t="n">
        <f aca="false">SUM(V7:X7)</f>
        <v>58</v>
      </c>
      <c r="Z7" s="15" t="n">
        <f aca="false">W7/Y7</f>
        <v>0.396551724137931</v>
      </c>
      <c r="AA7" s="15" t="n">
        <f aca="false">X7/Y7</f>
        <v>0</v>
      </c>
      <c r="AB7" s="4" t="n">
        <f aca="false">H7+I7+P7+Q7</f>
        <v>21</v>
      </c>
      <c r="AC7" s="4" t="n">
        <f aca="false">SUM(B7:I7)</f>
        <v>58</v>
      </c>
      <c r="AD7" s="342" t="n">
        <f aca="false">SUM(J7:Q7)</f>
        <v>21</v>
      </c>
      <c r="AE7" s="343" t="n">
        <f aca="false">SUM(B7:Q7)</f>
        <v>79</v>
      </c>
      <c r="AH7" s="15" t="n">
        <f aca="false">(S7/BN7) - 1</f>
        <v>0.186046511627907</v>
      </c>
      <c r="AI7" s="15" t="n">
        <f aca="false">(T7/BO7) - 1</f>
        <v>-0.0666666666666667</v>
      </c>
      <c r="AJ7" s="15" t="n">
        <f aca="false">(U7/BP7) - 1</f>
        <v>-0.137552742616034</v>
      </c>
      <c r="AK7" s="15" t="n">
        <f aca="false">(V7/BQ7) - 1</f>
        <v>0.129032258064516</v>
      </c>
      <c r="AL7" s="15" t="n">
        <f aca="false">(W7/BR7) - 1</f>
        <v>-0.178571428571429</v>
      </c>
      <c r="AM7" s="15" t="n">
        <f aca="false">(X7/BS7) - 1</f>
        <v>-1</v>
      </c>
      <c r="AN7" s="15" t="n">
        <f aca="false">(Y7/BT7) - 1</f>
        <v>-0.09375</v>
      </c>
      <c r="AO7" s="15" t="n">
        <f aca="false">(Z7/BU7) - 1</f>
        <v>-0.0935960591133005</v>
      </c>
      <c r="AP7" s="15" t="n">
        <f aca="false">(AA7/BV7) - 1</f>
        <v>-1</v>
      </c>
      <c r="AQ7" s="15" t="n">
        <f aca="false">(AB7/BW7) - 1</f>
        <v>1.33333333333333</v>
      </c>
      <c r="AR7" s="15" t="n">
        <f aca="false">(AC7/BX7) - 1</f>
        <v>0.0175438596491229</v>
      </c>
      <c r="AS7" s="15" t="n">
        <f aca="false">(AD7/BY7) - 1</f>
        <v>0.3125</v>
      </c>
      <c r="AT7" s="15" t="n">
        <f aca="false">(AE7/BZ7) - 1</f>
        <v>0.0821917808219179</v>
      </c>
      <c r="AV7" s="349" t="n">
        <v>0.3125</v>
      </c>
      <c r="AW7" s="345" t="n">
        <f aca="false">'Vireloup Douane'!AW7+Versonnex!AW7+Grilly!AW7+Sauverny!AW7+'Divonne-&gt;Chavanne'!AW7+'Crassier Voie Verte'!AW7+'Crassier Douane'!AW7</f>
        <v>14</v>
      </c>
      <c r="AX7" s="345" t="n">
        <f aca="false">'Vireloup Douane'!AX7+Versonnex!AX7+Grilly!AX7+Sauverny!AX7+'Divonne-&gt;Chavanne'!AX7+'Crassier Voie Verte'!AX7+'Crassier Douane'!AX7</f>
        <v>8</v>
      </c>
      <c r="AY7" s="345" t="n">
        <f aca="false">'Vireloup Douane'!AY7+Versonnex!AY7+Grilly!AY7+Sauverny!AY7+'Divonne-&gt;Chavanne'!AY7+'Crassier Voie Verte'!AY7+'Crassier Douane'!AY7</f>
        <v>9</v>
      </c>
      <c r="AZ7" s="345" t="n">
        <f aca="false">'Vireloup Douane'!AZ7+Versonnex!AZ7+Grilly!AZ7+Sauverny!AZ7+'Divonne-&gt;Chavanne'!AZ7+'Crassier Voie Verte'!AZ7+'Crassier Douane'!AZ7</f>
        <v>14</v>
      </c>
      <c r="BA7" s="345" t="n">
        <f aca="false">'Vireloup Douane'!BA7+Versonnex!BA7+Grilly!BA7+Sauverny!BA7+'Divonne-&gt;Chavanne'!BA7+'Crassier Voie Verte'!BA7+'Crassier Douane'!BA7</f>
        <v>3</v>
      </c>
      <c r="BB7" s="345" t="n">
        <f aca="false">'Vireloup Douane'!BB7+Versonnex!BB7+Grilly!BB7+Sauverny!BB7+'Divonne-&gt;Chavanne'!BB7+'Crassier Voie Verte'!BB7+'Crassier Douane'!BB7</f>
        <v>1</v>
      </c>
      <c r="BC7" s="345" t="n">
        <f aca="false">'Vireloup Douane'!BC7+Versonnex!BC7+Grilly!BC7+Sauverny!BC7+'Divonne-&gt;Chavanne'!BC7+'Crassier Voie Verte'!BC7+'Crassier Douane'!BC7</f>
        <v>4</v>
      </c>
      <c r="BD7" s="345" t="n">
        <f aca="false">'Vireloup Douane'!BD7+Versonnex!BD7+Grilly!BD7+Sauverny!BD7+'Divonne-&gt;Chavanne'!BD7+'Crassier Voie Verte'!BD7+'Crassier Douane'!BD7</f>
        <v>4</v>
      </c>
      <c r="BE7" s="345" t="n">
        <f aca="false">'Vireloup Douane'!BE7+Versonnex!BE7+Grilly!BE7+Sauverny!BE7+'Divonne-&gt;Chavanne'!BE7+'Crassier Voie Verte'!BE7+'Crassier Douane'!BE7</f>
        <v>8</v>
      </c>
      <c r="BF7" s="345" t="n">
        <f aca="false">'Vireloup Douane'!BF7+Versonnex!BF7+Grilly!BF7+Sauverny!BF7+'Divonne-&gt;Chavanne'!BF7+'Crassier Voie Verte'!BF7+'Crassier Douane'!BF7</f>
        <v>1</v>
      </c>
      <c r="BG7" s="345" t="n">
        <f aca="false">'Vireloup Douane'!BG7+Versonnex!BG7+Grilly!BG7+Sauverny!BG7+'Divonne-&gt;Chavanne'!BG7+'Crassier Voie Verte'!BG7+'Crassier Douane'!BG7</f>
        <v>3</v>
      </c>
      <c r="BH7" s="345" t="n">
        <f aca="false">'Vireloup Douane'!BH7+Versonnex!BH7+Grilly!BH7+Sauverny!BH7+'Divonne-&gt;Chavanne'!BH7+'Crassier Voie Verte'!BH7+'Crassier Douane'!BH7</f>
        <v>2</v>
      </c>
      <c r="BI7" s="345" t="n">
        <f aca="false">'Vireloup Douane'!BI7+Versonnex!BI7+Grilly!BI7+Sauverny!BI7+'Divonne-&gt;Chavanne'!BI7+'Crassier Voie Verte'!BI7+'Crassier Douane'!BI7</f>
        <v>1</v>
      </c>
      <c r="BJ7" s="345" t="n">
        <f aca="false">'Vireloup Douane'!BJ7+Versonnex!BJ7+Grilly!BJ7+Sauverny!BJ7+'Divonne-&gt;Chavanne'!BJ7+'Crassier Voie Verte'!BJ7+'Crassier Douane'!BJ7</f>
        <v>0</v>
      </c>
      <c r="BK7" s="345" t="n">
        <f aca="false">'Vireloup Douane'!BK7+Versonnex!BK7+Grilly!BK7+Sauverny!BK7+'Divonne-&gt;Chavanne'!BK7+'Crassier Voie Verte'!BK7+'Crassier Douane'!BK7</f>
        <v>1</v>
      </c>
      <c r="BL7" s="345" t="n">
        <f aca="false">'Vireloup Douane'!BL7+Versonnex!BL7+Grilly!BL7+Sauverny!BL7+'Divonne-&gt;Chavanne'!BL7+'Crassier Voie Verte'!BL7+'Crassier Douane'!BL7</f>
        <v>0</v>
      </c>
      <c r="BN7" s="340" t="n">
        <f aca="false">AW7+AY7+BA7+BC7+BE7+BG7+BI7+BK7</f>
        <v>43</v>
      </c>
      <c r="BO7" s="4" t="n">
        <f aca="false">AX7+AZ7+BB7+BD7+BF7+BH7+BJ7+BL7</f>
        <v>30</v>
      </c>
      <c r="BP7" s="341" t="n">
        <f aca="false">BO7/(BO7+BN7)</f>
        <v>0.410958904109589</v>
      </c>
      <c r="BQ7" s="4" t="n">
        <f aca="false">AW7+AX7+BE7+BF7</f>
        <v>31</v>
      </c>
      <c r="BR7" s="4" t="n">
        <f aca="false">AY7+AZ7+BG7+BH7</f>
        <v>28</v>
      </c>
      <c r="BS7" s="4" t="n">
        <f aca="false">BA7+BB7+BI7+BJ7</f>
        <v>5</v>
      </c>
      <c r="BT7" s="4" t="n">
        <f aca="false">SUM(BQ7:BS7)</f>
        <v>64</v>
      </c>
      <c r="BU7" s="15" t="n">
        <f aca="false">BR7/BT7</f>
        <v>0.4375</v>
      </c>
      <c r="BV7" s="15" t="n">
        <f aca="false">BS7/BT7</f>
        <v>0.078125</v>
      </c>
      <c r="BW7" s="4" t="n">
        <f aca="false">BC7+BD7+BK7+BL7</f>
        <v>9</v>
      </c>
      <c r="BX7" s="4" t="n">
        <f aca="false">SUM(AW7:BD7)</f>
        <v>57</v>
      </c>
      <c r="BY7" s="342" t="n">
        <f aca="false">SUM(BE7:BL7)</f>
        <v>16</v>
      </c>
      <c r="BZ7" s="343" t="n">
        <f aca="false">SUM(AW7:BL7)</f>
        <v>73</v>
      </c>
      <c r="CC7" s="15" t="n">
        <f aca="false">(BN7/DI7) - 1</f>
        <v>1.04761904761905</v>
      </c>
      <c r="CD7" s="15" t="n">
        <f aca="false">(BO7/DJ7) - 1</f>
        <v>0.666666666666667</v>
      </c>
      <c r="CE7" s="15" t="n">
        <f aca="false">(BP7/DK7) - 1</f>
        <v>-0.109589041095891</v>
      </c>
      <c r="CF7" s="15" t="n">
        <f aca="false">(BQ7/DL7) - 1</f>
        <v>0.631578947368421</v>
      </c>
      <c r="CG7" s="15" t="n">
        <f aca="false">(BR7/DM7) - 1</f>
        <v>1</v>
      </c>
      <c r="CH7" s="15" t="n">
        <f aca="false">(BS7/DN7) - 1</f>
        <v>1.5</v>
      </c>
      <c r="CI7" s="15" t="n">
        <f aca="false">(BT7/DO7) - 1</f>
        <v>0.828571428571429</v>
      </c>
      <c r="CJ7" s="15" t="n">
        <f aca="false">(BU7/DP7) - 1</f>
        <v>0.09375</v>
      </c>
      <c r="CK7" s="15" t="n">
        <f aca="false">(BV7/DQ7) - 1</f>
        <v>0.3671875</v>
      </c>
      <c r="CL7" s="15" t="n">
        <f aca="false">(BW7/DR7) - 1</f>
        <v>1.25</v>
      </c>
      <c r="CM7" s="15" t="n">
        <f aca="false">(BX7/DS7) - 1</f>
        <v>0.727272727272727</v>
      </c>
      <c r="CN7" s="15" t="n">
        <f aca="false">(BY7/DT7) - 1</f>
        <v>1.66666666666667</v>
      </c>
      <c r="CO7" s="15" t="n">
        <f aca="false">(BZ7/DU7) - 1</f>
        <v>0.871794871794872</v>
      </c>
      <c r="CQ7" s="349" t="n">
        <v>0.3125</v>
      </c>
      <c r="CR7" s="345" t="n">
        <f aca="false">'Vireloup Douane'!CR7+Versonnex!CR7+Grilly!CR7+Sauverny!CR7+'Divonne-&gt;Chavanne'!CR7+'Crassier Voie Verte'!CR7+'Crassier Douane'!CR7</f>
        <v>10</v>
      </c>
      <c r="CS7" s="345" t="n">
        <f aca="false">'Vireloup Douane'!CS7+Versonnex!CS7+Grilly!CS7+Sauverny!CS7+'Divonne-&gt;Chavanne'!CS7+'Crassier Voie Verte'!CS7+'Crassier Douane'!CS7</f>
        <v>6</v>
      </c>
      <c r="CT7" s="345" t="n">
        <f aca="false">'Vireloup Douane'!CT7+Versonnex!CT7+Grilly!CT7+Sauverny!CT7+'Divonne-&gt;Chavanne'!CT7+'Crassier Voie Verte'!CT7+'Crassier Douane'!CT7</f>
        <v>6</v>
      </c>
      <c r="CU7" s="345" t="n">
        <f aca="false">'Vireloup Douane'!CU7+Versonnex!CU7+Grilly!CU7+Sauverny!CU7+'Divonne-&gt;Chavanne'!CU7+'Crassier Voie Verte'!CU7+'Crassier Douane'!CU7</f>
        <v>5</v>
      </c>
      <c r="CV7" s="345" t="n">
        <f aca="false">'Vireloup Douane'!CV7+Versonnex!CV7+Grilly!CV7+Sauverny!CV7+'Divonne-&gt;Chavanne'!CV7+'Crassier Voie Verte'!CV7+'Crassier Douane'!CV7</f>
        <v>1</v>
      </c>
      <c r="CW7" s="345" t="n">
        <f aca="false">'Vireloup Douane'!CW7+Versonnex!CW7+Grilly!CW7+Sauverny!CW7+'Divonne-&gt;Chavanne'!CW7+'Crassier Voie Verte'!CW7+'Crassier Douane'!CW7</f>
        <v>1</v>
      </c>
      <c r="CX7" s="345" t="n">
        <f aca="false">'Vireloup Douane'!CX7+Versonnex!CX7+Grilly!CX7+Sauverny!CX7+'Divonne-&gt;Chavanne'!CX7+'Crassier Voie Verte'!CX7+'Crassier Douane'!CX7</f>
        <v>1</v>
      </c>
      <c r="CY7" s="345" t="n">
        <f aca="false">'Vireloup Douane'!CY7+Versonnex!CY7+Grilly!CY7+Sauverny!CY7+'Divonne-&gt;Chavanne'!CY7+'Crassier Voie Verte'!CY7+'Crassier Douane'!CY7</f>
        <v>3</v>
      </c>
      <c r="CZ7" s="345" t="n">
        <f aca="false">'Vireloup Douane'!CZ7+Versonnex!CZ7+Grilly!CZ7+Sauverny!CZ7+'Divonne-&gt;Chavanne'!CZ7+'Crassier Voie Verte'!CZ7+'Crassier Douane'!CZ7</f>
        <v>2</v>
      </c>
      <c r="DA7" s="345" t="n">
        <f aca="false">'Vireloup Douane'!DA7+Versonnex!DA7+Grilly!DA7+Sauverny!DA7+'Divonne-&gt;Chavanne'!DA7+'Crassier Voie Verte'!DA7+'Crassier Douane'!DA7</f>
        <v>1</v>
      </c>
      <c r="DB7" s="345" t="n">
        <f aca="false">'Vireloup Douane'!DB7+Versonnex!DB7+Grilly!DB7+Sauverny!DB7+'Divonne-&gt;Chavanne'!DB7+'Crassier Voie Verte'!DB7+'Crassier Douane'!DB7</f>
        <v>1</v>
      </c>
      <c r="DC7" s="345" t="n">
        <f aca="false">'Vireloup Douane'!DC7+Versonnex!DC7+Grilly!DC7+Sauverny!DC7+'Divonne-&gt;Chavanne'!DC7+'Crassier Voie Verte'!DC7+'Crassier Douane'!DC7</f>
        <v>2</v>
      </c>
      <c r="DD7" s="345" t="n">
        <f aca="false">'Vireloup Douane'!DD7+Versonnex!DD7+Grilly!DD7+Sauverny!DD7+'Divonne-&gt;Chavanne'!DD7+'Crassier Voie Verte'!DD7+'Crassier Douane'!DD7</f>
        <v>0</v>
      </c>
      <c r="DE7" s="345" t="n">
        <f aca="false">'Vireloup Douane'!DE7+Versonnex!DE7+Grilly!DE7+Sauverny!DE7+'Divonne-&gt;Chavanne'!DE7+'Crassier Voie Verte'!DE7+'Crassier Douane'!DE7</f>
        <v>0</v>
      </c>
      <c r="DF7" s="345" t="n">
        <f aca="false">'Vireloup Douane'!DF7+Versonnex!DF7+Grilly!DF7+Sauverny!DF7+'Divonne-&gt;Chavanne'!DF7+'Crassier Voie Verte'!DF7+'Crassier Douane'!DF7</f>
        <v>0</v>
      </c>
      <c r="DG7" s="345" t="n">
        <f aca="false">'Vireloup Douane'!DG7+Versonnex!DG7+Grilly!DG7+Sauverny!DG7+'Divonne-&gt;Chavanne'!DG7+'Crassier Voie Verte'!DG7+'Crassier Douane'!DG7</f>
        <v>0</v>
      </c>
      <c r="DI7" s="340" t="n">
        <f aca="false">CR7+CT7+CV7+CX7+CZ7+DB7+DD7+DF7</f>
        <v>21</v>
      </c>
      <c r="DJ7" s="4" t="n">
        <f aca="false">CS7+CU7+CW7+CY7+DA7+DC7+DE7+DG7</f>
        <v>18</v>
      </c>
      <c r="DK7" s="341" t="n">
        <f aca="false">DJ7/(DJ7+DI7)</f>
        <v>0.461538461538462</v>
      </c>
      <c r="DL7" s="4" t="n">
        <f aca="false">CR7+CS7+CZ7+DA7</f>
        <v>19</v>
      </c>
      <c r="DM7" s="4" t="n">
        <f aca="false">CT7+CU7+DB7+DC7</f>
        <v>14</v>
      </c>
      <c r="DN7" s="4" t="n">
        <f aca="false">CV7+CW7+DD7+DE7</f>
        <v>2</v>
      </c>
      <c r="DO7" s="4" t="n">
        <f aca="false">SUM(DL7:DN7)</f>
        <v>35</v>
      </c>
      <c r="DP7" s="15" t="n">
        <f aca="false">DM7/DO7</f>
        <v>0.4</v>
      </c>
      <c r="DQ7" s="15" t="n">
        <f aca="false">DN7/DO7</f>
        <v>0.0571428571428571</v>
      </c>
      <c r="DR7" s="4" t="n">
        <f aca="false">CX7+CY7+DF7+DG7</f>
        <v>4</v>
      </c>
      <c r="DS7" s="4" t="n">
        <f aca="false">SUM(CR7:CY7)</f>
        <v>33</v>
      </c>
      <c r="DT7" s="342" t="n">
        <f aca="false">SUM(CZ7:DG7)</f>
        <v>6</v>
      </c>
      <c r="DU7" s="343" t="n">
        <f aca="false">SUM(CR7:DG7)</f>
        <v>39</v>
      </c>
      <c r="DX7" s="15" t="n">
        <f aca="false">(DI7/FD7) - 1</f>
        <v>-0.0454545454545454</v>
      </c>
      <c r="DY7" s="15" t="n">
        <f aca="false">(DJ7/FE7) - 1</f>
        <v>0.5</v>
      </c>
      <c r="DZ7" s="15" t="n">
        <f aca="false">(DK7/FF7) - 1</f>
        <v>0.307692307692308</v>
      </c>
      <c r="EA7" s="15" t="n">
        <f aca="false">(DL7/FG7) - 1</f>
        <v>0.9</v>
      </c>
      <c r="EB7" s="15" t="n">
        <f aca="false">(DM7/FH7) - 1</f>
        <v>-0.0666666666666667</v>
      </c>
      <c r="EC7" s="15" t="e">
        <f aca="false">(DN7/FI7) - 1</f>
        <v>#DIV/0!</v>
      </c>
      <c r="ED7" s="15" t="n">
        <f aca="false">(DO7/FJ7) - 1</f>
        <v>0.4</v>
      </c>
      <c r="EE7" s="15" t="n">
        <f aca="false">(DP7/FK7) - 1</f>
        <v>-0.333333333333333</v>
      </c>
      <c r="EF7" s="15" t="e">
        <f aca="false">(DQ7/FL7) - 1</f>
        <v>#DIV/0!</v>
      </c>
      <c r="EG7" s="15" t="n">
        <f aca="false">(DR7/FM7) - 1</f>
        <v>-0.555555555555556</v>
      </c>
      <c r="EH7" s="15" t="n">
        <f aca="false">(DS7/FN7) - 1</f>
        <v>0.064516129032258</v>
      </c>
      <c r="EI7" s="15" t="n">
        <f aca="false">(DT7/FO7) - 1</f>
        <v>1</v>
      </c>
      <c r="EJ7" s="15" t="n">
        <f aca="false">(DU7/FP7) - 1</f>
        <v>0.147058823529412</v>
      </c>
      <c r="EL7" s="350" t="n">
        <v>0.3125</v>
      </c>
      <c r="EM7" s="345" t="n">
        <f aca="false">Versonnex!EM7+Sauverny!EM7+Grilly!EM7+'Divonne-&gt;Chavanne'!EM7+'Crassier Voie Verte'!EM7+'Crassier Douane'!EM7</f>
        <v>6</v>
      </c>
      <c r="EN7" s="345" t="n">
        <f aca="false">Versonnex!EN7+Sauverny!EN7+Grilly!EN7+'Divonne-&gt;Chavanne'!EN7+'Crassier Voie Verte'!EN7+'Crassier Douane'!EN7</f>
        <v>3</v>
      </c>
      <c r="EO7" s="345" t="n">
        <f aca="false">Versonnex!EO7+Sauverny!EO7+Grilly!EO7+'Divonne-&gt;Chavanne'!EO7+'Crassier Voie Verte'!EO7+'Crassier Douane'!EO7</f>
        <v>8</v>
      </c>
      <c r="EP7" s="345" t="n">
        <f aca="false">Versonnex!EP7+Sauverny!EP7+Grilly!EP7+'Divonne-&gt;Chavanne'!EP7+'Crassier Voie Verte'!EP7+'Crassier Douane'!EP7</f>
        <v>7</v>
      </c>
      <c r="EQ7" s="345" t="n">
        <f aca="false">Versonnex!EQ7+Sauverny!EQ7+Grilly!EQ7+'Divonne-&gt;Chavanne'!EQ7+'Crassier Voie Verte'!EQ7+'Crassier Douane'!EQ7</f>
        <v>0</v>
      </c>
      <c r="ER7" s="345" t="n">
        <f aca="false">Versonnex!ER7+Sauverny!ER7+Grilly!ER7+'Divonne-&gt;Chavanne'!ER7+'Crassier Voie Verte'!ER7+'Crassier Douane'!ER7</f>
        <v>0</v>
      </c>
      <c r="ES7" s="345" t="n">
        <f aca="false">Versonnex!ES7+Sauverny!ES7+Grilly!ES7+'Divonne-&gt;Chavanne'!ES7+'Crassier Voie Verte'!ES7+'Crassier Douane'!ES7</f>
        <v>6</v>
      </c>
      <c r="ET7" s="345" t="n">
        <f aca="false">Versonnex!ET7+Sauverny!ET7+Grilly!ET7+'Divonne-&gt;Chavanne'!ET7+'Crassier Voie Verte'!ET7+'Crassier Douane'!ET7</f>
        <v>1</v>
      </c>
      <c r="EU7" s="345" t="n">
        <f aca="false">Versonnex!EU7+Sauverny!EU7+Grilly!EU7+'Divonne-&gt;Chavanne'!EU7+'Crassier Voie Verte'!EU7+'Crassier Douane'!EU7</f>
        <v>1</v>
      </c>
      <c r="EV7" s="345" t="n">
        <f aca="false">Versonnex!EV7+Sauverny!EV7+Grilly!EV7+'Divonne-&gt;Chavanne'!EV7+'Crassier Voie Verte'!EV7+'Crassier Douane'!EV7</f>
        <v>0</v>
      </c>
      <c r="EW7" s="345" t="n">
        <f aca="false">Versonnex!EW7+Sauverny!EW7+Grilly!EW7+'Divonne-&gt;Chavanne'!EW7+'Crassier Voie Verte'!EW7+'Crassier Douane'!EW7</f>
        <v>0</v>
      </c>
      <c r="EX7" s="345" t="n">
        <f aca="false">Versonnex!EX7+Sauverny!EX7+Grilly!EX7+'Divonne-&gt;Chavanne'!EX7+'Crassier Voie Verte'!EX7+'Crassier Douane'!EX7</f>
        <v>0</v>
      </c>
      <c r="EY7" s="345" t="n">
        <f aca="false">Versonnex!EY7+Sauverny!EY7+Grilly!EY7+'Divonne-&gt;Chavanne'!EY7+'Crassier Voie Verte'!EY7+'Crassier Douane'!EY7</f>
        <v>0</v>
      </c>
      <c r="EZ7" s="345" t="n">
        <f aca="false">Versonnex!EZ7+Sauverny!EZ7+Grilly!EZ7+'Divonne-&gt;Chavanne'!EZ7+'Crassier Voie Verte'!EZ7+'Crassier Douane'!EZ7</f>
        <v>0</v>
      </c>
      <c r="FA7" s="345" t="n">
        <f aca="false">Versonnex!FA7+Sauverny!FA7+Grilly!FA7+'Divonne-&gt;Chavanne'!FA7+'Crassier Voie Verte'!FA7+'Crassier Douane'!FA7</f>
        <v>1</v>
      </c>
      <c r="FB7" s="345" t="n">
        <f aca="false">Versonnex!FB7+Sauverny!FB7+Grilly!FB7+'Divonne-&gt;Chavanne'!FB7+'Crassier Voie Verte'!FB7+'Crassier Douane'!FB7</f>
        <v>1</v>
      </c>
      <c r="FD7" s="340" t="n">
        <f aca="false">EM7+EO7+EQ7+ES7+EU7+EW7+EY7+FA7</f>
        <v>22</v>
      </c>
      <c r="FE7" s="4" t="n">
        <f aca="false">EN7+EP7+ER7+ET7+EV7+EX7+EZ7+FB7</f>
        <v>12</v>
      </c>
      <c r="FF7" s="341" t="n">
        <f aca="false">FE7/(FE7+FD7)</f>
        <v>0.352941176470588</v>
      </c>
      <c r="FG7" s="4" t="n">
        <f aca="false">EM7+EN7+EU7+EV7</f>
        <v>10</v>
      </c>
      <c r="FH7" s="4" t="n">
        <f aca="false">EO7+EP7+EW7+EX7</f>
        <v>15</v>
      </c>
      <c r="FI7" s="4" t="n">
        <f aca="false">EQ7+ER7+EY7+EZ7</f>
        <v>0</v>
      </c>
      <c r="FJ7" s="4" t="n">
        <f aca="false">SUM(FG7:FI7)</f>
        <v>25</v>
      </c>
      <c r="FK7" s="15" t="n">
        <f aca="false">FH7/FJ7</f>
        <v>0.6</v>
      </c>
      <c r="FL7" s="15" t="n">
        <f aca="false">FI7/FJ7</f>
        <v>0</v>
      </c>
      <c r="FM7" s="4" t="n">
        <f aca="false">ES7+ET7+FA7+FB7</f>
        <v>9</v>
      </c>
      <c r="FN7" s="4" t="n">
        <f aca="false">SUM(EM7:ET7)</f>
        <v>31</v>
      </c>
      <c r="FO7" s="342" t="n">
        <f aca="false">SUM(EU7:FB7)</f>
        <v>3</v>
      </c>
      <c r="FP7" s="343" t="n">
        <f aca="false">SUM(EM7:FB7)</f>
        <v>34</v>
      </c>
      <c r="GF7" s="347" t="e">
        <f aca="false">(FD7/FR7) - 1</f>
        <v>#DIV/0!</v>
      </c>
      <c r="GG7" s="15" t="e">
        <f aca="false">(FE7/FS7) - 1</f>
        <v>#DIV/0!</v>
      </c>
      <c r="GH7" s="15" t="e">
        <f aca="false">(FF7/FT7) - 1</f>
        <v>#DIV/0!</v>
      </c>
      <c r="GI7" s="15" t="e">
        <f aca="false">(FG7/FU7) - 1</f>
        <v>#DIV/0!</v>
      </c>
      <c r="GJ7" s="15" t="e">
        <f aca="false">(FH7/FV7) - 1</f>
        <v>#DIV/0!</v>
      </c>
      <c r="GK7" s="15" t="e">
        <f aca="false">(FI7/FW7) - 1</f>
        <v>#DIV/0!</v>
      </c>
      <c r="GL7" s="15" t="e">
        <f aca="false">(FJ7/FX7) - 1</f>
        <v>#DIV/0!</v>
      </c>
      <c r="GM7" s="15" t="e">
        <f aca="false">(FK7/FY7) - 1</f>
        <v>#DIV/0!</v>
      </c>
      <c r="GN7" s="15" t="e">
        <f aca="false">(FL7/FZ7) - 1</f>
        <v>#DIV/0!</v>
      </c>
      <c r="GO7" s="15" t="e">
        <f aca="false">(FM7/GA7) - 1</f>
        <v>#DIV/0!</v>
      </c>
      <c r="GP7" s="15" t="e">
        <f aca="false">(FN7/GB7) - 1</f>
        <v>#DIV/0!</v>
      </c>
      <c r="GQ7" s="15" t="e">
        <f aca="false">(FO7/GC7) - 1</f>
        <v>#DIV/0!</v>
      </c>
      <c r="GR7" s="348" t="e">
        <f aca="false">(FP7/GD7) - 1</f>
        <v>#DIV/0!</v>
      </c>
    </row>
    <row r="8" customFormat="false" ht="21" hidden="false" customHeight="true" outlineLevel="0" collapsed="false">
      <c r="A8" s="349" t="n">
        <v>0.322916666666667</v>
      </c>
      <c r="B8" s="345" t="n">
        <f aca="false">'Vireloup Douane'!B8+Versonnex!B8+Grilly!B8+Sauverny!B8+'Divonne-&gt;Chavanne'!B8+'Crassier Voie Verte'!B8+'Crassier Douane'!B8</f>
        <v>6</v>
      </c>
      <c r="C8" s="345" t="n">
        <f aca="false">'Vireloup Douane'!C8+Versonnex!C8+Grilly!C8+Sauverny!C8+'Divonne-&gt;Chavanne'!C8+'Crassier Voie Verte'!C8+'Crassier Douane'!C8</f>
        <v>2</v>
      </c>
      <c r="D8" s="345" t="n">
        <f aca="false">'Vireloup Douane'!D8+Versonnex!D8+Grilly!D8+Sauverny!D8+'Divonne-&gt;Chavanne'!D8+'Crassier Voie Verte'!D8+'Crassier Douane'!D8</f>
        <v>5</v>
      </c>
      <c r="E8" s="345" t="n">
        <f aca="false">'Vireloup Douane'!E8+Versonnex!E8+Grilly!E8+Sauverny!E8+'Divonne-&gt;Chavanne'!E8+'Crassier Voie Verte'!E8+'Crassier Douane'!E8</f>
        <v>8</v>
      </c>
      <c r="F8" s="345" t="n">
        <f aca="false">'Vireloup Douane'!F8+Versonnex!F8+Grilly!F8+Sauverny!F8+'Divonne-&gt;Chavanne'!F8+'Crassier Voie Verte'!F8+'Crassier Douane'!F8</f>
        <v>0</v>
      </c>
      <c r="G8" s="345" t="n">
        <f aca="false">'Vireloup Douane'!G8+Versonnex!G8+Grilly!G8+Sauverny!G8+'Divonne-&gt;Chavanne'!G8+'Crassier Voie Verte'!G8+'Crassier Douane'!G8</f>
        <v>0</v>
      </c>
      <c r="H8" s="345" t="n">
        <f aca="false">'Vireloup Douane'!H8+Versonnex!H8+Grilly!H8+Sauverny!H8+'Divonne-&gt;Chavanne'!H8+'Crassier Voie Verte'!H8+'Crassier Douane'!H8</f>
        <v>2</v>
      </c>
      <c r="I8" s="345" t="n">
        <f aca="false">'Vireloup Douane'!I8+Versonnex!I8+Grilly!I8+Sauverny!I8+'Divonne-&gt;Chavanne'!I8+'Crassier Voie Verte'!I8+'Crassier Douane'!I8</f>
        <v>1</v>
      </c>
      <c r="J8" s="345" t="n">
        <f aca="false">'Vireloup Douane'!J8+Versonnex!J8+Grilly!J8+Sauverny!J8+'Divonne-&gt;Chavanne'!J8+'Crassier Voie Verte'!J8+'Crassier Douane'!J8</f>
        <v>9</v>
      </c>
      <c r="K8" s="345" t="n">
        <f aca="false">'Vireloup Douane'!K8+Versonnex!K8+Grilly!K8+Sauverny!K8+'Divonne-&gt;Chavanne'!K8+'Crassier Voie Verte'!K8+'Crassier Douane'!K8</f>
        <v>2</v>
      </c>
      <c r="L8" s="345" t="n">
        <f aca="false">'Vireloup Douane'!L8+Versonnex!L8+Grilly!L8+Sauverny!L8+'Divonne-&gt;Chavanne'!L8+'Crassier Voie Verte'!L8+'Crassier Douane'!L8</f>
        <v>4</v>
      </c>
      <c r="M8" s="345" t="n">
        <f aca="false">'Vireloup Douane'!M8+Versonnex!M8+Grilly!M8+Sauverny!M8+'Divonne-&gt;Chavanne'!M8+'Crassier Voie Verte'!M8+'Crassier Douane'!M8</f>
        <v>2</v>
      </c>
      <c r="N8" s="345" t="n">
        <f aca="false">'Vireloup Douane'!N8+Versonnex!N8+Grilly!N8+Sauverny!N8+'Divonne-&gt;Chavanne'!N8+'Crassier Voie Verte'!N8+'Crassier Douane'!N8</f>
        <v>1</v>
      </c>
      <c r="O8" s="345" t="n">
        <f aca="false">'Vireloup Douane'!O8+Versonnex!O8+Grilly!O8+Sauverny!O8+'Divonne-&gt;Chavanne'!O8+'Crassier Voie Verte'!O8+'Crassier Douane'!O8</f>
        <v>0</v>
      </c>
      <c r="P8" s="345" t="n">
        <f aca="false">'Vireloup Douane'!P8+Versonnex!P8+Grilly!P8+Sauverny!P8+'Divonne-&gt;Chavanne'!P8+'Crassier Voie Verte'!P8+'Crassier Douane'!P8</f>
        <v>8</v>
      </c>
      <c r="Q8" s="345" t="n">
        <f aca="false">'Vireloup Douane'!Q8+Versonnex!Q8+Grilly!Q8+Sauverny!Q8+'Divonne-&gt;Chavanne'!Q8+'Crassier Voie Verte'!Q8+'Crassier Douane'!Q8</f>
        <v>5</v>
      </c>
      <c r="S8" s="340" t="n">
        <f aca="false">B8+D8+F8+H8+J8+L8+N8+P8</f>
        <v>35</v>
      </c>
      <c r="T8" s="4" t="n">
        <f aca="false">C8+E8+G8+I8+K8+M8+O8+Q8</f>
        <v>20</v>
      </c>
      <c r="U8" s="341" t="n">
        <f aca="false">T8/(T8+S8)</f>
        <v>0.363636363636364</v>
      </c>
      <c r="V8" s="4" t="n">
        <f aca="false">B8+C8+J8+K8</f>
        <v>19</v>
      </c>
      <c r="W8" s="4" t="n">
        <f aca="false">D8+E8+L8+M8</f>
        <v>19</v>
      </c>
      <c r="X8" s="4" t="n">
        <f aca="false">F8+G8+N8+O8</f>
        <v>1</v>
      </c>
      <c r="Y8" s="4" t="n">
        <f aca="false">SUM(V8:X8)</f>
        <v>39</v>
      </c>
      <c r="Z8" s="15" t="n">
        <f aca="false">W8/Y8</f>
        <v>0.487179487179487</v>
      </c>
      <c r="AA8" s="15" t="n">
        <f aca="false">X8/Y8</f>
        <v>0.0256410256410256</v>
      </c>
      <c r="AB8" s="4" t="n">
        <f aca="false">H8+I8+P8+Q8</f>
        <v>16</v>
      </c>
      <c r="AC8" s="4" t="n">
        <f aca="false">SUM(B8:I8)</f>
        <v>24</v>
      </c>
      <c r="AD8" s="342" t="n">
        <f aca="false">SUM(J8:Q8)</f>
        <v>31</v>
      </c>
      <c r="AE8" s="343" t="n">
        <f aca="false">SUM(B8:Q8)</f>
        <v>55</v>
      </c>
      <c r="AH8" s="15" t="n">
        <f aca="false">(S8/BN8) - 1</f>
        <v>-0.25531914893617</v>
      </c>
      <c r="AI8" s="15" t="n">
        <f aca="false">(T8/BO8) - 1</f>
        <v>-0.0909090909090909</v>
      </c>
      <c r="AJ8" s="15" t="n">
        <f aca="false">(U8/BP8) - 1</f>
        <v>0.140495867768595</v>
      </c>
      <c r="AK8" s="15" t="n">
        <f aca="false">(V8/BQ8) - 1</f>
        <v>-0.558139534883721</v>
      </c>
      <c r="AL8" s="15" t="n">
        <f aca="false">(W8/BR8) - 1</f>
        <v>0</v>
      </c>
      <c r="AM8" s="15" t="n">
        <f aca="false">(X8/BS8) - 1</f>
        <v>-0.75</v>
      </c>
      <c r="AN8" s="15" t="n">
        <f aca="false">(Y8/BT8) - 1</f>
        <v>-0.409090909090909</v>
      </c>
      <c r="AO8" s="15" t="n">
        <f aca="false">(Z8/BU8) - 1</f>
        <v>0.692307692307692</v>
      </c>
      <c r="AP8" s="15" t="n">
        <f aca="false">(AA8/BV8) - 1</f>
        <v>-0.576923076923077</v>
      </c>
      <c r="AQ8" s="15" t="n">
        <f aca="false">(AB8/BW8) - 1</f>
        <v>4.33333333333333</v>
      </c>
      <c r="AR8" s="15" t="n">
        <f aca="false">(AC8/BX8) - 1</f>
        <v>-0.578947368421053</v>
      </c>
      <c r="AS8" s="15" t="n">
        <f aca="false">(AD8/BY8) - 1</f>
        <v>1.58333333333333</v>
      </c>
      <c r="AT8" s="15" t="n">
        <f aca="false">(AE8/BZ8) - 1</f>
        <v>-0.202898550724638</v>
      </c>
      <c r="AV8" s="349" t="n">
        <v>0.322916666666667</v>
      </c>
      <c r="AW8" s="345" t="n">
        <f aca="false">'Vireloup Douane'!AW8+Versonnex!AW8+Grilly!AW8+Sauverny!AW8+'Divonne-&gt;Chavanne'!AW8+'Crassier Voie Verte'!AW8+'Crassier Douane'!AW8</f>
        <v>25</v>
      </c>
      <c r="AX8" s="345" t="n">
        <f aca="false">'Vireloup Douane'!AX8+Versonnex!AX8+Grilly!AX8+Sauverny!AX8+'Divonne-&gt;Chavanne'!AX8+'Crassier Voie Verte'!AX8+'Crassier Douane'!AX8</f>
        <v>10</v>
      </c>
      <c r="AY8" s="345" t="n">
        <f aca="false">'Vireloup Douane'!AY8+Versonnex!AY8+Grilly!AY8+Sauverny!AY8+'Divonne-&gt;Chavanne'!AY8+'Crassier Voie Verte'!AY8+'Crassier Douane'!AY8</f>
        <v>13</v>
      </c>
      <c r="AZ8" s="345" t="n">
        <f aca="false">'Vireloup Douane'!AZ8+Versonnex!AZ8+Grilly!AZ8+Sauverny!AZ8+'Divonne-&gt;Chavanne'!AZ8+'Crassier Voie Verte'!AZ8+'Crassier Douane'!AZ8</f>
        <v>4</v>
      </c>
      <c r="BA8" s="345" t="n">
        <f aca="false">'Vireloup Douane'!BA8+Versonnex!BA8+Grilly!BA8+Sauverny!BA8+'Divonne-&gt;Chavanne'!BA8+'Crassier Voie Verte'!BA8+'Crassier Douane'!BA8</f>
        <v>2</v>
      </c>
      <c r="BB8" s="345" t="n">
        <f aca="false">'Vireloup Douane'!BB8+Versonnex!BB8+Grilly!BB8+Sauverny!BB8+'Divonne-&gt;Chavanne'!BB8+'Crassier Voie Verte'!BB8+'Crassier Douane'!BB8</f>
        <v>1</v>
      </c>
      <c r="BC8" s="345" t="n">
        <f aca="false">'Vireloup Douane'!BC8+Versonnex!BC8+Grilly!BC8+Sauverny!BC8+'Divonne-&gt;Chavanne'!BC8+'Crassier Voie Verte'!BC8+'Crassier Douane'!BC8</f>
        <v>1</v>
      </c>
      <c r="BD8" s="345" t="n">
        <f aca="false">'Vireloup Douane'!BD8+Versonnex!BD8+Grilly!BD8+Sauverny!BD8+'Divonne-&gt;Chavanne'!BD8+'Crassier Voie Verte'!BD8+'Crassier Douane'!BD8</f>
        <v>1</v>
      </c>
      <c r="BE8" s="345" t="n">
        <f aca="false">'Vireloup Douane'!BE8+Versonnex!BE8+Grilly!BE8+Sauverny!BE8+'Divonne-&gt;Chavanne'!BE8+'Crassier Voie Verte'!BE8+'Crassier Douane'!BE8</f>
        <v>4</v>
      </c>
      <c r="BF8" s="345" t="n">
        <f aca="false">'Vireloup Douane'!BF8+Versonnex!BF8+Grilly!BF8+Sauverny!BF8+'Divonne-&gt;Chavanne'!BF8+'Crassier Voie Verte'!BF8+'Crassier Douane'!BF8</f>
        <v>4</v>
      </c>
      <c r="BG8" s="345" t="n">
        <f aca="false">'Vireloup Douane'!BG8+Versonnex!BG8+Grilly!BG8+Sauverny!BG8+'Divonne-&gt;Chavanne'!BG8+'Crassier Voie Verte'!BG8+'Crassier Douane'!BG8</f>
        <v>0</v>
      </c>
      <c r="BH8" s="345" t="n">
        <f aca="false">'Vireloup Douane'!BH8+Versonnex!BH8+Grilly!BH8+Sauverny!BH8+'Divonne-&gt;Chavanne'!BH8+'Crassier Voie Verte'!BH8+'Crassier Douane'!BH8</f>
        <v>2</v>
      </c>
      <c r="BI8" s="345" t="n">
        <f aca="false">'Vireloup Douane'!BI8+Versonnex!BI8+Grilly!BI8+Sauverny!BI8+'Divonne-&gt;Chavanne'!BI8+'Crassier Voie Verte'!BI8+'Crassier Douane'!BI8</f>
        <v>1</v>
      </c>
      <c r="BJ8" s="345" t="n">
        <f aca="false">'Vireloup Douane'!BJ8+Versonnex!BJ8+Grilly!BJ8+Sauverny!BJ8+'Divonne-&gt;Chavanne'!BJ8+'Crassier Voie Verte'!BJ8+'Crassier Douane'!BJ8</f>
        <v>0</v>
      </c>
      <c r="BK8" s="345" t="n">
        <f aca="false">'Vireloup Douane'!BK8+Versonnex!BK8+Grilly!BK8+Sauverny!BK8+'Divonne-&gt;Chavanne'!BK8+'Crassier Voie Verte'!BK8+'Crassier Douane'!BK8</f>
        <v>1</v>
      </c>
      <c r="BL8" s="345" t="n">
        <f aca="false">'Vireloup Douane'!BL8+Versonnex!BL8+Grilly!BL8+Sauverny!BL8+'Divonne-&gt;Chavanne'!BL8+'Crassier Voie Verte'!BL8+'Crassier Douane'!BL8</f>
        <v>0</v>
      </c>
      <c r="BN8" s="340" t="n">
        <f aca="false">AW8+AY8+BA8+BC8+BE8+BG8+BI8+BK8</f>
        <v>47</v>
      </c>
      <c r="BO8" s="4" t="n">
        <f aca="false">AX8+AZ8+BB8+BD8+BF8+BH8+BJ8+BL8</f>
        <v>22</v>
      </c>
      <c r="BP8" s="341" t="n">
        <f aca="false">BO8/(BO8+BN8)</f>
        <v>0.318840579710145</v>
      </c>
      <c r="BQ8" s="4" t="n">
        <f aca="false">AW8+AX8+BE8+BF8</f>
        <v>43</v>
      </c>
      <c r="BR8" s="4" t="n">
        <f aca="false">AY8+AZ8+BG8+BH8</f>
        <v>19</v>
      </c>
      <c r="BS8" s="4" t="n">
        <f aca="false">BA8+BB8+BI8+BJ8</f>
        <v>4</v>
      </c>
      <c r="BT8" s="4" t="n">
        <f aca="false">SUM(BQ8:BS8)</f>
        <v>66</v>
      </c>
      <c r="BU8" s="15" t="n">
        <f aca="false">BR8/BT8</f>
        <v>0.287878787878788</v>
      </c>
      <c r="BV8" s="15" t="n">
        <f aca="false">BS8/BT8</f>
        <v>0.0606060606060606</v>
      </c>
      <c r="BW8" s="4" t="n">
        <f aca="false">BC8+BD8+BK8+BL8</f>
        <v>3</v>
      </c>
      <c r="BX8" s="4" t="n">
        <f aca="false">SUM(AW8:BD8)</f>
        <v>57</v>
      </c>
      <c r="BY8" s="342" t="n">
        <f aca="false">SUM(BE8:BL8)</f>
        <v>12</v>
      </c>
      <c r="BZ8" s="343" t="n">
        <f aca="false">SUM(AW8:BL8)</f>
        <v>69</v>
      </c>
      <c r="CC8" s="15" t="n">
        <f aca="false">(BN8/DI8) - 1</f>
        <v>0.620689655172414</v>
      </c>
      <c r="CD8" s="15" t="n">
        <f aca="false">(BO8/DJ8) - 1</f>
        <v>0.571428571428571</v>
      </c>
      <c r="CE8" s="15" t="n">
        <f aca="false">(BP8/DK8) - 1</f>
        <v>-0.0207039337474122</v>
      </c>
      <c r="CF8" s="15" t="n">
        <f aca="false">(BQ8/DL8) - 1</f>
        <v>0.869565217391304</v>
      </c>
      <c r="CG8" s="15" t="n">
        <f aca="false">(BR8/DM8) - 1</f>
        <v>0.461538461538461</v>
      </c>
      <c r="CH8" s="15" t="n">
        <f aca="false">(BS8/DN8) - 1</f>
        <v>0</v>
      </c>
      <c r="CI8" s="15" t="n">
        <f aca="false">(BT8/DO8) - 1</f>
        <v>0.65</v>
      </c>
      <c r="CJ8" s="15" t="n">
        <f aca="false">(BU8/DP8) - 1</f>
        <v>-0.114219114219114</v>
      </c>
      <c r="CK8" s="15" t="n">
        <f aca="false">(BV8/DQ8) - 1</f>
        <v>-0.393939393939394</v>
      </c>
      <c r="CL8" s="15" t="n">
        <f aca="false">(BW8/DR8) - 1</f>
        <v>0</v>
      </c>
      <c r="CM8" s="15" t="n">
        <f aca="false">(BX8/DS8) - 1</f>
        <v>0.628571428571429</v>
      </c>
      <c r="CN8" s="15" t="n">
        <f aca="false">(BY8/DT8) - 1</f>
        <v>0.5</v>
      </c>
      <c r="CO8" s="15" t="n">
        <f aca="false">(BZ8/DU8) - 1</f>
        <v>0.604651162790698</v>
      </c>
      <c r="CQ8" s="349" t="n">
        <v>0.322916666666667</v>
      </c>
      <c r="CR8" s="345" t="n">
        <f aca="false">'Vireloup Douane'!CR8+Versonnex!CR8+Grilly!CR8+Sauverny!CR8+'Divonne-&gt;Chavanne'!CR8+'Crassier Voie Verte'!CR8+'Crassier Douane'!CR8</f>
        <v>13</v>
      </c>
      <c r="CS8" s="345" t="n">
        <f aca="false">'Vireloup Douane'!CS8+Versonnex!CS8+Grilly!CS8+Sauverny!CS8+'Divonne-&gt;Chavanne'!CS8+'Crassier Voie Verte'!CS8+'Crassier Douane'!CS8</f>
        <v>8</v>
      </c>
      <c r="CT8" s="345" t="n">
        <f aca="false">'Vireloup Douane'!CT8+Versonnex!CT8+Grilly!CT8+Sauverny!CT8+'Divonne-&gt;Chavanne'!CT8+'Crassier Voie Verte'!CT8+'Crassier Douane'!CT8</f>
        <v>6</v>
      </c>
      <c r="CU8" s="345" t="n">
        <f aca="false">'Vireloup Douane'!CU8+Versonnex!CU8+Grilly!CU8+Sauverny!CU8+'Divonne-&gt;Chavanne'!CU8+'Crassier Voie Verte'!CU8+'Crassier Douane'!CU8</f>
        <v>4</v>
      </c>
      <c r="CV8" s="345" t="n">
        <f aca="false">'Vireloup Douane'!CV8+Versonnex!CV8+Grilly!CV8+Sauverny!CV8+'Divonne-&gt;Chavanne'!CV8+'Crassier Voie Verte'!CV8+'Crassier Douane'!CV8</f>
        <v>2</v>
      </c>
      <c r="CW8" s="345" t="n">
        <f aca="false">'Vireloup Douane'!CW8+Versonnex!CW8+Grilly!CW8+Sauverny!CW8+'Divonne-&gt;Chavanne'!CW8+'Crassier Voie Verte'!CW8+'Crassier Douane'!CW8</f>
        <v>1</v>
      </c>
      <c r="CX8" s="345" t="n">
        <f aca="false">'Vireloup Douane'!CX8+Versonnex!CX8+Grilly!CX8+Sauverny!CX8+'Divonne-&gt;Chavanne'!CX8+'Crassier Voie Verte'!CX8+'Crassier Douane'!CX8</f>
        <v>0</v>
      </c>
      <c r="CY8" s="345" t="n">
        <f aca="false">'Vireloup Douane'!CY8+Versonnex!CY8+Grilly!CY8+Sauverny!CY8+'Divonne-&gt;Chavanne'!CY8+'Crassier Voie Verte'!CY8+'Crassier Douane'!CY8</f>
        <v>1</v>
      </c>
      <c r="CZ8" s="345" t="n">
        <f aca="false">'Vireloup Douane'!CZ8+Versonnex!CZ8+Grilly!CZ8+Sauverny!CZ8+'Divonne-&gt;Chavanne'!CZ8+'Crassier Voie Verte'!CZ8+'Crassier Douane'!CZ8</f>
        <v>2</v>
      </c>
      <c r="DA8" s="345" t="n">
        <f aca="false">'Vireloup Douane'!DA8+Versonnex!DA8+Grilly!DA8+Sauverny!DA8+'Divonne-&gt;Chavanne'!DA8+'Crassier Voie Verte'!DA8+'Crassier Douane'!DA8</f>
        <v>0</v>
      </c>
      <c r="DB8" s="345" t="n">
        <f aca="false">'Vireloup Douane'!DB8+Versonnex!DB8+Grilly!DB8+Sauverny!DB8+'Divonne-&gt;Chavanne'!DB8+'Crassier Voie Verte'!DB8+'Crassier Douane'!DB8</f>
        <v>3</v>
      </c>
      <c r="DC8" s="345" t="n">
        <f aca="false">'Vireloup Douane'!DC8+Versonnex!DC8+Grilly!DC8+Sauverny!DC8+'Divonne-&gt;Chavanne'!DC8+'Crassier Voie Verte'!DC8+'Crassier Douane'!DC8</f>
        <v>0</v>
      </c>
      <c r="DD8" s="345" t="n">
        <f aca="false">'Vireloup Douane'!DD8+Versonnex!DD8+Grilly!DD8+Sauverny!DD8+'Divonne-&gt;Chavanne'!DD8+'Crassier Voie Verte'!DD8+'Crassier Douane'!DD8</f>
        <v>1</v>
      </c>
      <c r="DE8" s="345" t="n">
        <f aca="false">'Vireloup Douane'!DE8+Versonnex!DE8+Grilly!DE8+Sauverny!DE8+'Divonne-&gt;Chavanne'!DE8+'Crassier Voie Verte'!DE8+'Crassier Douane'!DE8</f>
        <v>0</v>
      </c>
      <c r="DF8" s="345" t="n">
        <f aca="false">'Vireloup Douane'!DF8+Versonnex!DF8+Grilly!DF8+Sauverny!DF8+'Divonne-&gt;Chavanne'!DF8+'Crassier Voie Verte'!DF8+'Crassier Douane'!DF8</f>
        <v>2</v>
      </c>
      <c r="DG8" s="345" t="n">
        <f aca="false">'Vireloup Douane'!DG8+Versonnex!DG8+Grilly!DG8+Sauverny!DG8+'Divonne-&gt;Chavanne'!DG8+'Crassier Voie Verte'!DG8+'Crassier Douane'!DG8</f>
        <v>0</v>
      </c>
      <c r="DI8" s="340" t="n">
        <f aca="false">CR8+CT8+CV8+CX8+CZ8+DB8+DD8+DF8</f>
        <v>29</v>
      </c>
      <c r="DJ8" s="4" t="n">
        <f aca="false">CS8+CU8+CW8+CY8+DA8+DC8+DE8+DG8</f>
        <v>14</v>
      </c>
      <c r="DK8" s="341" t="n">
        <f aca="false">DJ8/(DJ8+DI8)</f>
        <v>0.325581395348837</v>
      </c>
      <c r="DL8" s="4" t="n">
        <f aca="false">CR8+CS8+CZ8+DA8</f>
        <v>23</v>
      </c>
      <c r="DM8" s="4" t="n">
        <f aca="false">CT8+CU8+DB8+DC8</f>
        <v>13</v>
      </c>
      <c r="DN8" s="4" t="n">
        <f aca="false">CV8+CW8+DD8+DE8</f>
        <v>4</v>
      </c>
      <c r="DO8" s="4" t="n">
        <f aca="false">SUM(DL8:DN8)</f>
        <v>40</v>
      </c>
      <c r="DP8" s="15" t="n">
        <f aca="false">DM8/DO8</f>
        <v>0.325</v>
      </c>
      <c r="DQ8" s="15" t="n">
        <f aca="false">DN8/DO8</f>
        <v>0.1</v>
      </c>
      <c r="DR8" s="4" t="n">
        <f aca="false">CX8+CY8+DF8+DG8</f>
        <v>3</v>
      </c>
      <c r="DS8" s="4" t="n">
        <f aca="false">SUM(CR8:CY8)</f>
        <v>35</v>
      </c>
      <c r="DT8" s="342" t="n">
        <f aca="false">SUM(CZ8:DG8)</f>
        <v>8</v>
      </c>
      <c r="DU8" s="343" t="n">
        <f aca="false">SUM(CR8:DG8)</f>
        <v>43</v>
      </c>
      <c r="DX8" s="15" t="n">
        <f aca="false">(DI8/FD8) - 1</f>
        <v>0.611111111111111</v>
      </c>
      <c r="DY8" s="15" t="n">
        <f aca="false">(DJ8/FE8) - 1</f>
        <v>0.166666666666667</v>
      </c>
      <c r="DZ8" s="15" t="n">
        <f aca="false">(DK8/FF8) - 1</f>
        <v>-0.186046511627907</v>
      </c>
      <c r="EA8" s="15" t="n">
        <f aca="false">(DL8/FG8) - 1</f>
        <v>0.4375</v>
      </c>
      <c r="EB8" s="15" t="n">
        <f aca="false">(DM8/FH8) - 1</f>
        <v>0.3</v>
      </c>
      <c r="EC8" s="15" t="n">
        <f aca="false">(DN8/FI8) - 1</f>
        <v>3</v>
      </c>
      <c r="ED8" s="15" t="n">
        <f aca="false">(DO8/FJ8) - 1</f>
        <v>0.481481481481481</v>
      </c>
      <c r="EE8" s="15" t="n">
        <f aca="false">(DP8/FK8) - 1</f>
        <v>-0.1225</v>
      </c>
      <c r="EF8" s="15" t="n">
        <f aca="false">(DQ8/FL8) - 1</f>
        <v>1.7</v>
      </c>
      <c r="EG8" s="15" t="n">
        <f aca="false">(DR8/FM8) - 1</f>
        <v>0</v>
      </c>
      <c r="EH8" s="15" t="n">
        <f aca="false">(DS8/FN8) - 1</f>
        <v>0.458333333333333</v>
      </c>
      <c r="EI8" s="15" t="n">
        <f aca="false">(DT8/FO8) - 1</f>
        <v>0.333333333333333</v>
      </c>
      <c r="EJ8" s="15" t="n">
        <f aca="false">(DU8/FP8) - 1</f>
        <v>0.433333333333333</v>
      </c>
      <c r="EL8" s="350" t="n">
        <v>0.322916666666667</v>
      </c>
      <c r="EM8" s="345" t="n">
        <f aca="false">Versonnex!EM8+Sauverny!EM8+Grilly!EM8+'Divonne-&gt;Chavanne'!EM8+'Crassier Voie Verte'!EM8+'Crassier Douane'!EM8</f>
        <v>9</v>
      </c>
      <c r="EN8" s="345" t="n">
        <f aca="false">Versonnex!EN8+Sauverny!EN8+Grilly!EN8+'Divonne-&gt;Chavanne'!EN8+'Crassier Voie Verte'!EN8+'Crassier Douane'!EN8</f>
        <v>3</v>
      </c>
      <c r="EO8" s="345" t="n">
        <f aca="false">Versonnex!EO8+Sauverny!EO8+Grilly!EO8+'Divonne-&gt;Chavanne'!EO8+'Crassier Voie Verte'!EO8+'Crassier Douane'!EO8</f>
        <v>4</v>
      </c>
      <c r="EP8" s="345" t="n">
        <f aca="false">Versonnex!EP8+Sauverny!EP8+Grilly!EP8+'Divonne-&gt;Chavanne'!EP8+'Crassier Voie Verte'!EP8+'Crassier Douane'!EP8</f>
        <v>4</v>
      </c>
      <c r="EQ8" s="345" t="n">
        <f aca="false">Versonnex!EQ8+Sauverny!EQ8+Grilly!EQ8+'Divonne-&gt;Chavanne'!EQ8+'Crassier Voie Verte'!EQ8+'Crassier Douane'!EQ8</f>
        <v>0</v>
      </c>
      <c r="ER8" s="345" t="n">
        <f aca="false">Versonnex!ER8+Sauverny!ER8+Grilly!ER8+'Divonne-&gt;Chavanne'!ER8+'Crassier Voie Verte'!ER8+'Crassier Douane'!ER8</f>
        <v>1</v>
      </c>
      <c r="ES8" s="345" t="n">
        <f aca="false">Versonnex!ES8+Sauverny!ES8+Grilly!ES8+'Divonne-&gt;Chavanne'!ES8+'Crassier Voie Verte'!ES8+'Crassier Douane'!ES8</f>
        <v>0</v>
      </c>
      <c r="ET8" s="345" t="n">
        <f aca="false">Versonnex!ET8+Sauverny!ET8+Grilly!ET8+'Divonne-&gt;Chavanne'!ET8+'Crassier Voie Verte'!ET8+'Crassier Douane'!ET8</f>
        <v>3</v>
      </c>
      <c r="EU8" s="345" t="n">
        <f aca="false">Versonnex!EU8+Sauverny!EU8+Grilly!EU8+'Divonne-&gt;Chavanne'!EU8+'Crassier Voie Verte'!EU8+'Crassier Douane'!EU8</f>
        <v>4</v>
      </c>
      <c r="EV8" s="345" t="n">
        <f aca="false">Versonnex!EV8+Sauverny!EV8+Grilly!EV8+'Divonne-&gt;Chavanne'!EV8+'Crassier Voie Verte'!EV8+'Crassier Douane'!EV8</f>
        <v>0</v>
      </c>
      <c r="EW8" s="345" t="n">
        <f aca="false">Versonnex!EW8+Sauverny!EW8+Grilly!EW8+'Divonne-&gt;Chavanne'!EW8+'Crassier Voie Verte'!EW8+'Crassier Douane'!EW8</f>
        <v>1</v>
      </c>
      <c r="EX8" s="345" t="n">
        <f aca="false">Versonnex!EX8+Sauverny!EX8+Grilly!EX8+'Divonne-&gt;Chavanne'!EX8+'Crassier Voie Verte'!EX8+'Crassier Douane'!EX8</f>
        <v>1</v>
      </c>
      <c r="EY8" s="345" t="n">
        <f aca="false">Versonnex!EY8+Sauverny!EY8+Grilly!EY8+'Divonne-&gt;Chavanne'!EY8+'Crassier Voie Verte'!EY8+'Crassier Douane'!EY8</f>
        <v>0</v>
      </c>
      <c r="EZ8" s="345" t="n">
        <f aca="false">Versonnex!EZ8+Sauverny!EZ8+Grilly!EZ8+'Divonne-&gt;Chavanne'!EZ8+'Crassier Voie Verte'!EZ8+'Crassier Douane'!EZ8</f>
        <v>0</v>
      </c>
      <c r="FA8" s="345" t="n">
        <f aca="false">Versonnex!FA8+Sauverny!FA8+Grilly!FA8+'Divonne-&gt;Chavanne'!FA8+'Crassier Voie Verte'!FA8+'Crassier Douane'!FA8</f>
        <v>0</v>
      </c>
      <c r="FB8" s="345" t="n">
        <f aca="false">Versonnex!FB8+Sauverny!FB8+Grilly!FB8+'Divonne-&gt;Chavanne'!FB8+'Crassier Voie Verte'!FB8+'Crassier Douane'!FB8</f>
        <v>0</v>
      </c>
      <c r="FD8" s="340" t="n">
        <f aca="false">EM8+EO8+EQ8+ES8+EU8+EW8+EY8+FA8</f>
        <v>18</v>
      </c>
      <c r="FE8" s="4" t="n">
        <f aca="false">EN8+EP8+ER8+ET8+EV8+EX8+EZ8+FB8</f>
        <v>12</v>
      </c>
      <c r="FF8" s="341" t="n">
        <f aca="false">FE8/(FE8+FD8)</f>
        <v>0.4</v>
      </c>
      <c r="FG8" s="4" t="n">
        <f aca="false">EM8+EN8+EU8+EV8</f>
        <v>16</v>
      </c>
      <c r="FH8" s="4" t="n">
        <f aca="false">EO8+EP8+EW8+EX8</f>
        <v>10</v>
      </c>
      <c r="FI8" s="4" t="n">
        <f aca="false">EQ8+ER8+EY8+EZ8</f>
        <v>1</v>
      </c>
      <c r="FJ8" s="4" t="n">
        <f aca="false">SUM(FG8:FI8)</f>
        <v>27</v>
      </c>
      <c r="FK8" s="15" t="n">
        <f aca="false">FH8/FJ8</f>
        <v>0.37037037037037</v>
      </c>
      <c r="FL8" s="15" t="n">
        <f aca="false">FI8/FJ8</f>
        <v>0.037037037037037</v>
      </c>
      <c r="FM8" s="4" t="n">
        <f aca="false">ES8+ET8+FA8+FB8</f>
        <v>3</v>
      </c>
      <c r="FN8" s="4" t="n">
        <f aca="false">SUM(EM8:ET8)</f>
        <v>24</v>
      </c>
      <c r="FO8" s="342" t="n">
        <f aca="false">SUM(EU8:FB8)</f>
        <v>6</v>
      </c>
      <c r="FP8" s="343" t="n">
        <f aca="false">SUM(EM8:FB8)</f>
        <v>30</v>
      </c>
      <c r="GF8" s="347" t="e">
        <f aca="false">(FD8/FR8) - 1</f>
        <v>#DIV/0!</v>
      </c>
      <c r="GG8" s="15" t="e">
        <f aca="false">(FE8/FS8) - 1</f>
        <v>#DIV/0!</v>
      </c>
      <c r="GH8" s="15" t="e">
        <f aca="false">(FF8/FT8) - 1</f>
        <v>#DIV/0!</v>
      </c>
      <c r="GI8" s="15" t="e">
        <f aca="false">(FG8/FU8) - 1</f>
        <v>#DIV/0!</v>
      </c>
      <c r="GJ8" s="15" t="e">
        <f aca="false">(FH8/FV8) - 1</f>
        <v>#DIV/0!</v>
      </c>
      <c r="GK8" s="15" t="e">
        <f aca="false">(FI8/FW8) - 1</f>
        <v>#DIV/0!</v>
      </c>
      <c r="GL8" s="15" t="e">
        <f aca="false">(FJ8/FX8) - 1</f>
        <v>#DIV/0!</v>
      </c>
      <c r="GM8" s="15" t="e">
        <f aca="false">(FK8/FY8) - 1</f>
        <v>#DIV/0!</v>
      </c>
      <c r="GN8" s="15" t="e">
        <f aca="false">(FL8/FZ8) - 1</f>
        <v>#DIV/0!</v>
      </c>
      <c r="GO8" s="15" t="e">
        <f aca="false">(FM8/GA8) - 1</f>
        <v>#DIV/0!</v>
      </c>
      <c r="GP8" s="15" t="e">
        <f aca="false">(FN8/GB8) - 1</f>
        <v>#DIV/0!</v>
      </c>
      <c r="GQ8" s="15" t="e">
        <f aca="false">(FO8/GC8) - 1</f>
        <v>#DIV/0!</v>
      </c>
      <c r="GR8" s="348" t="e">
        <f aca="false">(FP8/GD8) - 1</f>
        <v>#DIV/0!</v>
      </c>
    </row>
    <row r="9" customFormat="false" ht="21" hidden="false" customHeight="true" outlineLevel="0" collapsed="false">
      <c r="A9" s="344" t="n">
        <v>0.333333333333333</v>
      </c>
      <c r="B9" s="345" t="n">
        <f aca="false">'Vireloup Douane'!B9+Versonnex!B9+Grilly!B9+Sauverny!B9+'Divonne-&gt;Chavanne'!B9+'Crassier Voie Verte'!B9+'Crassier Douane'!B9</f>
        <v>15</v>
      </c>
      <c r="C9" s="345" t="n">
        <f aca="false">'Vireloup Douane'!C9+Versonnex!C9+Grilly!C9+Sauverny!C9+'Divonne-&gt;Chavanne'!C9+'Crassier Voie Verte'!C9+'Crassier Douane'!C9</f>
        <v>3</v>
      </c>
      <c r="D9" s="345" t="n">
        <f aca="false">'Vireloup Douane'!D9+Versonnex!D9+Grilly!D9+Sauverny!D9+'Divonne-&gt;Chavanne'!D9+'Crassier Voie Verte'!D9+'Crassier Douane'!D9</f>
        <v>13</v>
      </c>
      <c r="E9" s="345" t="n">
        <f aca="false">'Vireloup Douane'!E9+Versonnex!E9+Grilly!E9+Sauverny!E9+'Divonne-&gt;Chavanne'!E9+'Crassier Voie Verte'!E9+'Crassier Douane'!E9</f>
        <v>11</v>
      </c>
      <c r="F9" s="345" t="n">
        <f aca="false">'Vireloup Douane'!F9+Versonnex!F9+Grilly!F9+Sauverny!F9+'Divonne-&gt;Chavanne'!F9+'Crassier Voie Verte'!F9+'Crassier Douane'!F9</f>
        <v>1</v>
      </c>
      <c r="G9" s="345" t="n">
        <f aca="false">'Vireloup Douane'!G9+Versonnex!G9+Grilly!G9+Sauverny!G9+'Divonne-&gt;Chavanne'!G9+'Crassier Voie Verte'!G9+'Crassier Douane'!G9</f>
        <v>2</v>
      </c>
      <c r="H9" s="345" t="n">
        <f aca="false">'Vireloup Douane'!H9+Versonnex!H9+Grilly!H9+Sauverny!H9+'Divonne-&gt;Chavanne'!H9+'Crassier Voie Verte'!H9+'Crassier Douane'!H9</f>
        <v>6</v>
      </c>
      <c r="I9" s="345" t="n">
        <f aca="false">'Vireloup Douane'!I9+Versonnex!I9+Grilly!I9+Sauverny!I9+'Divonne-&gt;Chavanne'!I9+'Crassier Voie Verte'!I9+'Crassier Douane'!I9</f>
        <v>1</v>
      </c>
      <c r="J9" s="345" t="n">
        <f aca="false">'Vireloup Douane'!J9+Versonnex!J9+Grilly!J9+Sauverny!J9+'Divonne-&gt;Chavanne'!J9+'Crassier Voie Verte'!J9+'Crassier Douane'!J9</f>
        <v>7</v>
      </c>
      <c r="K9" s="345" t="n">
        <f aca="false">'Vireloup Douane'!K9+Versonnex!K9+Grilly!K9+Sauverny!K9+'Divonne-&gt;Chavanne'!K9+'Crassier Voie Verte'!K9+'Crassier Douane'!K9</f>
        <v>8</v>
      </c>
      <c r="L9" s="345" t="n">
        <f aca="false">'Vireloup Douane'!L9+Versonnex!L9+Grilly!L9+Sauverny!L9+'Divonne-&gt;Chavanne'!L9+'Crassier Voie Verte'!L9+'Crassier Douane'!L9</f>
        <v>5</v>
      </c>
      <c r="M9" s="345" t="n">
        <f aca="false">'Vireloup Douane'!M9+Versonnex!M9+Grilly!M9+Sauverny!M9+'Divonne-&gt;Chavanne'!M9+'Crassier Voie Verte'!M9+'Crassier Douane'!M9</f>
        <v>0</v>
      </c>
      <c r="N9" s="345" t="n">
        <f aca="false">'Vireloup Douane'!N9+Versonnex!N9+Grilly!N9+Sauverny!N9+'Divonne-&gt;Chavanne'!N9+'Crassier Voie Verte'!N9+'Crassier Douane'!N9</f>
        <v>0</v>
      </c>
      <c r="O9" s="345" t="n">
        <f aca="false">'Vireloup Douane'!O9+Versonnex!O9+Grilly!O9+Sauverny!O9+'Divonne-&gt;Chavanne'!O9+'Crassier Voie Verte'!O9+'Crassier Douane'!O9</f>
        <v>1</v>
      </c>
      <c r="P9" s="345" t="n">
        <f aca="false">'Vireloup Douane'!P9+Versonnex!P9+Grilly!P9+Sauverny!P9+'Divonne-&gt;Chavanne'!P9+'Crassier Voie Verte'!P9+'Crassier Douane'!P9</f>
        <v>0</v>
      </c>
      <c r="Q9" s="345" t="n">
        <f aca="false">'Vireloup Douane'!Q9+Versonnex!Q9+Grilly!Q9+Sauverny!Q9+'Divonne-&gt;Chavanne'!Q9+'Crassier Voie Verte'!Q9+'Crassier Douane'!Q9</f>
        <v>0</v>
      </c>
      <c r="S9" s="340" t="n">
        <f aca="false">B9+D9+F9+H9+J9+L9+N9+P9</f>
        <v>47</v>
      </c>
      <c r="T9" s="4" t="n">
        <f aca="false">C9+E9+G9+I9+K9+M9+O9+Q9</f>
        <v>26</v>
      </c>
      <c r="U9" s="341" t="n">
        <f aca="false">T9/(T9+S9)</f>
        <v>0.356164383561644</v>
      </c>
      <c r="V9" s="4" t="n">
        <f aca="false">B9+C9+J9+K9</f>
        <v>33</v>
      </c>
      <c r="W9" s="4" t="n">
        <f aca="false">D9+E9+L9+M9</f>
        <v>29</v>
      </c>
      <c r="X9" s="4" t="n">
        <f aca="false">F9+G9+N9+O9</f>
        <v>4</v>
      </c>
      <c r="Y9" s="4" t="n">
        <f aca="false">SUM(V9:X9)</f>
        <v>66</v>
      </c>
      <c r="Z9" s="15" t="n">
        <f aca="false">W9/Y9</f>
        <v>0.439393939393939</v>
      </c>
      <c r="AA9" s="15" t="n">
        <f aca="false">X9/Y9</f>
        <v>0.0606060606060606</v>
      </c>
      <c r="AB9" s="4" t="n">
        <f aca="false">H9+I9+P9+Q9</f>
        <v>7</v>
      </c>
      <c r="AC9" s="4" t="n">
        <f aca="false">SUM(B9:I9)</f>
        <v>52</v>
      </c>
      <c r="AD9" s="342" t="n">
        <f aca="false">SUM(J9:Q9)</f>
        <v>21</v>
      </c>
      <c r="AE9" s="343" t="n">
        <f aca="false">SUM(B9:Q9)</f>
        <v>73</v>
      </c>
      <c r="AH9" s="15" t="n">
        <f aca="false">(S9/BN9) - 1</f>
        <v>-0.0208333333333334</v>
      </c>
      <c r="AI9" s="15" t="n">
        <f aca="false">(T9/BO9) - 1</f>
        <v>-0.161290322580645</v>
      </c>
      <c r="AJ9" s="15" t="n">
        <f aca="false">(U9/BP9) - 1</f>
        <v>-0.0923552806009722</v>
      </c>
      <c r="AK9" s="15" t="n">
        <f aca="false">(V9/BQ9) - 1</f>
        <v>0.269230769230769</v>
      </c>
      <c r="AL9" s="15" t="n">
        <f aca="false">(W9/BR9) - 1</f>
        <v>-0.236842105263158</v>
      </c>
      <c r="AM9" s="15" t="n">
        <f aca="false">(X9/BS9) - 1</f>
        <v>-0.5</v>
      </c>
      <c r="AN9" s="15" t="n">
        <f aca="false">(Y9/BT9) - 1</f>
        <v>-0.0833333333333334</v>
      </c>
      <c r="AO9" s="15" t="n">
        <f aca="false">(Z9/BU9) - 1</f>
        <v>-0.167464114832536</v>
      </c>
      <c r="AP9" s="15" t="n">
        <f aca="false">(AA9/BV9) - 1</f>
        <v>-0.454545454545454</v>
      </c>
      <c r="AQ9" s="15" t="n">
        <f aca="false">(AB9/BW9) - 1</f>
        <v>0</v>
      </c>
      <c r="AR9" s="15" t="n">
        <f aca="false">(AC9/BX9) - 1</f>
        <v>-0.1875</v>
      </c>
      <c r="AS9" s="15" t="n">
        <f aca="false">(AD9/BY9) - 1</f>
        <v>0.4</v>
      </c>
      <c r="AT9" s="15" t="n">
        <f aca="false">(AE9/BZ9) - 1</f>
        <v>-0.0759493670886076</v>
      </c>
      <c r="AV9" s="344" t="n">
        <v>0.333333333333333</v>
      </c>
      <c r="AW9" s="345" t="n">
        <f aca="false">'Vireloup Douane'!AW9+Versonnex!AW9+Grilly!AW9+Sauverny!AW9+'Divonne-&gt;Chavanne'!AW9+'Crassier Voie Verte'!AW9+'Crassier Douane'!AW9</f>
        <v>14</v>
      </c>
      <c r="AX9" s="345" t="n">
        <f aca="false">'Vireloup Douane'!AX9+Versonnex!AX9+Grilly!AX9+Sauverny!AX9+'Divonne-&gt;Chavanne'!AX9+'Crassier Voie Verte'!AX9+'Crassier Douane'!AX9</f>
        <v>5</v>
      </c>
      <c r="AY9" s="345" t="n">
        <f aca="false">'Vireloup Douane'!AY9+Versonnex!AY9+Grilly!AY9+Sauverny!AY9+'Divonne-&gt;Chavanne'!AY9+'Crassier Voie Verte'!AY9+'Crassier Douane'!AY9</f>
        <v>15</v>
      </c>
      <c r="AZ9" s="345" t="n">
        <f aca="false">'Vireloup Douane'!AZ9+Versonnex!AZ9+Grilly!AZ9+Sauverny!AZ9+'Divonne-&gt;Chavanne'!AZ9+'Crassier Voie Verte'!AZ9+'Crassier Douane'!AZ9</f>
        <v>19</v>
      </c>
      <c r="BA9" s="345" t="n">
        <f aca="false">'Vireloup Douane'!BA9+Versonnex!BA9+Grilly!BA9+Sauverny!BA9+'Divonne-&gt;Chavanne'!BA9+'Crassier Voie Verte'!BA9+'Crassier Douane'!BA9</f>
        <v>6</v>
      </c>
      <c r="BB9" s="345" t="n">
        <f aca="false">'Vireloup Douane'!BB9+Versonnex!BB9+Grilly!BB9+Sauverny!BB9+'Divonne-&gt;Chavanne'!BB9+'Crassier Voie Verte'!BB9+'Crassier Douane'!BB9</f>
        <v>1</v>
      </c>
      <c r="BC9" s="345" t="n">
        <f aca="false">'Vireloup Douane'!BC9+Versonnex!BC9+Grilly!BC9+Sauverny!BC9+'Divonne-&gt;Chavanne'!BC9+'Crassier Voie Verte'!BC9+'Crassier Douane'!BC9</f>
        <v>2</v>
      </c>
      <c r="BD9" s="345" t="n">
        <f aca="false">'Vireloup Douane'!BD9+Versonnex!BD9+Grilly!BD9+Sauverny!BD9+'Divonne-&gt;Chavanne'!BD9+'Crassier Voie Verte'!BD9+'Crassier Douane'!BD9</f>
        <v>2</v>
      </c>
      <c r="BE9" s="345" t="n">
        <f aca="false">'Vireloup Douane'!BE9+Versonnex!BE9+Grilly!BE9+Sauverny!BE9+'Divonne-&gt;Chavanne'!BE9+'Crassier Voie Verte'!BE9+'Crassier Douane'!BE9</f>
        <v>7</v>
      </c>
      <c r="BF9" s="345" t="n">
        <f aca="false">'Vireloup Douane'!BF9+Versonnex!BF9+Grilly!BF9+Sauverny!BF9+'Divonne-&gt;Chavanne'!BF9+'Crassier Voie Verte'!BF9+'Crassier Douane'!BF9</f>
        <v>0</v>
      </c>
      <c r="BG9" s="345" t="n">
        <f aca="false">'Vireloup Douane'!BG9+Versonnex!BG9+Grilly!BG9+Sauverny!BG9+'Divonne-&gt;Chavanne'!BG9+'Crassier Voie Verte'!BG9+'Crassier Douane'!BG9</f>
        <v>2</v>
      </c>
      <c r="BH9" s="345" t="n">
        <f aca="false">'Vireloup Douane'!BH9+Versonnex!BH9+Grilly!BH9+Sauverny!BH9+'Divonne-&gt;Chavanne'!BH9+'Crassier Voie Verte'!BH9+'Crassier Douane'!BH9</f>
        <v>2</v>
      </c>
      <c r="BI9" s="345" t="n">
        <f aca="false">'Vireloup Douane'!BI9+Versonnex!BI9+Grilly!BI9+Sauverny!BI9+'Divonne-&gt;Chavanne'!BI9+'Crassier Voie Verte'!BI9+'Crassier Douane'!BI9</f>
        <v>1</v>
      </c>
      <c r="BJ9" s="345" t="n">
        <f aca="false">'Vireloup Douane'!BJ9+Versonnex!BJ9+Grilly!BJ9+Sauverny!BJ9+'Divonne-&gt;Chavanne'!BJ9+'Crassier Voie Verte'!BJ9+'Crassier Douane'!BJ9</f>
        <v>0</v>
      </c>
      <c r="BK9" s="345" t="n">
        <f aca="false">'Vireloup Douane'!BK9+Versonnex!BK9+Grilly!BK9+Sauverny!BK9+'Divonne-&gt;Chavanne'!BK9+'Crassier Voie Verte'!BK9+'Crassier Douane'!BK9</f>
        <v>1</v>
      </c>
      <c r="BL9" s="345" t="n">
        <f aca="false">'Vireloup Douane'!BL9+Versonnex!BL9+Grilly!BL9+Sauverny!BL9+'Divonne-&gt;Chavanne'!BL9+'Crassier Voie Verte'!BL9+'Crassier Douane'!BL9</f>
        <v>2</v>
      </c>
      <c r="BN9" s="340" t="n">
        <f aca="false">AW9+AY9+BA9+BC9+BE9+BG9+BI9+BK9</f>
        <v>48</v>
      </c>
      <c r="BO9" s="4" t="n">
        <f aca="false">AX9+AZ9+BB9+BD9+BF9+BH9+BJ9+BL9</f>
        <v>31</v>
      </c>
      <c r="BP9" s="341" t="n">
        <f aca="false">BO9/(BO9+BN9)</f>
        <v>0.392405063291139</v>
      </c>
      <c r="BQ9" s="4" t="n">
        <f aca="false">AW9+AX9+BE9+BF9</f>
        <v>26</v>
      </c>
      <c r="BR9" s="4" t="n">
        <f aca="false">AY9+AZ9+BG9+BH9</f>
        <v>38</v>
      </c>
      <c r="BS9" s="4" t="n">
        <f aca="false">BA9+BB9+BI9+BJ9</f>
        <v>8</v>
      </c>
      <c r="BT9" s="4" t="n">
        <f aca="false">SUM(BQ9:BS9)</f>
        <v>72</v>
      </c>
      <c r="BU9" s="15" t="n">
        <f aca="false">BR9/BT9</f>
        <v>0.527777777777778</v>
      </c>
      <c r="BV9" s="15" t="n">
        <f aca="false">BS9/BT9</f>
        <v>0.111111111111111</v>
      </c>
      <c r="BW9" s="4" t="n">
        <f aca="false">BC9+BD9+BK9+BL9</f>
        <v>7</v>
      </c>
      <c r="BX9" s="4" t="n">
        <f aca="false">SUM(AW9:BD9)</f>
        <v>64</v>
      </c>
      <c r="BY9" s="342" t="n">
        <f aca="false">SUM(BE9:BL9)</f>
        <v>15</v>
      </c>
      <c r="BZ9" s="343" t="n">
        <f aca="false">SUM(AW9:BL9)</f>
        <v>79</v>
      </c>
      <c r="CC9" s="15" t="n">
        <f aca="false">(BN9/DI9) - 1</f>
        <v>1</v>
      </c>
      <c r="CD9" s="15" t="n">
        <f aca="false">(BO9/DJ9) - 1</f>
        <v>1.06666666666667</v>
      </c>
      <c r="CE9" s="15" t="n">
        <f aca="false">(BP9/DK9) - 1</f>
        <v>0.0202531645569619</v>
      </c>
      <c r="CF9" s="15" t="n">
        <f aca="false">(BQ9/DL9) - 1</f>
        <v>0.733333333333333</v>
      </c>
      <c r="CG9" s="15" t="n">
        <f aca="false">(BR9/DM9) - 1</f>
        <v>1.53333333333333</v>
      </c>
      <c r="CH9" s="15" t="n">
        <f aca="false">(BS9/DN9) - 1</f>
        <v>7</v>
      </c>
      <c r="CI9" s="15" t="n">
        <f aca="false">(BT9/DO9) - 1</f>
        <v>1.32258064516129</v>
      </c>
      <c r="CJ9" s="15" t="n">
        <f aca="false">(BU9/DP9) - 1</f>
        <v>0.0907407407407408</v>
      </c>
      <c r="CK9" s="15" t="n">
        <f aca="false">(BV9/DQ9) - 1</f>
        <v>2.44444444444444</v>
      </c>
      <c r="CL9" s="15" t="n">
        <f aca="false">(BW9/DR9) - 1</f>
        <v>-0.125</v>
      </c>
      <c r="CM9" s="15" t="n">
        <f aca="false">(BX9/DS9) - 1</f>
        <v>1.20689655172414</v>
      </c>
      <c r="CN9" s="15" t="n">
        <f aca="false">(BY9/DT9) - 1</f>
        <v>0.5</v>
      </c>
      <c r="CO9" s="15" t="n">
        <f aca="false">(BZ9/DU9) - 1</f>
        <v>1.02564102564103</v>
      </c>
      <c r="CQ9" s="344" t="n">
        <v>0.333333333333333</v>
      </c>
      <c r="CR9" s="345" t="n">
        <f aca="false">'Vireloup Douane'!CR9+Versonnex!CR9+Grilly!CR9+Sauverny!CR9+'Divonne-&gt;Chavanne'!CR9+'Crassier Voie Verte'!CR9+'Crassier Douane'!CR9</f>
        <v>9</v>
      </c>
      <c r="CS9" s="345" t="n">
        <f aca="false">'Vireloup Douane'!CS9+Versonnex!CS9+Grilly!CS9+Sauverny!CS9+'Divonne-&gt;Chavanne'!CS9+'Crassier Voie Verte'!CS9+'Crassier Douane'!CS9</f>
        <v>2</v>
      </c>
      <c r="CT9" s="345" t="n">
        <f aca="false">'Vireloup Douane'!CT9+Versonnex!CT9+Grilly!CT9+Sauverny!CT9+'Divonne-&gt;Chavanne'!CT9+'Crassier Voie Verte'!CT9+'Crassier Douane'!CT9</f>
        <v>5</v>
      </c>
      <c r="CU9" s="345" t="n">
        <f aca="false">'Vireloup Douane'!CU9+Versonnex!CU9+Grilly!CU9+Sauverny!CU9+'Divonne-&gt;Chavanne'!CU9+'Crassier Voie Verte'!CU9+'Crassier Douane'!CU9</f>
        <v>5</v>
      </c>
      <c r="CV9" s="345" t="n">
        <f aca="false">'Vireloup Douane'!CV9+Versonnex!CV9+Grilly!CV9+Sauverny!CV9+'Divonne-&gt;Chavanne'!CV9+'Crassier Voie Verte'!CV9+'Crassier Douane'!CV9</f>
        <v>1</v>
      </c>
      <c r="CW9" s="345" t="n">
        <f aca="false">'Vireloup Douane'!CW9+Versonnex!CW9+Grilly!CW9+Sauverny!CW9+'Divonne-&gt;Chavanne'!CW9+'Crassier Voie Verte'!CW9+'Crassier Douane'!CW9</f>
        <v>0</v>
      </c>
      <c r="CX9" s="345" t="n">
        <f aca="false">'Vireloup Douane'!CX9+Versonnex!CX9+Grilly!CX9+Sauverny!CX9+'Divonne-&gt;Chavanne'!CX9+'Crassier Voie Verte'!CX9+'Crassier Douane'!CX9</f>
        <v>1</v>
      </c>
      <c r="CY9" s="345" t="n">
        <f aca="false">'Vireloup Douane'!CY9+Versonnex!CY9+Grilly!CY9+Sauverny!CY9+'Divonne-&gt;Chavanne'!CY9+'Crassier Voie Verte'!CY9+'Crassier Douane'!CY9</f>
        <v>6</v>
      </c>
      <c r="CZ9" s="345" t="n">
        <f aca="false">'Vireloup Douane'!CZ9+Versonnex!CZ9+Grilly!CZ9+Sauverny!CZ9+'Divonne-&gt;Chavanne'!CZ9+'Crassier Voie Verte'!CZ9+'Crassier Douane'!CZ9</f>
        <v>3</v>
      </c>
      <c r="DA9" s="345" t="n">
        <f aca="false">'Vireloup Douane'!DA9+Versonnex!DA9+Grilly!DA9+Sauverny!DA9+'Divonne-&gt;Chavanne'!DA9+'Crassier Voie Verte'!DA9+'Crassier Douane'!DA9</f>
        <v>1</v>
      </c>
      <c r="DB9" s="345" t="n">
        <f aca="false">'Vireloup Douane'!DB9+Versonnex!DB9+Grilly!DB9+Sauverny!DB9+'Divonne-&gt;Chavanne'!DB9+'Crassier Voie Verte'!DB9+'Crassier Douane'!DB9</f>
        <v>4</v>
      </c>
      <c r="DC9" s="345" t="n">
        <f aca="false">'Vireloup Douane'!DC9+Versonnex!DC9+Grilly!DC9+Sauverny!DC9+'Divonne-&gt;Chavanne'!DC9+'Crassier Voie Verte'!DC9+'Crassier Douane'!DC9</f>
        <v>1</v>
      </c>
      <c r="DD9" s="345" t="n">
        <f aca="false">'Vireloup Douane'!DD9+Versonnex!DD9+Grilly!DD9+Sauverny!DD9+'Divonne-&gt;Chavanne'!DD9+'Crassier Voie Verte'!DD9+'Crassier Douane'!DD9</f>
        <v>0</v>
      </c>
      <c r="DE9" s="345" t="n">
        <f aca="false">'Vireloup Douane'!DE9+Versonnex!DE9+Grilly!DE9+Sauverny!DE9+'Divonne-&gt;Chavanne'!DE9+'Crassier Voie Verte'!DE9+'Crassier Douane'!DE9</f>
        <v>0</v>
      </c>
      <c r="DF9" s="345" t="n">
        <f aca="false">'Vireloup Douane'!DF9+Versonnex!DF9+Grilly!DF9+Sauverny!DF9+'Divonne-&gt;Chavanne'!DF9+'Crassier Voie Verte'!DF9+'Crassier Douane'!DF9</f>
        <v>1</v>
      </c>
      <c r="DG9" s="345" t="n">
        <f aca="false">'Vireloup Douane'!DG9+Versonnex!DG9+Grilly!DG9+Sauverny!DG9+'Divonne-&gt;Chavanne'!DG9+'Crassier Voie Verte'!DG9+'Crassier Douane'!DG9</f>
        <v>0</v>
      </c>
      <c r="DI9" s="340" t="n">
        <f aca="false">CR9+CT9+CV9+CX9+CZ9+DB9+DD9+DF9</f>
        <v>24</v>
      </c>
      <c r="DJ9" s="4" t="n">
        <f aca="false">CS9+CU9+CW9+CY9+DA9+DC9+DE9+DG9</f>
        <v>15</v>
      </c>
      <c r="DK9" s="341" t="n">
        <f aca="false">DJ9/(DJ9+DI9)</f>
        <v>0.384615384615385</v>
      </c>
      <c r="DL9" s="4" t="n">
        <f aca="false">CR9+CS9+CZ9+DA9</f>
        <v>15</v>
      </c>
      <c r="DM9" s="4" t="n">
        <f aca="false">CT9+CU9+DB9+DC9</f>
        <v>15</v>
      </c>
      <c r="DN9" s="4" t="n">
        <f aca="false">CV9+CW9+DD9+DE9</f>
        <v>1</v>
      </c>
      <c r="DO9" s="4" t="n">
        <f aca="false">SUM(DL9:DN9)</f>
        <v>31</v>
      </c>
      <c r="DP9" s="15" t="n">
        <f aca="false">DM9/DO9</f>
        <v>0.483870967741936</v>
      </c>
      <c r="DQ9" s="15" t="n">
        <f aca="false">DN9/DO9</f>
        <v>0.032258064516129</v>
      </c>
      <c r="DR9" s="4" t="n">
        <f aca="false">CX9+CY9+DF9+DG9</f>
        <v>8</v>
      </c>
      <c r="DS9" s="4" t="n">
        <f aca="false">SUM(CR9:CY9)</f>
        <v>29</v>
      </c>
      <c r="DT9" s="342" t="n">
        <f aca="false">SUM(CZ9:DG9)</f>
        <v>10</v>
      </c>
      <c r="DU9" s="343" t="n">
        <f aca="false">SUM(CR9:DG9)</f>
        <v>39</v>
      </c>
      <c r="DX9" s="15" t="n">
        <f aca="false">(DI9/FD9) - 1</f>
        <v>-0.2</v>
      </c>
      <c r="DY9" s="15" t="n">
        <f aca="false">(DJ9/FE9) - 1</f>
        <v>1.14285714285714</v>
      </c>
      <c r="DZ9" s="15" t="n">
        <f aca="false">(DK9/FF9) - 1</f>
        <v>1.03296703296703</v>
      </c>
      <c r="EA9" s="15" t="n">
        <f aca="false">(DL9/FG9) - 1</f>
        <v>-0.375</v>
      </c>
      <c r="EB9" s="15" t="n">
        <f aca="false">(DM9/FH9) - 1</f>
        <v>1.14285714285714</v>
      </c>
      <c r="EC9" s="15" t="e">
        <f aca="false">(DN9/FI9) - 1</f>
        <v>#DIV/0!</v>
      </c>
      <c r="ED9" s="15" t="n">
        <f aca="false">(DO9/FJ9) - 1</f>
        <v>0</v>
      </c>
      <c r="EE9" s="15" t="n">
        <f aca="false">(DP9/FK9) - 1</f>
        <v>1.14285714285714</v>
      </c>
      <c r="EF9" s="15" t="e">
        <f aca="false">(DQ9/FL9) - 1</f>
        <v>#DIV/0!</v>
      </c>
      <c r="EG9" s="15" t="n">
        <f aca="false">(DR9/FM9) - 1</f>
        <v>0.333333333333333</v>
      </c>
      <c r="EH9" s="15" t="n">
        <f aca="false">(DS9/FN9) - 1</f>
        <v>-0.0645161290322581</v>
      </c>
      <c r="EI9" s="15" t="n">
        <f aca="false">(DT9/FO9) - 1</f>
        <v>0.666666666666667</v>
      </c>
      <c r="EJ9" s="15" t="n">
        <f aca="false">(DU9/FP9) - 1</f>
        <v>0.0540540540540539</v>
      </c>
      <c r="EL9" s="346" t="n">
        <v>0.333333333333333</v>
      </c>
      <c r="EM9" s="345" t="n">
        <f aca="false">Versonnex!EM9+Sauverny!EM9+Grilly!EM9+'Divonne-&gt;Chavanne'!EM9+'Crassier Voie Verte'!EM9+'Crassier Douane'!EM9</f>
        <v>20</v>
      </c>
      <c r="EN9" s="345" t="n">
        <f aca="false">Versonnex!EN9+Sauverny!EN9+Grilly!EN9+'Divonne-&gt;Chavanne'!EN9+'Crassier Voie Verte'!EN9+'Crassier Douane'!EN9</f>
        <v>2</v>
      </c>
      <c r="EO9" s="345" t="n">
        <f aca="false">Versonnex!EO9+Sauverny!EO9+Grilly!EO9+'Divonne-&gt;Chavanne'!EO9+'Crassier Voie Verte'!EO9+'Crassier Douane'!EO9</f>
        <v>3</v>
      </c>
      <c r="EP9" s="345" t="n">
        <f aca="false">Versonnex!EP9+Sauverny!EP9+Grilly!EP9+'Divonne-&gt;Chavanne'!EP9+'Crassier Voie Verte'!EP9+'Crassier Douane'!EP9</f>
        <v>3</v>
      </c>
      <c r="EQ9" s="345" t="n">
        <f aca="false">Versonnex!EQ9+Sauverny!EQ9+Grilly!EQ9+'Divonne-&gt;Chavanne'!EQ9+'Crassier Voie Verte'!EQ9+'Crassier Douane'!EQ9</f>
        <v>0</v>
      </c>
      <c r="ER9" s="345" t="n">
        <f aca="false">Versonnex!ER9+Sauverny!ER9+Grilly!ER9+'Divonne-&gt;Chavanne'!ER9+'Crassier Voie Verte'!ER9+'Crassier Douane'!ER9</f>
        <v>0</v>
      </c>
      <c r="ES9" s="345" t="n">
        <f aca="false">Versonnex!ES9+Sauverny!ES9+Grilly!ES9+'Divonne-&gt;Chavanne'!ES9+'Crassier Voie Verte'!ES9+'Crassier Douane'!ES9</f>
        <v>3</v>
      </c>
      <c r="ET9" s="345" t="n">
        <f aca="false">Versonnex!ET9+Sauverny!ET9+Grilly!ET9+'Divonne-&gt;Chavanne'!ET9+'Crassier Voie Verte'!ET9+'Crassier Douane'!ET9</f>
        <v>0</v>
      </c>
      <c r="EU9" s="345" t="n">
        <f aca="false">Versonnex!EU9+Sauverny!EU9+Grilly!EU9+'Divonne-&gt;Chavanne'!EU9+'Crassier Voie Verte'!EU9+'Crassier Douane'!EU9</f>
        <v>2</v>
      </c>
      <c r="EV9" s="345" t="n">
        <f aca="false">Versonnex!EV9+Sauverny!EV9+Grilly!EV9+'Divonne-&gt;Chavanne'!EV9+'Crassier Voie Verte'!EV9+'Crassier Douane'!EV9</f>
        <v>0</v>
      </c>
      <c r="EW9" s="345" t="n">
        <f aca="false">Versonnex!EW9+Sauverny!EW9+Grilly!EW9+'Divonne-&gt;Chavanne'!EW9+'Crassier Voie Verte'!EW9+'Crassier Douane'!EW9</f>
        <v>0</v>
      </c>
      <c r="EX9" s="345" t="n">
        <f aca="false">Versonnex!EX9+Sauverny!EX9+Grilly!EX9+'Divonne-&gt;Chavanne'!EX9+'Crassier Voie Verte'!EX9+'Crassier Douane'!EX9</f>
        <v>1</v>
      </c>
      <c r="EY9" s="345" t="n">
        <f aca="false">Versonnex!EY9+Sauverny!EY9+Grilly!EY9+'Divonne-&gt;Chavanne'!EY9+'Crassier Voie Verte'!EY9+'Crassier Douane'!EY9</f>
        <v>0</v>
      </c>
      <c r="EZ9" s="345" t="n">
        <f aca="false">Versonnex!EZ9+Sauverny!EZ9+Grilly!EZ9+'Divonne-&gt;Chavanne'!EZ9+'Crassier Voie Verte'!EZ9+'Crassier Douane'!EZ9</f>
        <v>0</v>
      </c>
      <c r="FA9" s="345" t="n">
        <f aca="false">Versonnex!FA9+Sauverny!FA9+Grilly!FA9+'Divonne-&gt;Chavanne'!FA9+'Crassier Voie Verte'!FA9+'Crassier Douane'!FA9</f>
        <v>2</v>
      </c>
      <c r="FB9" s="345" t="n">
        <f aca="false">Versonnex!FB9+Sauverny!FB9+Grilly!FB9+'Divonne-&gt;Chavanne'!FB9+'Crassier Voie Verte'!FB9+'Crassier Douane'!FB9</f>
        <v>1</v>
      </c>
      <c r="FD9" s="340" t="n">
        <f aca="false">EM9+EO9+EQ9+ES9+EU9+EW9+EY9+FA9</f>
        <v>30</v>
      </c>
      <c r="FE9" s="4" t="n">
        <f aca="false">EN9+EP9+ER9+ET9+EV9+EX9+EZ9+FB9</f>
        <v>7</v>
      </c>
      <c r="FF9" s="341" t="n">
        <f aca="false">FE9/(FE9+FD9)</f>
        <v>0.189189189189189</v>
      </c>
      <c r="FG9" s="4" t="n">
        <f aca="false">EM9+EN9+EU9+EV9</f>
        <v>24</v>
      </c>
      <c r="FH9" s="4" t="n">
        <f aca="false">EO9+EP9+EW9+EX9</f>
        <v>7</v>
      </c>
      <c r="FI9" s="4" t="n">
        <f aca="false">EQ9+ER9+EY9+EZ9</f>
        <v>0</v>
      </c>
      <c r="FJ9" s="4" t="n">
        <f aca="false">SUM(FG9:FI9)</f>
        <v>31</v>
      </c>
      <c r="FK9" s="15" t="n">
        <f aca="false">FH9/FJ9</f>
        <v>0.225806451612903</v>
      </c>
      <c r="FL9" s="15" t="n">
        <f aca="false">FI9/FJ9</f>
        <v>0</v>
      </c>
      <c r="FM9" s="4" t="n">
        <f aca="false">ES9+ET9+FA9+FB9</f>
        <v>6</v>
      </c>
      <c r="FN9" s="4" t="n">
        <f aca="false">SUM(EM9:ET9)</f>
        <v>31</v>
      </c>
      <c r="FO9" s="342" t="n">
        <f aca="false">SUM(EU9:FB9)</f>
        <v>6</v>
      </c>
      <c r="FP9" s="343" t="n">
        <f aca="false">SUM(EM9:FB9)</f>
        <v>37</v>
      </c>
      <c r="GF9" s="347" t="e">
        <f aca="false">(FD9/FR9) - 1</f>
        <v>#DIV/0!</v>
      </c>
      <c r="GG9" s="15" t="e">
        <f aca="false">(FE9/FS9) - 1</f>
        <v>#DIV/0!</v>
      </c>
      <c r="GH9" s="15" t="e">
        <f aca="false">(FF9/FT9) - 1</f>
        <v>#DIV/0!</v>
      </c>
      <c r="GI9" s="15" t="e">
        <f aca="false">(FG9/FU9) - 1</f>
        <v>#DIV/0!</v>
      </c>
      <c r="GJ9" s="15" t="e">
        <f aca="false">(FH9/FV9) - 1</f>
        <v>#DIV/0!</v>
      </c>
      <c r="GK9" s="15" t="e">
        <f aca="false">(FI9/FW9) - 1</f>
        <v>#DIV/0!</v>
      </c>
      <c r="GL9" s="15" t="e">
        <f aca="false">(FJ9/FX9) - 1</f>
        <v>#DIV/0!</v>
      </c>
      <c r="GM9" s="15" t="e">
        <f aca="false">(FK9/FY9) - 1</f>
        <v>#DIV/0!</v>
      </c>
      <c r="GN9" s="15" t="e">
        <f aca="false">(FL9/FZ9) - 1</f>
        <v>#DIV/0!</v>
      </c>
      <c r="GO9" s="15" t="e">
        <f aca="false">(FM9/GA9) - 1</f>
        <v>#DIV/0!</v>
      </c>
      <c r="GP9" s="15" t="e">
        <f aca="false">(FN9/GB9) - 1</f>
        <v>#DIV/0!</v>
      </c>
      <c r="GQ9" s="15" t="e">
        <f aca="false">(FO9/GC9) - 1</f>
        <v>#DIV/0!</v>
      </c>
      <c r="GR9" s="348" t="e">
        <f aca="false">(FP9/GD9) - 1</f>
        <v>#DIV/0!</v>
      </c>
    </row>
    <row r="10" customFormat="false" ht="21" hidden="false" customHeight="true" outlineLevel="0" collapsed="false">
      <c r="A10" s="349" t="n">
        <v>0.34375</v>
      </c>
      <c r="B10" s="345" t="n">
        <f aca="false">'Vireloup Douane'!B10+Versonnex!B10+Grilly!B10+Sauverny!B10+'Divonne-&gt;Chavanne'!B10+'Crassier Voie Verte'!B10+'Crassier Douane'!B10</f>
        <v>10</v>
      </c>
      <c r="C10" s="345" t="n">
        <f aca="false">'Vireloup Douane'!C10+Versonnex!C10+Grilly!C10+Sauverny!C10+'Divonne-&gt;Chavanne'!C10+'Crassier Voie Verte'!C10+'Crassier Douane'!C10</f>
        <v>6</v>
      </c>
      <c r="D10" s="345" t="n">
        <f aca="false">'Vireloup Douane'!D10+Versonnex!D10+Grilly!D10+Sauverny!D10+'Divonne-&gt;Chavanne'!D10+'Crassier Voie Verte'!D10+'Crassier Douane'!D10</f>
        <v>10</v>
      </c>
      <c r="E10" s="345" t="n">
        <f aca="false">'Vireloup Douane'!E10+Versonnex!E10+Grilly!E10+Sauverny!E10+'Divonne-&gt;Chavanne'!E10+'Crassier Voie Verte'!E10+'Crassier Douane'!E10</f>
        <v>11</v>
      </c>
      <c r="F10" s="345" t="n">
        <f aca="false">'Vireloup Douane'!F10+Versonnex!F10+Grilly!F10+Sauverny!F10+'Divonne-&gt;Chavanne'!F10+'Crassier Voie Verte'!F10+'Crassier Douane'!F10</f>
        <v>1</v>
      </c>
      <c r="G10" s="345" t="n">
        <f aca="false">'Vireloup Douane'!G10+Versonnex!G10+Grilly!G10+Sauverny!G10+'Divonne-&gt;Chavanne'!G10+'Crassier Voie Verte'!G10+'Crassier Douane'!G10</f>
        <v>0</v>
      </c>
      <c r="H10" s="345" t="n">
        <f aca="false">'Vireloup Douane'!H10+Versonnex!H10+Grilly!H10+Sauverny!H10+'Divonne-&gt;Chavanne'!H10+'Crassier Voie Verte'!H10+'Crassier Douane'!H10</f>
        <v>1</v>
      </c>
      <c r="I10" s="345" t="n">
        <f aca="false">'Vireloup Douane'!I10+Versonnex!I10+Grilly!I10+Sauverny!I10+'Divonne-&gt;Chavanne'!I10+'Crassier Voie Verte'!I10+'Crassier Douane'!I10</f>
        <v>1</v>
      </c>
      <c r="J10" s="345" t="n">
        <f aca="false">'Vireloup Douane'!J10+Versonnex!J10+Grilly!J10+Sauverny!J10+'Divonne-&gt;Chavanne'!J10+'Crassier Voie Verte'!J10+'Crassier Douane'!J10</f>
        <v>2</v>
      </c>
      <c r="K10" s="345" t="n">
        <f aca="false">'Vireloup Douane'!K10+Versonnex!K10+Grilly!K10+Sauverny!K10+'Divonne-&gt;Chavanne'!K10+'Crassier Voie Verte'!K10+'Crassier Douane'!K10</f>
        <v>1</v>
      </c>
      <c r="L10" s="345" t="n">
        <f aca="false">'Vireloup Douane'!L10+Versonnex!L10+Grilly!L10+Sauverny!L10+'Divonne-&gt;Chavanne'!L10+'Crassier Voie Verte'!L10+'Crassier Douane'!L10</f>
        <v>4</v>
      </c>
      <c r="M10" s="345" t="n">
        <f aca="false">'Vireloup Douane'!M10+Versonnex!M10+Grilly!M10+Sauverny!M10+'Divonne-&gt;Chavanne'!M10+'Crassier Voie Verte'!M10+'Crassier Douane'!M10</f>
        <v>2</v>
      </c>
      <c r="N10" s="345" t="n">
        <f aca="false">'Vireloup Douane'!N10+Versonnex!N10+Grilly!N10+Sauverny!N10+'Divonne-&gt;Chavanne'!N10+'Crassier Voie Verte'!N10+'Crassier Douane'!N10</f>
        <v>0</v>
      </c>
      <c r="O10" s="345" t="n">
        <f aca="false">'Vireloup Douane'!O10+Versonnex!O10+Grilly!O10+Sauverny!O10+'Divonne-&gt;Chavanne'!O10+'Crassier Voie Verte'!O10+'Crassier Douane'!O10</f>
        <v>0</v>
      </c>
      <c r="P10" s="345" t="n">
        <f aca="false">'Vireloup Douane'!P10+Versonnex!P10+Grilly!P10+Sauverny!P10+'Divonne-&gt;Chavanne'!P10+'Crassier Voie Verte'!P10+'Crassier Douane'!P10</f>
        <v>1</v>
      </c>
      <c r="Q10" s="345" t="n">
        <f aca="false">'Vireloup Douane'!Q10+Versonnex!Q10+Grilly!Q10+Sauverny!Q10+'Divonne-&gt;Chavanne'!Q10+'Crassier Voie Verte'!Q10+'Crassier Douane'!Q10</f>
        <v>1</v>
      </c>
      <c r="S10" s="340" t="n">
        <f aca="false">B10+D10+F10+H10+J10+L10+N10+P10</f>
        <v>29</v>
      </c>
      <c r="T10" s="4" t="n">
        <f aca="false">C10+E10+G10+I10+K10+M10+O10+Q10</f>
        <v>22</v>
      </c>
      <c r="U10" s="341" t="n">
        <f aca="false">T10/(T10+S10)</f>
        <v>0.431372549019608</v>
      </c>
      <c r="V10" s="4" t="n">
        <f aca="false">B10+C10+J10+K10</f>
        <v>19</v>
      </c>
      <c r="W10" s="4" t="n">
        <f aca="false">D10+E10+L10+M10</f>
        <v>27</v>
      </c>
      <c r="X10" s="4" t="n">
        <f aca="false">F10+G10+N10+O10</f>
        <v>1</v>
      </c>
      <c r="Y10" s="4" t="n">
        <f aca="false">SUM(V10:X10)</f>
        <v>47</v>
      </c>
      <c r="Z10" s="15" t="n">
        <f aca="false">W10/Y10</f>
        <v>0.574468085106383</v>
      </c>
      <c r="AA10" s="15" t="n">
        <f aca="false">X10/Y10</f>
        <v>0.0212765957446808</v>
      </c>
      <c r="AB10" s="4" t="n">
        <f aca="false">H10+I10+P10+Q10</f>
        <v>4</v>
      </c>
      <c r="AC10" s="4" t="n">
        <f aca="false">SUM(B10:I10)</f>
        <v>40</v>
      </c>
      <c r="AD10" s="342" t="n">
        <f aca="false">SUM(J10:Q10)</f>
        <v>11</v>
      </c>
      <c r="AE10" s="343" t="n">
        <f aca="false">SUM(B10:Q10)</f>
        <v>51</v>
      </c>
      <c r="AH10" s="15" t="n">
        <f aca="false">(S10/BN10) - 1</f>
        <v>-0.09375</v>
      </c>
      <c r="AI10" s="15" t="n">
        <f aca="false">(T10/BO10) - 1</f>
        <v>-0.185185185185185</v>
      </c>
      <c r="AJ10" s="15" t="n">
        <f aca="false">(U10/BP10) - 1</f>
        <v>-0.0573710965867829</v>
      </c>
      <c r="AK10" s="15" t="n">
        <f aca="false">(V10/BQ10) - 1</f>
        <v>-0.321428571428571</v>
      </c>
      <c r="AL10" s="15" t="n">
        <f aca="false">(W10/BR10) - 1</f>
        <v>0.0384615384615385</v>
      </c>
      <c r="AM10" s="15" t="n">
        <f aca="false">(X10/BS10) - 1</f>
        <v>-0.5</v>
      </c>
      <c r="AN10" s="15" t="n">
        <f aca="false">(Y10/BT10) - 1</f>
        <v>-0.160714285714286</v>
      </c>
      <c r="AO10" s="15" t="n">
        <f aca="false">(Z10/BU10) - 1</f>
        <v>0.237315875613748</v>
      </c>
      <c r="AP10" s="15" t="n">
        <f aca="false">(AA10/BV10) - 1</f>
        <v>-0.404255319148936</v>
      </c>
      <c r="AQ10" s="15" t="n">
        <f aca="false">(AB10/BW10) - 1</f>
        <v>0.333333333333333</v>
      </c>
      <c r="AR10" s="15" t="n">
        <f aca="false">(AC10/BX10) - 1</f>
        <v>-0.130434782608696</v>
      </c>
      <c r="AS10" s="15" t="n">
        <f aca="false">(AD10/BY10) - 1</f>
        <v>-0.153846153846154</v>
      </c>
      <c r="AT10" s="15" t="n">
        <f aca="false">(AE10/BZ10) - 1</f>
        <v>-0.135593220338983</v>
      </c>
      <c r="AV10" s="349" t="n">
        <v>0.34375</v>
      </c>
      <c r="AW10" s="345" t="n">
        <f aca="false">'Vireloup Douane'!AW10+Versonnex!AW10+Grilly!AW10+Sauverny!AW10+'Divonne-&gt;Chavanne'!AW10+'Crassier Voie Verte'!AW10+'Crassier Douane'!AW10</f>
        <v>12</v>
      </c>
      <c r="AX10" s="345" t="n">
        <f aca="false">'Vireloup Douane'!AX10+Versonnex!AX10+Grilly!AX10+Sauverny!AX10+'Divonne-&gt;Chavanne'!AX10+'Crassier Voie Verte'!AX10+'Crassier Douane'!AX10</f>
        <v>8</v>
      </c>
      <c r="AY10" s="345" t="n">
        <f aca="false">'Vireloup Douane'!AY10+Versonnex!AY10+Grilly!AY10+Sauverny!AY10+'Divonne-&gt;Chavanne'!AY10+'Crassier Voie Verte'!AY10+'Crassier Douane'!AY10</f>
        <v>11</v>
      </c>
      <c r="AZ10" s="345" t="n">
        <f aca="false">'Vireloup Douane'!AZ10+Versonnex!AZ10+Grilly!AZ10+Sauverny!AZ10+'Divonne-&gt;Chavanne'!AZ10+'Crassier Voie Verte'!AZ10+'Crassier Douane'!AZ10</f>
        <v>11</v>
      </c>
      <c r="BA10" s="345" t="n">
        <f aca="false">'Vireloup Douane'!BA10+Versonnex!BA10+Grilly!BA10+Sauverny!BA10+'Divonne-&gt;Chavanne'!BA10+'Crassier Voie Verte'!BA10+'Crassier Douane'!BA10</f>
        <v>1</v>
      </c>
      <c r="BB10" s="345" t="n">
        <f aca="false">'Vireloup Douane'!BB10+Versonnex!BB10+Grilly!BB10+Sauverny!BB10+'Divonne-&gt;Chavanne'!BB10+'Crassier Voie Verte'!BB10+'Crassier Douane'!BB10</f>
        <v>1</v>
      </c>
      <c r="BC10" s="345" t="n">
        <f aca="false">'Vireloup Douane'!BC10+Versonnex!BC10+Grilly!BC10+Sauverny!BC10+'Divonne-&gt;Chavanne'!BC10+'Crassier Voie Verte'!BC10+'Crassier Douane'!BC10</f>
        <v>2</v>
      </c>
      <c r="BD10" s="345" t="n">
        <f aca="false">'Vireloup Douane'!BD10+Versonnex!BD10+Grilly!BD10+Sauverny!BD10+'Divonne-&gt;Chavanne'!BD10+'Crassier Voie Verte'!BD10+'Crassier Douane'!BD10</f>
        <v>0</v>
      </c>
      <c r="BE10" s="345" t="n">
        <f aca="false">'Vireloup Douane'!BE10+Versonnex!BE10+Grilly!BE10+Sauverny!BE10+'Divonne-&gt;Chavanne'!BE10+'Crassier Voie Verte'!BE10+'Crassier Douane'!BE10</f>
        <v>4</v>
      </c>
      <c r="BF10" s="345" t="n">
        <f aca="false">'Vireloup Douane'!BF10+Versonnex!BF10+Grilly!BF10+Sauverny!BF10+'Divonne-&gt;Chavanne'!BF10+'Crassier Voie Verte'!BF10+'Crassier Douane'!BF10</f>
        <v>4</v>
      </c>
      <c r="BG10" s="345" t="n">
        <f aca="false">'Vireloup Douane'!BG10+Versonnex!BG10+Grilly!BG10+Sauverny!BG10+'Divonne-&gt;Chavanne'!BG10+'Crassier Voie Verte'!BG10+'Crassier Douane'!BG10</f>
        <v>2</v>
      </c>
      <c r="BH10" s="345" t="n">
        <f aca="false">'Vireloup Douane'!BH10+Versonnex!BH10+Grilly!BH10+Sauverny!BH10+'Divonne-&gt;Chavanne'!BH10+'Crassier Voie Verte'!BH10+'Crassier Douane'!BH10</f>
        <v>2</v>
      </c>
      <c r="BI10" s="345" t="n">
        <f aca="false">'Vireloup Douane'!BI10+Versonnex!BI10+Grilly!BI10+Sauverny!BI10+'Divonne-&gt;Chavanne'!BI10+'Crassier Voie Verte'!BI10+'Crassier Douane'!BI10</f>
        <v>0</v>
      </c>
      <c r="BJ10" s="345" t="n">
        <f aca="false">'Vireloup Douane'!BJ10+Versonnex!BJ10+Grilly!BJ10+Sauverny!BJ10+'Divonne-&gt;Chavanne'!BJ10+'Crassier Voie Verte'!BJ10+'Crassier Douane'!BJ10</f>
        <v>0</v>
      </c>
      <c r="BK10" s="345" t="n">
        <f aca="false">'Vireloup Douane'!BK10+Versonnex!BK10+Grilly!BK10+Sauverny!BK10+'Divonne-&gt;Chavanne'!BK10+'Crassier Voie Verte'!BK10+'Crassier Douane'!BK10</f>
        <v>0</v>
      </c>
      <c r="BL10" s="345" t="n">
        <f aca="false">'Vireloup Douane'!BL10+Versonnex!BL10+Grilly!BL10+Sauverny!BL10+'Divonne-&gt;Chavanne'!BL10+'Crassier Voie Verte'!BL10+'Crassier Douane'!BL10</f>
        <v>1</v>
      </c>
      <c r="BN10" s="340" t="n">
        <f aca="false">AW10+AY10+BA10+BC10+BE10+BG10+BI10+BK10</f>
        <v>32</v>
      </c>
      <c r="BO10" s="4" t="n">
        <f aca="false">AX10+AZ10+BB10+BD10+BF10+BH10+BJ10+BL10</f>
        <v>27</v>
      </c>
      <c r="BP10" s="341" t="n">
        <f aca="false">BO10/(BO10+BN10)</f>
        <v>0.457627118644068</v>
      </c>
      <c r="BQ10" s="4" t="n">
        <f aca="false">AW10+AX10+BE10+BF10</f>
        <v>28</v>
      </c>
      <c r="BR10" s="4" t="n">
        <f aca="false">AY10+AZ10+BG10+BH10</f>
        <v>26</v>
      </c>
      <c r="BS10" s="4" t="n">
        <f aca="false">BA10+BB10+BI10+BJ10</f>
        <v>2</v>
      </c>
      <c r="BT10" s="4" t="n">
        <f aca="false">SUM(BQ10:BS10)</f>
        <v>56</v>
      </c>
      <c r="BU10" s="15" t="n">
        <f aca="false">BR10/BT10</f>
        <v>0.464285714285714</v>
      </c>
      <c r="BV10" s="15" t="n">
        <f aca="false">BS10/BT10</f>
        <v>0.0357142857142857</v>
      </c>
      <c r="BW10" s="4" t="n">
        <f aca="false">BC10+BD10+BK10+BL10</f>
        <v>3</v>
      </c>
      <c r="BX10" s="4" t="n">
        <f aca="false">SUM(AW10:BD10)</f>
        <v>46</v>
      </c>
      <c r="BY10" s="342" t="n">
        <f aca="false">SUM(BE10:BL10)</f>
        <v>13</v>
      </c>
      <c r="BZ10" s="343" t="n">
        <f aca="false">SUM(AW10:BL10)</f>
        <v>59</v>
      </c>
      <c r="CC10" s="15" t="n">
        <f aca="false">(BN10/DI10) - 1</f>
        <v>0.333333333333333</v>
      </c>
      <c r="CD10" s="15" t="n">
        <f aca="false">(BO10/DJ10) - 1</f>
        <v>1.7</v>
      </c>
      <c r="CE10" s="15" t="n">
        <f aca="false">(BP10/DK10) - 1</f>
        <v>0.55593220338983</v>
      </c>
      <c r="CF10" s="15" t="n">
        <f aca="false">(BQ10/DL10) - 1</f>
        <v>0.12</v>
      </c>
      <c r="CG10" s="15" t="n">
        <f aca="false">(BR10/DM10) - 1</f>
        <v>1.88888888888889</v>
      </c>
      <c r="CH10" s="15" t="e">
        <f aca="false">(BS10/DN10) - 1</f>
        <v>#DIV/0!</v>
      </c>
      <c r="CI10" s="15" t="n">
        <f aca="false">(BT10/DO10) - 1</f>
        <v>0.647058823529412</v>
      </c>
      <c r="CJ10" s="15" t="n">
        <f aca="false">(BU10/DP10) - 1</f>
        <v>0.753968253968254</v>
      </c>
      <c r="CK10" s="15" t="e">
        <f aca="false">(BV10/DQ10) - 1</f>
        <v>#DIV/0!</v>
      </c>
      <c r="CL10" s="15" t="e">
        <f aca="false">(BW10/DR10) - 1</f>
        <v>#DIV/0!</v>
      </c>
      <c r="CM10" s="15" t="n">
        <f aca="false">(BX10/DS10) - 1</f>
        <v>0.769230769230769</v>
      </c>
      <c r="CN10" s="15" t="n">
        <f aca="false">(BY10/DT10) - 1</f>
        <v>0.625</v>
      </c>
      <c r="CO10" s="15" t="n">
        <f aca="false">(BZ10/DU10) - 1</f>
        <v>0.735294117647059</v>
      </c>
      <c r="CQ10" s="349" t="n">
        <v>0.34375</v>
      </c>
      <c r="CR10" s="345" t="n">
        <f aca="false">'Vireloup Douane'!CR10+Versonnex!CR10+Grilly!CR10+Sauverny!CR10+'Divonne-&gt;Chavanne'!CR10+'Crassier Voie Verte'!CR10+'Crassier Douane'!CR10</f>
        <v>13</v>
      </c>
      <c r="CS10" s="345" t="n">
        <f aca="false">'Vireloup Douane'!CS10+Versonnex!CS10+Grilly!CS10+Sauverny!CS10+'Divonne-&gt;Chavanne'!CS10+'Crassier Voie Verte'!CS10+'Crassier Douane'!CS10</f>
        <v>4</v>
      </c>
      <c r="CT10" s="345" t="n">
        <f aca="false">'Vireloup Douane'!CT10+Versonnex!CT10+Grilly!CT10+Sauverny!CT10+'Divonne-&gt;Chavanne'!CT10+'Crassier Voie Verte'!CT10+'Crassier Douane'!CT10</f>
        <v>5</v>
      </c>
      <c r="CU10" s="345" t="n">
        <f aca="false">'Vireloup Douane'!CU10+Versonnex!CU10+Grilly!CU10+Sauverny!CU10+'Divonne-&gt;Chavanne'!CU10+'Crassier Voie Verte'!CU10+'Crassier Douane'!CU10</f>
        <v>4</v>
      </c>
      <c r="CV10" s="345" t="n">
        <f aca="false">'Vireloup Douane'!CV10+Versonnex!CV10+Grilly!CV10+Sauverny!CV10+'Divonne-&gt;Chavanne'!CV10+'Crassier Voie Verte'!CV10+'Crassier Douane'!CV10</f>
        <v>0</v>
      </c>
      <c r="CW10" s="345" t="n">
        <f aca="false">'Vireloup Douane'!CW10+Versonnex!CW10+Grilly!CW10+Sauverny!CW10+'Divonne-&gt;Chavanne'!CW10+'Crassier Voie Verte'!CW10+'Crassier Douane'!CW10</f>
        <v>0</v>
      </c>
      <c r="CX10" s="345" t="n">
        <f aca="false">'Vireloup Douane'!CX10+Versonnex!CX10+Grilly!CX10+Sauverny!CX10+'Divonne-&gt;Chavanne'!CX10+'Crassier Voie Verte'!CX10+'Crassier Douane'!CX10</f>
        <v>0</v>
      </c>
      <c r="CY10" s="345" t="n">
        <f aca="false">'Vireloup Douane'!CY10+Versonnex!CY10+Grilly!CY10+Sauverny!CY10+'Divonne-&gt;Chavanne'!CY10+'Crassier Voie Verte'!CY10+'Crassier Douane'!CY10</f>
        <v>0</v>
      </c>
      <c r="CZ10" s="345" t="n">
        <f aca="false">'Vireloup Douane'!CZ10+Versonnex!CZ10+Grilly!CZ10+Sauverny!CZ10+'Divonne-&gt;Chavanne'!CZ10+'Crassier Voie Verte'!CZ10+'Crassier Douane'!CZ10</f>
        <v>6</v>
      </c>
      <c r="DA10" s="345" t="n">
        <f aca="false">'Vireloup Douane'!DA10+Versonnex!DA10+Grilly!DA10+Sauverny!DA10+'Divonne-&gt;Chavanne'!DA10+'Crassier Voie Verte'!DA10+'Crassier Douane'!DA10</f>
        <v>2</v>
      </c>
      <c r="DB10" s="345" t="n">
        <f aca="false">'Vireloup Douane'!DB10+Versonnex!DB10+Grilly!DB10+Sauverny!DB10+'Divonne-&gt;Chavanne'!DB10+'Crassier Voie Verte'!DB10+'Crassier Douane'!DB10</f>
        <v>0</v>
      </c>
      <c r="DC10" s="345" t="n">
        <f aca="false">'Vireloup Douane'!DC10+Versonnex!DC10+Grilly!DC10+Sauverny!DC10+'Divonne-&gt;Chavanne'!DC10+'Crassier Voie Verte'!DC10+'Crassier Douane'!DC10</f>
        <v>0</v>
      </c>
      <c r="DD10" s="345" t="n">
        <f aca="false">'Vireloup Douane'!DD10+Versonnex!DD10+Grilly!DD10+Sauverny!DD10+'Divonne-&gt;Chavanne'!DD10+'Crassier Voie Verte'!DD10+'Crassier Douane'!DD10</f>
        <v>0</v>
      </c>
      <c r="DE10" s="345" t="n">
        <f aca="false">'Vireloup Douane'!DE10+Versonnex!DE10+Grilly!DE10+Sauverny!DE10+'Divonne-&gt;Chavanne'!DE10+'Crassier Voie Verte'!DE10+'Crassier Douane'!DE10</f>
        <v>0</v>
      </c>
      <c r="DF10" s="345" t="n">
        <f aca="false">'Vireloup Douane'!DF10+Versonnex!DF10+Grilly!DF10+Sauverny!DF10+'Divonne-&gt;Chavanne'!DF10+'Crassier Voie Verte'!DF10+'Crassier Douane'!DF10</f>
        <v>0</v>
      </c>
      <c r="DG10" s="345" t="n">
        <f aca="false">'Vireloup Douane'!DG10+Versonnex!DG10+Grilly!DG10+Sauverny!DG10+'Divonne-&gt;Chavanne'!DG10+'Crassier Voie Verte'!DG10+'Crassier Douane'!DG10</f>
        <v>0</v>
      </c>
      <c r="DI10" s="340" t="n">
        <f aca="false">CR10+CT10+CV10+CX10+CZ10+DB10+DD10+DF10</f>
        <v>24</v>
      </c>
      <c r="DJ10" s="4" t="n">
        <f aca="false">CS10+CU10+CW10+CY10+DA10+DC10+DE10+DG10</f>
        <v>10</v>
      </c>
      <c r="DK10" s="341" t="n">
        <f aca="false">DJ10/(DJ10+DI10)</f>
        <v>0.294117647058823</v>
      </c>
      <c r="DL10" s="4" t="n">
        <f aca="false">CR10+CS10+CZ10+DA10</f>
        <v>25</v>
      </c>
      <c r="DM10" s="4" t="n">
        <f aca="false">CT10+CU10+DB10+DC10</f>
        <v>9</v>
      </c>
      <c r="DN10" s="4" t="n">
        <f aca="false">CV10+CW10+DD10+DE10</f>
        <v>0</v>
      </c>
      <c r="DO10" s="4" t="n">
        <f aca="false">SUM(DL10:DN10)</f>
        <v>34</v>
      </c>
      <c r="DP10" s="15" t="n">
        <f aca="false">DM10/DO10</f>
        <v>0.264705882352941</v>
      </c>
      <c r="DQ10" s="15" t="n">
        <f aca="false">DN10/DO10</f>
        <v>0</v>
      </c>
      <c r="DR10" s="4" t="n">
        <f aca="false">CX10+CY10+DF10+DG10</f>
        <v>0</v>
      </c>
      <c r="DS10" s="4" t="n">
        <f aca="false">SUM(CR10:CY10)</f>
        <v>26</v>
      </c>
      <c r="DT10" s="342" t="n">
        <f aca="false">SUM(CZ10:DG10)</f>
        <v>8</v>
      </c>
      <c r="DU10" s="343" t="n">
        <f aca="false">SUM(CR10:DG10)</f>
        <v>34</v>
      </c>
      <c r="DX10" s="15" t="n">
        <f aca="false">(DI10/FD10) - 1</f>
        <v>2.42857142857143</v>
      </c>
      <c r="DY10" s="15" t="n">
        <f aca="false">(DJ10/FE10) - 1</f>
        <v>0.428571428571429</v>
      </c>
      <c r="DZ10" s="15" t="n">
        <f aca="false">(DK10/FF10) - 1</f>
        <v>-0.411764705882353</v>
      </c>
      <c r="EA10" s="15" t="n">
        <f aca="false">(DL10/FG10) - 1</f>
        <v>1.5</v>
      </c>
      <c r="EB10" s="15" t="n">
        <f aca="false">(DM10/FH10) - 1</f>
        <v>1.25</v>
      </c>
      <c r="EC10" s="15" t="e">
        <f aca="false">(DN10/FI10) - 1</f>
        <v>#DIV/0!</v>
      </c>
      <c r="ED10" s="15" t="n">
        <f aca="false">(DO10/FJ10) - 1</f>
        <v>1.42857142857143</v>
      </c>
      <c r="EE10" s="15" t="n">
        <f aca="false">(DP10/FK10) - 1</f>
        <v>-0.0735294117647058</v>
      </c>
      <c r="EF10" s="15" t="e">
        <f aca="false">(DQ10/FL10) - 1</f>
        <v>#DIV/0!</v>
      </c>
      <c r="EG10" s="15" t="e">
        <f aca="false">(DR10/FM10) - 1</f>
        <v>#DIV/0!</v>
      </c>
      <c r="EH10" s="15" t="n">
        <f aca="false">(DS10/FN10) - 1</f>
        <v>1</v>
      </c>
      <c r="EI10" s="15" t="n">
        <f aca="false">(DT10/FO10) - 1</f>
        <v>7</v>
      </c>
      <c r="EJ10" s="15" t="n">
        <f aca="false">(DU10/FP10) - 1</f>
        <v>1.42857142857143</v>
      </c>
      <c r="EL10" s="350" t="n">
        <v>0.34375</v>
      </c>
      <c r="EM10" s="345" t="n">
        <f aca="false">Versonnex!EM10+Sauverny!EM10+Grilly!EM10+'Divonne-&gt;Chavanne'!EM10+'Crassier Voie Verte'!EM10+'Crassier Douane'!EM10</f>
        <v>6</v>
      </c>
      <c r="EN10" s="345" t="n">
        <f aca="false">Versonnex!EN10+Sauverny!EN10+Grilly!EN10+'Divonne-&gt;Chavanne'!EN10+'Crassier Voie Verte'!EN10+'Crassier Douane'!EN10</f>
        <v>3</v>
      </c>
      <c r="EO10" s="345" t="n">
        <f aca="false">Versonnex!EO10+Sauverny!EO10+Grilly!EO10+'Divonne-&gt;Chavanne'!EO10+'Crassier Voie Verte'!EO10+'Crassier Douane'!EO10</f>
        <v>0</v>
      </c>
      <c r="EP10" s="345" t="n">
        <f aca="false">Versonnex!EP10+Sauverny!EP10+Grilly!EP10+'Divonne-&gt;Chavanne'!EP10+'Crassier Voie Verte'!EP10+'Crassier Douane'!EP10</f>
        <v>4</v>
      </c>
      <c r="EQ10" s="345" t="n">
        <f aca="false">Versonnex!EQ10+Sauverny!EQ10+Grilly!EQ10+'Divonne-&gt;Chavanne'!EQ10+'Crassier Voie Verte'!EQ10+'Crassier Douane'!EQ10</f>
        <v>0</v>
      </c>
      <c r="ER10" s="345" t="n">
        <f aca="false">Versonnex!ER10+Sauverny!ER10+Grilly!ER10+'Divonne-&gt;Chavanne'!ER10+'Crassier Voie Verte'!ER10+'Crassier Douane'!ER10</f>
        <v>0</v>
      </c>
      <c r="ES10" s="345" t="n">
        <f aca="false">Versonnex!ES10+Sauverny!ES10+Grilly!ES10+'Divonne-&gt;Chavanne'!ES10+'Crassier Voie Verte'!ES10+'Crassier Douane'!ES10</f>
        <v>0</v>
      </c>
      <c r="ET10" s="345" t="n">
        <f aca="false">Versonnex!ET10+Sauverny!ET10+Grilly!ET10+'Divonne-&gt;Chavanne'!ET10+'Crassier Voie Verte'!ET10+'Crassier Douane'!ET10</f>
        <v>0</v>
      </c>
      <c r="EU10" s="345" t="n">
        <f aca="false">Versonnex!EU10+Sauverny!EU10+Grilly!EU10+'Divonne-&gt;Chavanne'!EU10+'Crassier Voie Verte'!EU10+'Crassier Douane'!EU10</f>
        <v>1</v>
      </c>
      <c r="EV10" s="345" t="n">
        <f aca="false">Versonnex!EV10+Sauverny!EV10+Grilly!EV10+'Divonne-&gt;Chavanne'!EV10+'Crassier Voie Verte'!EV10+'Crassier Douane'!EV10</f>
        <v>0</v>
      </c>
      <c r="EW10" s="345" t="n">
        <f aca="false">Versonnex!EW10+Sauverny!EW10+Grilly!EW10+'Divonne-&gt;Chavanne'!EW10+'Crassier Voie Verte'!EW10+'Crassier Douane'!EW10</f>
        <v>0</v>
      </c>
      <c r="EX10" s="345" t="n">
        <f aca="false">Versonnex!EX10+Sauverny!EX10+Grilly!EX10+'Divonne-&gt;Chavanne'!EX10+'Crassier Voie Verte'!EX10+'Crassier Douane'!EX10</f>
        <v>0</v>
      </c>
      <c r="EY10" s="345" t="n">
        <f aca="false">Versonnex!EY10+Sauverny!EY10+Grilly!EY10+'Divonne-&gt;Chavanne'!EY10+'Crassier Voie Verte'!EY10+'Crassier Douane'!EY10</f>
        <v>0</v>
      </c>
      <c r="EZ10" s="345" t="n">
        <f aca="false">Versonnex!EZ10+Sauverny!EZ10+Grilly!EZ10+'Divonne-&gt;Chavanne'!EZ10+'Crassier Voie Verte'!EZ10+'Crassier Douane'!EZ10</f>
        <v>0</v>
      </c>
      <c r="FA10" s="345" t="n">
        <f aca="false">Versonnex!FA10+Sauverny!FA10+Grilly!FA10+'Divonne-&gt;Chavanne'!FA10+'Crassier Voie Verte'!FA10+'Crassier Douane'!FA10</f>
        <v>0</v>
      </c>
      <c r="FB10" s="345" t="n">
        <f aca="false">Versonnex!FB10+Sauverny!FB10+Grilly!FB10+'Divonne-&gt;Chavanne'!FB10+'Crassier Voie Verte'!FB10+'Crassier Douane'!FB10</f>
        <v>0</v>
      </c>
      <c r="FD10" s="340" t="n">
        <f aca="false">EM10+EO10+EQ10+ES10+EU10+EW10+EY10+FA10</f>
        <v>7</v>
      </c>
      <c r="FE10" s="4" t="n">
        <f aca="false">EN10+EP10+ER10+ET10+EV10+EX10+EZ10+FB10</f>
        <v>7</v>
      </c>
      <c r="FF10" s="341" t="n">
        <f aca="false">FE10/(FE10+FD10)</f>
        <v>0.5</v>
      </c>
      <c r="FG10" s="4" t="n">
        <f aca="false">EM10+EN10+EU10+EV10</f>
        <v>10</v>
      </c>
      <c r="FH10" s="4" t="n">
        <f aca="false">EO10+EP10+EW10+EX10</f>
        <v>4</v>
      </c>
      <c r="FI10" s="4" t="n">
        <f aca="false">EQ10+ER10+EY10+EZ10</f>
        <v>0</v>
      </c>
      <c r="FJ10" s="4" t="n">
        <f aca="false">SUM(FG10:FI10)</f>
        <v>14</v>
      </c>
      <c r="FK10" s="15" t="n">
        <f aca="false">FH10/FJ10</f>
        <v>0.285714285714286</v>
      </c>
      <c r="FL10" s="15" t="n">
        <f aca="false">FI10/FJ10</f>
        <v>0</v>
      </c>
      <c r="FM10" s="4" t="n">
        <f aca="false">ES10+ET10+FA10+FB10</f>
        <v>0</v>
      </c>
      <c r="FN10" s="4" t="n">
        <f aca="false">SUM(EM10:ET10)</f>
        <v>13</v>
      </c>
      <c r="FO10" s="342" t="n">
        <f aca="false">SUM(EU10:FB10)</f>
        <v>1</v>
      </c>
      <c r="FP10" s="343" t="n">
        <f aca="false">SUM(EM10:FB10)</f>
        <v>14</v>
      </c>
      <c r="GF10" s="347" t="e">
        <f aca="false">(FD10/FR10) - 1</f>
        <v>#DIV/0!</v>
      </c>
      <c r="GG10" s="15" t="e">
        <f aca="false">(FE10/FS10) - 1</f>
        <v>#DIV/0!</v>
      </c>
      <c r="GH10" s="15" t="e">
        <f aca="false">(FF10/FT10) - 1</f>
        <v>#DIV/0!</v>
      </c>
      <c r="GI10" s="15" t="e">
        <f aca="false">(FG10/FU10) - 1</f>
        <v>#DIV/0!</v>
      </c>
      <c r="GJ10" s="15" t="e">
        <f aca="false">(FH10/FV10) - 1</f>
        <v>#DIV/0!</v>
      </c>
      <c r="GK10" s="15" t="e">
        <f aca="false">(FI10/FW10) - 1</f>
        <v>#DIV/0!</v>
      </c>
      <c r="GL10" s="15" t="e">
        <f aca="false">(FJ10/FX10) - 1</f>
        <v>#DIV/0!</v>
      </c>
      <c r="GM10" s="15" t="e">
        <f aca="false">(FK10/FY10) - 1</f>
        <v>#DIV/0!</v>
      </c>
      <c r="GN10" s="15" t="e">
        <f aca="false">(FL10/FZ10) - 1</f>
        <v>#DIV/0!</v>
      </c>
      <c r="GO10" s="15" t="e">
        <f aca="false">(FM10/GA10) - 1</f>
        <v>#DIV/0!</v>
      </c>
      <c r="GP10" s="15" t="e">
        <f aca="false">(FN10/GB10) - 1</f>
        <v>#DIV/0!</v>
      </c>
      <c r="GQ10" s="15" t="e">
        <f aca="false">(FO10/GC10) - 1</f>
        <v>#DIV/0!</v>
      </c>
      <c r="GR10" s="348" t="e">
        <f aca="false">(FP10/GD10) - 1</f>
        <v>#DIV/0!</v>
      </c>
    </row>
    <row r="11" customFormat="false" ht="21" hidden="false" customHeight="true" outlineLevel="0" collapsed="false">
      <c r="A11" s="349" t="n">
        <v>0.354166666666667</v>
      </c>
      <c r="B11" s="345" t="n">
        <f aca="false">'Vireloup Douane'!B11+Versonnex!B11+Grilly!B11+Sauverny!B11+'Divonne-&gt;Chavanne'!B11+'Crassier Voie Verte'!B11+'Crassier Douane'!B11</f>
        <v>13</v>
      </c>
      <c r="C11" s="345" t="n">
        <f aca="false">'Vireloup Douane'!C11+Versonnex!C11+Grilly!C11+Sauverny!C11+'Divonne-&gt;Chavanne'!C11+'Crassier Voie Verte'!C11+'Crassier Douane'!C11</f>
        <v>6</v>
      </c>
      <c r="D11" s="345" t="n">
        <f aca="false">'Vireloup Douane'!D11+Versonnex!D11+Grilly!D11+Sauverny!D11+'Divonne-&gt;Chavanne'!D11+'Crassier Voie Verte'!D11+'Crassier Douane'!D11</f>
        <v>11</v>
      </c>
      <c r="E11" s="345" t="n">
        <f aca="false">'Vireloup Douane'!E11+Versonnex!E11+Grilly!E11+Sauverny!E11+'Divonne-&gt;Chavanne'!E11+'Crassier Voie Verte'!E11+'Crassier Douane'!E11</f>
        <v>9</v>
      </c>
      <c r="F11" s="345" t="n">
        <f aca="false">'Vireloup Douane'!F11+Versonnex!F11+Grilly!F11+Sauverny!F11+'Divonne-&gt;Chavanne'!F11+'Crassier Voie Verte'!F11+'Crassier Douane'!F11</f>
        <v>2</v>
      </c>
      <c r="G11" s="345" t="n">
        <f aca="false">'Vireloup Douane'!G11+Versonnex!G11+Grilly!G11+Sauverny!G11+'Divonne-&gt;Chavanne'!G11+'Crassier Voie Verte'!G11+'Crassier Douane'!G11</f>
        <v>0</v>
      </c>
      <c r="H11" s="345" t="n">
        <f aca="false">'Vireloup Douane'!H11+Versonnex!H11+Grilly!H11+Sauverny!H11+'Divonne-&gt;Chavanne'!H11+'Crassier Voie Verte'!H11+'Crassier Douane'!H11</f>
        <v>4</v>
      </c>
      <c r="I11" s="345" t="n">
        <f aca="false">'Vireloup Douane'!I11+Versonnex!I11+Grilly!I11+Sauverny!I11+'Divonne-&gt;Chavanne'!I11+'Crassier Voie Verte'!I11+'Crassier Douane'!I11</f>
        <v>0</v>
      </c>
      <c r="J11" s="345" t="n">
        <f aca="false">'Vireloup Douane'!J11+Versonnex!J11+Grilly!J11+Sauverny!J11+'Divonne-&gt;Chavanne'!J11+'Crassier Voie Verte'!J11+'Crassier Douane'!J11</f>
        <v>6</v>
      </c>
      <c r="K11" s="345" t="n">
        <f aca="false">'Vireloup Douane'!K11+Versonnex!K11+Grilly!K11+Sauverny!K11+'Divonne-&gt;Chavanne'!K11+'Crassier Voie Verte'!K11+'Crassier Douane'!K11</f>
        <v>4</v>
      </c>
      <c r="L11" s="345" t="n">
        <f aca="false">'Vireloup Douane'!L11+Versonnex!L11+Grilly!L11+Sauverny!L11+'Divonne-&gt;Chavanne'!L11+'Crassier Voie Verte'!L11+'Crassier Douane'!L11</f>
        <v>0</v>
      </c>
      <c r="M11" s="345" t="n">
        <f aca="false">'Vireloup Douane'!M11+Versonnex!M11+Grilly!M11+Sauverny!M11+'Divonne-&gt;Chavanne'!M11+'Crassier Voie Verte'!M11+'Crassier Douane'!M11</f>
        <v>3</v>
      </c>
      <c r="N11" s="345" t="n">
        <f aca="false">'Vireloup Douane'!N11+Versonnex!N11+Grilly!N11+Sauverny!N11+'Divonne-&gt;Chavanne'!N11+'Crassier Voie Verte'!N11+'Crassier Douane'!N11</f>
        <v>0</v>
      </c>
      <c r="O11" s="345" t="n">
        <f aca="false">'Vireloup Douane'!O11+Versonnex!O11+Grilly!O11+Sauverny!O11+'Divonne-&gt;Chavanne'!O11+'Crassier Voie Verte'!O11+'Crassier Douane'!O11</f>
        <v>0</v>
      </c>
      <c r="P11" s="345" t="n">
        <f aca="false">'Vireloup Douane'!P11+Versonnex!P11+Grilly!P11+Sauverny!P11+'Divonne-&gt;Chavanne'!P11+'Crassier Voie Verte'!P11+'Crassier Douane'!P11</f>
        <v>1</v>
      </c>
      <c r="Q11" s="345" t="n">
        <f aca="false">'Vireloup Douane'!Q11+Versonnex!Q11+Grilly!Q11+Sauverny!Q11+'Divonne-&gt;Chavanne'!Q11+'Crassier Voie Verte'!Q11+'Crassier Douane'!Q11</f>
        <v>0</v>
      </c>
      <c r="S11" s="340" t="n">
        <f aca="false">B11+D11+F11+H11+J11+L11+N11+P11</f>
        <v>37</v>
      </c>
      <c r="T11" s="4" t="n">
        <f aca="false">C11+E11+G11+I11+K11+M11+O11+Q11</f>
        <v>22</v>
      </c>
      <c r="U11" s="341" t="n">
        <f aca="false">T11/(T11+S11)</f>
        <v>0.372881355932203</v>
      </c>
      <c r="V11" s="4" t="n">
        <f aca="false">B11+C11+J11+K11</f>
        <v>29</v>
      </c>
      <c r="W11" s="4" t="n">
        <f aca="false">D11+E11+L11+M11</f>
        <v>23</v>
      </c>
      <c r="X11" s="4" t="n">
        <f aca="false">F11+G11+N11+O11</f>
        <v>2</v>
      </c>
      <c r="Y11" s="4" t="n">
        <f aca="false">SUM(V11:X11)</f>
        <v>54</v>
      </c>
      <c r="Z11" s="15" t="n">
        <f aca="false">W11/Y11</f>
        <v>0.425925925925926</v>
      </c>
      <c r="AA11" s="15" t="n">
        <f aca="false">X11/Y11</f>
        <v>0.037037037037037</v>
      </c>
      <c r="AB11" s="4" t="n">
        <f aca="false">H11+I11+P11+Q11</f>
        <v>5</v>
      </c>
      <c r="AC11" s="4" t="n">
        <f aca="false">SUM(B11:I11)</f>
        <v>45</v>
      </c>
      <c r="AD11" s="342" t="n">
        <f aca="false">SUM(J11:Q11)</f>
        <v>14</v>
      </c>
      <c r="AE11" s="343" t="n">
        <f aca="false">SUM(B11:Q11)</f>
        <v>59</v>
      </c>
      <c r="AH11" s="15" t="n">
        <f aca="false">(S11/BN11) - 1</f>
        <v>0.121212121212121</v>
      </c>
      <c r="AI11" s="15" t="n">
        <f aca="false">(T11/BO11) - 1</f>
        <v>0.222222222222222</v>
      </c>
      <c r="AJ11" s="15" t="n">
        <f aca="false">(U11/BP11) - 1</f>
        <v>0.0564971751412429</v>
      </c>
      <c r="AK11" s="15" t="n">
        <f aca="false">(V11/BQ11) - 1</f>
        <v>0.0357142857142858</v>
      </c>
      <c r="AL11" s="15" t="n">
        <f aca="false">(W11/BR11) - 1</f>
        <v>0.4375</v>
      </c>
      <c r="AM11" s="15" t="n">
        <f aca="false">(X11/BS11) - 1</f>
        <v>1</v>
      </c>
      <c r="AN11" s="15" t="n">
        <f aca="false">(Y11/BT11) - 1</f>
        <v>0.2</v>
      </c>
      <c r="AO11" s="15" t="n">
        <f aca="false">(Z11/BU11) - 1</f>
        <v>0.197916666666667</v>
      </c>
      <c r="AP11" s="15" t="n">
        <f aca="false">(AA11/BV11) - 1</f>
        <v>0.666666666666667</v>
      </c>
      <c r="AQ11" s="15" t="n">
        <f aca="false">(AB11/BW11) - 1</f>
        <v>-0.166666666666667</v>
      </c>
      <c r="AR11" s="15" t="n">
        <f aca="false">(AC11/BX11) - 1</f>
        <v>0.125</v>
      </c>
      <c r="AS11" s="15" t="n">
        <f aca="false">(AD11/BY11) - 1</f>
        <v>0.272727272727273</v>
      </c>
      <c r="AT11" s="15" t="n">
        <f aca="false">(AE11/BZ11) - 1</f>
        <v>0.156862745098039</v>
      </c>
      <c r="AV11" s="349" t="n">
        <v>0.354166666666667</v>
      </c>
      <c r="AW11" s="345" t="n">
        <f aca="false">'Vireloup Douane'!AW11+Versonnex!AW11+Grilly!AW11+Sauverny!AW11+'Divonne-&gt;Chavanne'!AW11+'Crassier Voie Verte'!AW11+'Crassier Douane'!AW11</f>
        <v>14</v>
      </c>
      <c r="AX11" s="345" t="n">
        <f aca="false">'Vireloup Douane'!AX11+Versonnex!AX11+Grilly!AX11+Sauverny!AX11+'Divonne-&gt;Chavanne'!AX11+'Crassier Voie Verte'!AX11+'Crassier Douane'!AX11</f>
        <v>6</v>
      </c>
      <c r="AY11" s="345" t="n">
        <f aca="false">'Vireloup Douane'!AY11+Versonnex!AY11+Grilly!AY11+Sauverny!AY11+'Divonne-&gt;Chavanne'!AY11+'Crassier Voie Verte'!AY11+'Crassier Douane'!AY11</f>
        <v>8</v>
      </c>
      <c r="AZ11" s="345" t="n">
        <f aca="false">'Vireloup Douane'!AZ11+Versonnex!AZ11+Grilly!AZ11+Sauverny!AZ11+'Divonne-&gt;Chavanne'!AZ11+'Crassier Voie Verte'!AZ11+'Crassier Douane'!AZ11</f>
        <v>6</v>
      </c>
      <c r="BA11" s="345" t="n">
        <f aca="false">'Vireloup Douane'!BA11+Versonnex!BA11+Grilly!BA11+Sauverny!BA11+'Divonne-&gt;Chavanne'!BA11+'Crassier Voie Verte'!BA11+'Crassier Douane'!BA11</f>
        <v>1</v>
      </c>
      <c r="BB11" s="345" t="n">
        <f aca="false">'Vireloup Douane'!BB11+Versonnex!BB11+Grilly!BB11+Sauverny!BB11+'Divonne-&gt;Chavanne'!BB11+'Crassier Voie Verte'!BB11+'Crassier Douane'!BB11</f>
        <v>0</v>
      </c>
      <c r="BC11" s="345" t="n">
        <f aca="false">'Vireloup Douane'!BC11+Versonnex!BC11+Grilly!BC11+Sauverny!BC11+'Divonne-&gt;Chavanne'!BC11+'Crassier Voie Verte'!BC11+'Crassier Douane'!BC11</f>
        <v>3</v>
      </c>
      <c r="BD11" s="345" t="n">
        <f aca="false">'Vireloup Douane'!BD11+Versonnex!BD11+Grilly!BD11+Sauverny!BD11+'Divonne-&gt;Chavanne'!BD11+'Crassier Voie Verte'!BD11+'Crassier Douane'!BD11</f>
        <v>2</v>
      </c>
      <c r="BE11" s="345" t="n">
        <f aca="false">'Vireloup Douane'!BE11+Versonnex!BE11+Grilly!BE11+Sauverny!BE11+'Divonne-&gt;Chavanne'!BE11+'Crassier Voie Verte'!BE11+'Crassier Douane'!BE11</f>
        <v>5</v>
      </c>
      <c r="BF11" s="345" t="n">
        <f aca="false">'Vireloup Douane'!BF11+Versonnex!BF11+Grilly!BF11+Sauverny!BF11+'Divonne-&gt;Chavanne'!BF11+'Crassier Voie Verte'!BF11+'Crassier Douane'!BF11</f>
        <v>3</v>
      </c>
      <c r="BG11" s="345" t="n">
        <f aca="false">'Vireloup Douane'!BG11+Versonnex!BG11+Grilly!BG11+Sauverny!BG11+'Divonne-&gt;Chavanne'!BG11+'Crassier Voie Verte'!BG11+'Crassier Douane'!BG11</f>
        <v>1</v>
      </c>
      <c r="BH11" s="345" t="n">
        <f aca="false">'Vireloup Douane'!BH11+Versonnex!BH11+Grilly!BH11+Sauverny!BH11+'Divonne-&gt;Chavanne'!BH11+'Crassier Voie Verte'!BH11+'Crassier Douane'!BH11</f>
        <v>1</v>
      </c>
      <c r="BI11" s="345" t="n">
        <f aca="false">'Vireloup Douane'!BI11+Versonnex!BI11+Grilly!BI11+Sauverny!BI11+'Divonne-&gt;Chavanne'!BI11+'Crassier Voie Verte'!BI11+'Crassier Douane'!BI11</f>
        <v>0</v>
      </c>
      <c r="BJ11" s="345" t="n">
        <f aca="false">'Vireloup Douane'!BJ11+Versonnex!BJ11+Grilly!BJ11+Sauverny!BJ11+'Divonne-&gt;Chavanne'!BJ11+'Crassier Voie Verte'!BJ11+'Crassier Douane'!BJ11</f>
        <v>0</v>
      </c>
      <c r="BK11" s="345" t="n">
        <f aca="false">'Vireloup Douane'!BK11+Versonnex!BK11+Grilly!BK11+Sauverny!BK11+'Divonne-&gt;Chavanne'!BK11+'Crassier Voie Verte'!BK11+'Crassier Douane'!BK11</f>
        <v>1</v>
      </c>
      <c r="BL11" s="345" t="n">
        <f aca="false">'Vireloup Douane'!BL11+Versonnex!BL11+Grilly!BL11+Sauverny!BL11+'Divonne-&gt;Chavanne'!BL11+'Crassier Voie Verte'!BL11+'Crassier Douane'!BL11</f>
        <v>0</v>
      </c>
      <c r="BN11" s="340" t="n">
        <f aca="false">AW11+AY11+BA11+BC11+BE11+BG11+BI11+BK11</f>
        <v>33</v>
      </c>
      <c r="BO11" s="4" t="n">
        <f aca="false">AX11+AZ11+BB11+BD11+BF11+BH11+BJ11+BL11</f>
        <v>18</v>
      </c>
      <c r="BP11" s="341" t="n">
        <f aca="false">BO11/(BO11+BN11)</f>
        <v>0.352941176470588</v>
      </c>
      <c r="BQ11" s="4" t="n">
        <f aca="false">AW11+AX11+BE11+BF11</f>
        <v>28</v>
      </c>
      <c r="BR11" s="4" t="n">
        <f aca="false">AY11+AZ11+BG11+BH11</f>
        <v>16</v>
      </c>
      <c r="BS11" s="4" t="n">
        <f aca="false">BA11+BB11+BI11+BJ11</f>
        <v>1</v>
      </c>
      <c r="BT11" s="4" t="n">
        <f aca="false">SUM(BQ11:BS11)</f>
        <v>45</v>
      </c>
      <c r="BU11" s="15" t="n">
        <f aca="false">BR11/BT11</f>
        <v>0.355555555555556</v>
      </c>
      <c r="BV11" s="15" t="n">
        <f aca="false">BS11/BT11</f>
        <v>0.0222222222222222</v>
      </c>
      <c r="BW11" s="4" t="n">
        <f aca="false">BC11+BD11+BK11+BL11</f>
        <v>6</v>
      </c>
      <c r="BX11" s="4" t="n">
        <f aca="false">SUM(AW11:BD11)</f>
        <v>40</v>
      </c>
      <c r="BY11" s="342" t="n">
        <f aca="false">SUM(BE11:BL11)</f>
        <v>11</v>
      </c>
      <c r="BZ11" s="343" t="n">
        <f aca="false">SUM(AW11:BL11)</f>
        <v>51</v>
      </c>
      <c r="CC11" s="15" t="n">
        <f aca="false">(BN11/DI11) - 1</f>
        <v>1.53846153846154</v>
      </c>
      <c r="CD11" s="15" t="n">
        <f aca="false">(BO11/DJ11) - 1</f>
        <v>1</v>
      </c>
      <c r="CE11" s="15" t="n">
        <f aca="false">(BP11/DK11) - 1</f>
        <v>-0.137254901960784</v>
      </c>
      <c r="CF11" s="15" t="n">
        <f aca="false">(BQ11/DL11) - 1</f>
        <v>1.54545454545455</v>
      </c>
      <c r="CG11" s="15" t="n">
        <f aca="false">(BR11/DM11) - 1</f>
        <v>1.28571428571429</v>
      </c>
      <c r="CH11" s="15" t="n">
        <f aca="false">(BS11/DN11) - 1</f>
        <v>0</v>
      </c>
      <c r="CI11" s="15" t="n">
        <f aca="false">(BT11/DO11) - 1</f>
        <v>1.36842105263158</v>
      </c>
      <c r="CJ11" s="15" t="n">
        <f aca="false">(BU11/DP11) - 1</f>
        <v>-0.0349206349206348</v>
      </c>
      <c r="CK11" s="15" t="n">
        <f aca="false">(BV11/DQ11) - 1</f>
        <v>-0.577777777777778</v>
      </c>
      <c r="CL11" s="15" t="n">
        <f aca="false">(BW11/DR11) - 1</f>
        <v>1</v>
      </c>
      <c r="CM11" s="15" t="n">
        <f aca="false">(BX11/DS11) - 1</f>
        <v>1.5</v>
      </c>
      <c r="CN11" s="15" t="n">
        <f aca="false">(BY11/DT11) - 1</f>
        <v>0.833333333333333</v>
      </c>
      <c r="CO11" s="15" t="n">
        <f aca="false">(BZ11/DU11) - 1</f>
        <v>1.31818181818182</v>
      </c>
      <c r="CQ11" s="349" t="n">
        <v>0.354166666666667</v>
      </c>
      <c r="CR11" s="345" t="n">
        <f aca="false">'Vireloup Douane'!CR11+Versonnex!CR11+Grilly!CR11+Sauverny!CR11+'Divonne-&gt;Chavanne'!CR11+'Crassier Voie Verte'!CR11+'Crassier Douane'!CR11</f>
        <v>5</v>
      </c>
      <c r="CS11" s="345" t="n">
        <f aca="false">'Vireloup Douane'!CS11+Versonnex!CS11+Grilly!CS11+Sauverny!CS11+'Divonne-&gt;Chavanne'!CS11+'Crassier Voie Verte'!CS11+'Crassier Douane'!CS11</f>
        <v>4</v>
      </c>
      <c r="CT11" s="345" t="n">
        <f aca="false">'Vireloup Douane'!CT11+Versonnex!CT11+Grilly!CT11+Sauverny!CT11+'Divonne-&gt;Chavanne'!CT11+'Crassier Voie Verte'!CT11+'Crassier Douane'!CT11</f>
        <v>1</v>
      </c>
      <c r="CU11" s="345" t="n">
        <f aca="false">'Vireloup Douane'!CU11+Versonnex!CU11+Grilly!CU11+Sauverny!CU11+'Divonne-&gt;Chavanne'!CU11+'Crassier Voie Verte'!CU11+'Crassier Douane'!CU11</f>
        <v>2</v>
      </c>
      <c r="CV11" s="345" t="n">
        <f aca="false">'Vireloup Douane'!CV11+Versonnex!CV11+Grilly!CV11+Sauverny!CV11+'Divonne-&gt;Chavanne'!CV11+'Crassier Voie Verte'!CV11+'Crassier Douane'!CV11</f>
        <v>1</v>
      </c>
      <c r="CW11" s="345" t="n">
        <f aca="false">'Vireloup Douane'!CW11+Versonnex!CW11+Grilly!CW11+Sauverny!CW11+'Divonne-&gt;Chavanne'!CW11+'Crassier Voie Verte'!CW11+'Crassier Douane'!CW11</f>
        <v>0</v>
      </c>
      <c r="CX11" s="345" t="n">
        <f aca="false">'Vireloup Douane'!CX11+Versonnex!CX11+Grilly!CX11+Sauverny!CX11+'Divonne-&gt;Chavanne'!CX11+'Crassier Voie Verte'!CX11+'Crassier Douane'!CX11</f>
        <v>1</v>
      </c>
      <c r="CY11" s="345" t="n">
        <f aca="false">'Vireloup Douane'!CY11+Versonnex!CY11+Grilly!CY11+Sauverny!CY11+'Divonne-&gt;Chavanne'!CY11+'Crassier Voie Verte'!CY11+'Crassier Douane'!CY11</f>
        <v>2</v>
      </c>
      <c r="CZ11" s="345" t="n">
        <f aca="false">'Vireloup Douane'!CZ11+Versonnex!CZ11+Grilly!CZ11+Sauverny!CZ11+'Divonne-&gt;Chavanne'!CZ11+'Crassier Voie Verte'!CZ11+'Crassier Douane'!CZ11</f>
        <v>2</v>
      </c>
      <c r="DA11" s="345" t="n">
        <f aca="false">'Vireloup Douane'!DA11+Versonnex!DA11+Grilly!DA11+Sauverny!DA11+'Divonne-&gt;Chavanne'!DA11+'Crassier Voie Verte'!DA11+'Crassier Douane'!DA11</f>
        <v>0</v>
      </c>
      <c r="DB11" s="345" t="n">
        <f aca="false">'Vireloup Douane'!DB11+Versonnex!DB11+Grilly!DB11+Sauverny!DB11+'Divonne-&gt;Chavanne'!DB11+'Crassier Voie Verte'!DB11+'Crassier Douane'!DB11</f>
        <v>3</v>
      </c>
      <c r="DC11" s="345" t="n">
        <f aca="false">'Vireloup Douane'!DC11+Versonnex!DC11+Grilly!DC11+Sauverny!DC11+'Divonne-&gt;Chavanne'!DC11+'Crassier Voie Verte'!DC11+'Crassier Douane'!DC11</f>
        <v>1</v>
      </c>
      <c r="DD11" s="345" t="n">
        <f aca="false">'Vireloup Douane'!DD11+Versonnex!DD11+Grilly!DD11+Sauverny!DD11+'Divonne-&gt;Chavanne'!DD11+'Crassier Voie Verte'!DD11+'Crassier Douane'!DD11</f>
        <v>0</v>
      </c>
      <c r="DE11" s="345" t="n">
        <f aca="false">'Vireloup Douane'!DE11+Versonnex!DE11+Grilly!DE11+Sauverny!DE11+'Divonne-&gt;Chavanne'!DE11+'Crassier Voie Verte'!DE11+'Crassier Douane'!DE11</f>
        <v>0</v>
      </c>
      <c r="DF11" s="345" t="n">
        <f aca="false">'Vireloup Douane'!DF11+Versonnex!DF11+Grilly!DF11+Sauverny!DF11+'Divonne-&gt;Chavanne'!DF11+'Crassier Voie Verte'!DF11+'Crassier Douane'!DF11</f>
        <v>0</v>
      </c>
      <c r="DG11" s="345" t="n">
        <f aca="false">'Vireloup Douane'!DG11+Versonnex!DG11+Grilly!DG11+Sauverny!DG11+'Divonne-&gt;Chavanne'!DG11+'Crassier Voie Verte'!DG11+'Crassier Douane'!DG11</f>
        <v>0</v>
      </c>
      <c r="DI11" s="340" t="n">
        <f aca="false">CR11+CT11+CV11+CX11+CZ11+DB11+DD11+DF11</f>
        <v>13</v>
      </c>
      <c r="DJ11" s="4" t="n">
        <f aca="false">CS11+CU11+CW11+CY11+DA11+DC11+DE11+DG11</f>
        <v>9</v>
      </c>
      <c r="DK11" s="341" t="n">
        <f aca="false">DJ11/(DJ11+DI11)</f>
        <v>0.409090909090909</v>
      </c>
      <c r="DL11" s="4" t="n">
        <f aca="false">CR11+CS11+CZ11+DA11</f>
        <v>11</v>
      </c>
      <c r="DM11" s="4" t="n">
        <f aca="false">CT11+CU11+DB11+DC11</f>
        <v>7</v>
      </c>
      <c r="DN11" s="4" t="n">
        <f aca="false">CV11+CW11+DD11+DE11</f>
        <v>1</v>
      </c>
      <c r="DO11" s="4" t="n">
        <f aca="false">SUM(DL11:DN11)</f>
        <v>19</v>
      </c>
      <c r="DP11" s="15" t="n">
        <f aca="false">DM11/DO11</f>
        <v>0.368421052631579</v>
      </c>
      <c r="DQ11" s="15" t="n">
        <f aca="false">DN11/DO11</f>
        <v>0.0526315789473684</v>
      </c>
      <c r="DR11" s="4" t="n">
        <f aca="false">CX11+CY11+DF11+DG11</f>
        <v>3</v>
      </c>
      <c r="DS11" s="4" t="n">
        <f aca="false">SUM(CR11:CY11)</f>
        <v>16</v>
      </c>
      <c r="DT11" s="342" t="n">
        <f aca="false">SUM(CZ11:DG11)</f>
        <v>6</v>
      </c>
      <c r="DU11" s="343" t="n">
        <f aca="false">SUM(CR11:DG11)</f>
        <v>22</v>
      </c>
      <c r="DX11" s="15" t="n">
        <f aca="false">(DI11/FD11) - 1</f>
        <v>0.444444444444444</v>
      </c>
      <c r="DY11" s="15" t="n">
        <f aca="false">(DJ11/FE11) - 1</f>
        <v>2</v>
      </c>
      <c r="DZ11" s="15" t="n">
        <f aca="false">(DK11/FF11) - 1</f>
        <v>0.636363636363636</v>
      </c>
      <c r="EA11" s="15" t="n">
        <f aca="false">(DL11/FG11) - 1</f>
        <v>0.375</v>
      </c>
      <c r="EB11" s="15" t="n">
        <f aca="false">(DM11/FH11) - 1</f>
        <v>2.5</v>
      </c>
      <c r="EC11" s="15" t="e">
        <f aca="false">(DN11/FI11) - 1</f>
        <v>#DIV/0!</v>
      </c>
      <c r="ED11" s="15" t="n">
        <f aca="false">(DO11/FJ11) - 1</f>
        <v>0.9</v>
      </c>
      <c r="EE11" s="15" t="n">
        <f aca="false">(DP11/FK11) - 1</f>
        <v>0.842105263157894</v>
      </c>
      <c r="EF11" s="15" t="e">
        <f aca="false">(DQ11/FL11) - 1</f>
        <v>#DIV/0!</v>
      </c>
      <c r="EG11" s="15" t="n">
        <f aca="false">(DR11/FM11) - 1</f>
        <v>0.5</v>
      </c>
      <c r="EH11" s="15" t="n">
        <f aca="false">(DS11/FN11) - 1</f>
        <v>0.6</v>
      </c>
      <c r="EI11" s="15" t="n">
        <f aca="false">(DT11/FO11) - 1</f>
        <v>2</v>
      </c>
      <c r="EJ11" s="15" t="n">
        <f aca="false">(DU11/FP11) - 1</f>
        <v>0.833333333333333</v>
      </c>
      <c r="EL11" s="350" t="n">
        <v>0.354166666666667</v>
      </c>
      <c r="EM11" s="345" t="n">
        <f aca="false">Versonnex!EM11+Sauverny!EM11+Grilly!EM11+'Divonne-&gt;Chavanne'!EM11+'Crassier Voie Verte'!EM11+'Crassier Douane'!EM11</f>
        <v>4</v>
      </c>
      <c r="EN11" s="345" t="n">
        <f aca="false">Versonnex!EN11+Sauverny!EN11+Grilly!EN11+'Divonne-&gt;Chavanne'!EN11+'Crassier Voie Verte'!EN11+'Crassier Douane'!EN11</f>
        <v>2</v>
      </c>
      <c r="EO11" s="345" t="n">
        <f aca="false">Versonnex!EO11+Sauverny!EO11+Grilly!EO11+'Divonne-&gt;Chavanne'!EO11+'Crassier Voie Verte'!EO11+'Crassier Douane'!EO11</f>
        <v>1</v>
      </c>
      <c r="EP11" s="345" t="n">
        <f aca="false">Versonnex!EP11+Sauverny!EP11+Grilly!EP11+'Divonne-&gt;Chavanne'!EP11+'Crassier Voie Verte'!EP11+'Crassier Douane'!EP11</f>
        <v>1</v>
      </c>
      <c r="EQ11" s="345" t="n">
        <f aca="false">Versonnex!EQ11+Sauverny!EQ11+Grilly!EQ11+'Divonne-&gt;Chavanne'!EQ11+'Crassier Voie Verte'!EQ11+'Crassier Douane'!EQ11</f>
        <v>0</v>
      </c>
      <c r="ER11" s="345" t="n">
        <f aca="false">Versonnex!ER11+Sauverny!ER11+Grilly!ER11+'Divonne-&gt;Chavanne'!ER11+'Crassier Voie Verte'!ER11+'Crassier Douane'!ER11</f>
        <v>0</v>
      </c>
      <c r="ES11" s="345" t="n">
        <f aca="false">Versonnex!ES11+Sauverny!ES11+Grilly!ES11+'Divonne-&gt;Chavanne'!ES11+'Crassier Voie Verte'!ES11+'Crassier Douane'!ES11</f>
        <v>2</v>
      </c>
      <c r="ET11" s="345" t="n">
        <f aca="false">Versonnex!ET11+Sauverny!ET11+Grilly!ET11+'Divonne-&gt;Chavanne'!ET11+'Crassier Voie Verte'!ET11+'Crassier Douane'!ET11</f>
        <v>0</v>
      </c>
      <c r="EU11" s="345" t="n">
        <f aca="false">Versonnex!EU11+Sauverny!EU11+Grilly!EU11+'Divonne-&gt;Chavanne'!EU11+'Crassier Voie Verte'!EU11+'Crassier Douane'!EU11</f>
        <v>2</v>
      </c>
      <c r="EV11" s="345" t="n">
        <f aca="false">Versonnex!EV11+Sauverny!EV11+Grilly!EV11+'Divonne-&gt;Chavanne'!EV11+'Crassier Voie Verte'!EV11+'Crassier Douane'!EV11</f>
        <v>0</v>
      </c>
      <c r="EW11" s="345" t="n">
        <f aca="false">Versonnex!EW11+Sauverny!EW11+Grilly!EW11+'Divonne-&gt;Chavanne'!EW11+'Crassier Voie Verte'!EW11+'Crassier Douane'!EW11</f>
        <v>0</v>
      </c>
      <c r="EX11" s="345" t="n">
        <f aca="false">Versonnex!EX11+Sauverny!EX11+Grilly!EX11+'Divonne-&gt;Chavanne'!EX11+'Crassier Voie Verte'!EX11+'Crassier Douane'!EX11</f>
        <v>0</v>
      </c>
      <c r="EY11" s="345" t="n">
        <f aca="false">Versonnex!EY11+Sauverny!EY11+Grilly!EY11+'Divonne-&gt;Chavanne'!EY11+'Crassier Voie Verte'!EY11+'Crassier Douane'!EY11</f>
        <v>0</v>
      </c>
      <c r="EZ11" s="345" t="n">
        <f aca="false">Versonnex!EZ11+Sauverny!EZ11+Grilly!EZ11+'Divonne-&gt;Chavanne'!EZ11+'Crassier Voie Verte'!EZ11+'Crassier Douane'!EZ11</f>
        <v>0</v>
      </c>
      <c r="FA11" s="345" t="n">
        <f aca="false">Versonnex!FA11+Sauverny!FA11+Grilly!FA11+'Divonne-&gt;Chavanne'!FA11+'Crassier Voie Verte'!FA11+'Crassier Douane'!FA11</f>
        <v>0</v>
      </c>
      <c r="FB11" s="345" t="n">
        <f aca="false">Versonnex!FB11+Sauverny!FB11+Grilly!FB11+'Divonne-&gt;Chavanne'!FB11+'Crassier Voie Verte'!FB11+'Crassier Douane'!FB11</f>
        <v>0</v>
      </c>
      <c r="FD11" s="340" t="n">
        <f aca="false">EM11+EO11+EQ11+ES11+EU11+EW11+EY11+FA11</f>
        <v>9</v>
      </c>
      <c r="FE11" s="4" t="n">
        <f aca="false">EN11+EP11+ER11+ET11+EV11+EX11+EZ11+FB11</f>
        <v>3</v>
      </c>
      <c r="FF11" s="341" t="n">
        <f aca="false">FE11/(FE11+FD11)</f>
        <v>0.25</v>
      </c>
      <c r="FG11" s="4" t="n">
        <f aca="false">EM11+EN11+EU11+EV11</f>
        <v>8</v>
      </c>
      <c r="FH11" s="4" t="n">
        <f aca="false">EO11+EP11+EW11+EX11</f>
        <v>2</v>
      </c>
      <c r="FI11" s="4" t="n">
        <f aca="false">EQ11+ER11+EY11+EZ11</f>
        <v>0</v>
      </c>
      <c r="FJ11" s="4" t="n">
        <f aca="false">SUM(FG11:FI11)</f>
        <v>10</v>
      </c>
      <c r="FK11" s="15" t="n">
        <f aca="false">FH11/FJ11</f>
        <v>0.2</v>
      </c>
      <c r="FL11" s="15" t="n">
        <f aca="false">FI11/FJ11</f>
        <v>0</v>
      </c>
      <c r="FM11" s="4" t="n">
        <f aca="false">ES11+ET11+FA11+FB11</f>
        <v>2</v>
      </c>
      <c r="FN11" s="4" t="n">
        <f aca="false">SUM(EM11:ET11)</f>
        <v>10</v>
      </c>
      <c r="FO11" s="342" t="n">
        <f aca="false">SUM(EU11:FB11)</f>
        <v>2</v>
      </c>
      <c r="FP11" s="343" t="n">
        <f aca="false">SUM(EM11:FB11)</f>
        <v>12</v>
      </c>
      <c r="GF11" s="347" t="e">
        <f aca="false">(FD11/FR11) - 1</f>
        <v>#DIV/0!</v>
      </c>
      <c r="GG11" s="15" t="e">
        <f aca="false">(FE11/FS11) - 1</f>
        <v>#DIV/0!</v>
      </c>
      <c r="GH11" s="15" t="e">
        <f aca="false">(FF11/FT11) - 1</f>
        <v>#DIV/0!</v>
      </c>
      <c r="GI11" s="15" t="e">
        <f aca="false">(FG11/FU11) - 1</f>
        <v>#DIV/0!</v>
      </c>
      <c r="GJ11" s="15" t="e">
        <f aca="false">(FH11/FV11) - 1</f>
        <v>#DIV/0!</v>
      </c>
      <c r="GK11" s="15" t="e">
        <f aca="false">(FI11/FW11) - 1</f>
        <v>#DIV/0!</v>
      </c>
      <c r="GL11" s="15" t="e">
        <f aca="false">(FJ11/FX11) - 1</f>
        <v>#DIV/0!</v>
      </c>
      <c r="GM11" s="15" t="e">
        <f aca="false">(FK11/FY11) - 1</f>
        <v>#DIV/0!</v>
      </c>
      <c r="GN11" s="15" t="e">
        <f aca="false">(FL11/FZ11) - 1</f>
        <v>#DIV/0!</v>
      </c>
      <c r="GO11" s="15" t="e">
        <f aca="false">(FM11/GA11) - 1</f>
        <v>#DIV/0!</v>
      </c>
      <c r="GP11" s="15" t="e">
        <f aca="false">(FN11/GB11) - 1</f>
        <v>#DIV/0!</v>
      </c>
      <c r="GQ11" s="15" t="e">
        <f aca="false">(FO11/GC11) - 1</f>
        <v>#DIV/0!</v>
      </c>
      <c r="GR11" s="348" t="e">
        <f aca="false">(FP11/GD11) - 1</f>
        <v>#DIV/0!</v>
      </c>
    </row>
    <row r="12" customFormat="false" ht="21" hidden="false" customHeight="true" outlineLevel="0" collapsed="false">
      <c r="A12" s="349" t="n">
        <v>0.364583333333333</v>
      </c>
      <c r="B12" s="345" t="n">
        <f aca="false">'Vireloup Douane'!B12+Versonnex!B12+Grilly!B12+Sauverny!B12+'Divonne-&gt;Chavanne'!B12+'Crassier Voie Verte'!B12+'Crassier Douane'!B12</f>
        <v>8</v>
      </c>
      <c r="C12" s="345" t="n">
        <f aca="false">'Vireloup Douane'!C12+Versonnex!C12+Grilly!C12+Sauverny!C12+'Divonne-&gt;Chavanne'!C12+'Crassier Voie Verte'!C12+'Crassier Douane'!C12</f>
        <v>4</v>
      </c>
      <c r="D12" s="345" t="n">
        <f aca="false">'Vireloup Douane'!D12+Versonnex!D12+Grilly!D12+Sauverny!D12+'Divonne-&gt;Chavanne'!D12+'Crassier Voie Verte'!D12+'Crassier Douane'!D12</f>
        <v>10</v>
      </c>
      <c r="E12" s="345" t="n">
        <f aca="false">'Vireloup Douane'!E12+Versonnex!E12+Grilly!E12+Sauverny!E12+'Divonne-&gt;Chavanne'!E12+'Crassier Voie Verte'!E12+'Crassier Douane'!E12</f>
        <v>5</v>
      </c>
      <c r="F12" s="345" t="n">
        <f aca="false">'Vireloup Douane'!F12+Versonnex!F12+Grilly!F12+Sauverny!F12+'Divonne-&gt;Chavanne'!F12+'Crassier Voie Verte'!F12+'Crassier Douane'!F12</f>
        <v>2</v>
      </c>
      <c r="G12" s="345" t="n">
        <f aca="false">'Vireloup Douane'!G12+Versonnex!G12+Grilly!G12+Sauverny!G12+'Divonne-&gt;Chavanne'!G12+'Crassier Voie Verte'!G12+'Crassier Douane'!G12</f>
        <v>2</v>
      </c>
      <c r="H12" s="345" t="n">
        <f aca="false">'Vireloup Douane'!H12+Versonnex!H12+Grilly!H12+Sauverny!H12+'Divonne-&gt;Chavanne'!H12+'Crassier Voie Verte'!H12+'Crassier Douane'!H12</f>
        <v>0</v>
      </c>
      <c r="I12" s="345" t="n">
        <f aca="false">'Vireloup Douane'!I12+Versonnex!I12+Grilly!I12+Sauverny!I12+'Divonne-&gt;Chavanne'!I12+'Crassier Voie Verte'!I12+'Crassier Douane'!I12</f>
        <v>0</v>
      </c>
      <c r="J12" s="345" t="n">
        <f aca="false">'Vireloup Douane'!J12+Versonnex!J12+Grilly!J12+Sauverny!J12+'Divonne-&gt;Chavanne'!J12+'Crassier Voie Verte'!J12+'Crassier Douane'!J12</f>
        <v>4</v>
      </c>
      <c r="K12" s="345" t="n">
        <f aca="false">'Vireloup Douane'!K12+Versonnex!K12+Grilly!K12+Sauverny!K12+'Divonne-&gt;Chavanne'!K12+'Crassier Voie Verte'!K12+'Crassier Douane'!K12</f>
        <v>0</v>
      </c>
      <c r="L12" s="345" t="n">
        <f aca="false">'Vireloup Douane'!L12+Versonnex!L12+Grilly!L12+Sauverny!L12+'Divonne-&gt;Chavanne'!L12+'Crassier Voie Verte'!L12+'Crassier Douane'!L12</f>
        <v>1</v>
      </c>
      <c r="M12" s="345" t="n">
        <f aca="false">'Vireloup Douane'!M12+Versonnex!M12+Grilly!M12+Sauverny!M12+'Divonne-&gt;Chavanne'!M12+'Crassier Voie Verte'!M12+'Crassier Douane'!M12</f>
        <v>2</v>
      </c>
      <c r="N12" s="345" t="n">
        <f aca="false">'Vireloup Douane'!N12+Versonnex!N12+Grilly!N12+Sauverny!N12+'Divonne-&gt;Chavanne'!N12+'Crassier Voie Verte'!N12+'Crassier Douane'!N12</f>
        <v>0</v>
      </c>
      <c r="O12" s="345" t="n">
        <f aca="false">'Vireloup Douane'!O12+Versonnex!O12+Grilly!O12+Sauverny!O12+'Divonne-&gt;Chavanne'!O12+'Crassier Voie Verte'!O12+'Crassier Douane'!O12</f>
        <v>0</v>
      </c>
      <c r="P12" s="345" t="n">
        <f aca="false">'Vireloup Douane'!P12+Versonnex!P12+Grilly!P12+Sauverny!P12+'Divonne-&gt;Chavanne'!P12+'Crassier Voie Verte'!P12+'Crassier Douane'!P12</f>
        <v>0</v>
      </c>
      <c r="Q12" s="345" t="n">
        <f aca="false">'Vireloup Douane'!Q12+Versonnex!Q12+Grilly!Q12+Sauverny!Q12+'Divonne-&gt;Chavanne'!Q12+'Crassier Voie Verte'!Q12+'Crassier Douane'!Q12</f>
        <v>2</v>
      </c>
      <c r="S12" s="340" t="n">
        <f aca="false">B12+D12+F12+H12+J12+L12+N12+P12</f>
        <v>25</v>
      </c>
      <c r="T12" s="4" t="n">
        <f aca="false">C12+E12+G12+I12+K12+M12+O12+Q12</f>
        <v>15</v>
      </c>
      <c r="U12" s="341" t="n">
        <f aca="false">T12/(T12+S12)</f>
        <v>0.375</v>
      </c>
      <c r="V12" s="4" t="n">
        <f aca="false">B12+C12+J12+K12</f>
        <v>16</v>
      </c>
      <c r="W12" s="4" t="n">
        <f aca="false">D12+E12+L12+M12</f>
        <v>18</v>
      </c>
      <c r="X12" s="4" t="n">
        <f aca="false">F12+G12+N12+O12</f>
        <v>4</v>
      </c>
      <c r="Y12" s="4" t="n">
        <f aca="false">SUM(V12:X12)</f>
        <v>38</v>
      </c>
      <c r="Z12" s="15" t="n">
        <f aca="false">W12/Y12</f>
        <v>0.473684210526316</v>
      </c>
      <c r="AA12" s="15" t="n">
        <f aca="false">X12/Y12</f>
        <v>0.105263157894737</v>
      </c>
      <c r="AB12" s="4" t="n">
        <f aca="false">H12+I12+P12+Q12</f>
        <v>2</v>
      </c>
      <c r="AC12" s="4" t="n">
        <f aca="false">SUM(B12:I12)</f>
        <v>31</v>
      </c>
      <c r="AD12" s="342" t="n">
        <f aca="false">SUM(J12:Q12)</f>
        <v>9</v>
      </c>
      <c r="AE12" s="343" t="n">
        <f aca="false">SUM(B12:Q12)</f>
        <v>40</v>
      </c>
      <c r="AH12" s="15" t="n">
        <f aca="false">(S12/BN12) - 1</f>
        <v>-0.166666666666667</v>
      </c>
      <c r="AI12" s="15" t="n">
        <f aca="false">(T12/BO12) - 1</f>
        <v>-0.318181818181818</v>
      </c>
      <c r="AJ12" s="15" t="n">
        <f aca="false">(U12/BP12) - 1</f>
        <v>-0.113636363636364</v>
      </c>
      <c r="AK12" s="15" t="n">
        <f aca="false">(V12/BQ12) - 1</f>
        <v>-0.333333333333333</v>
      </c>
      <c r="AL12" s="15" t="n">
        <f aca="false">(W12/BR12) - 1</f>
        <v>-0.142857142857143</v>
      </c>
      <c r="AM12" s="15" t="n">
        <f aca="false">(X12/BS12) - 1</f>
        <v>3</v>
      </c>
      <c r="AN12" s="15" t="n">
        <f aca="false">(Y12/BT12) - 1</f>
        <v>-0.173913043478261</v>
      </c>
      <c r="AO12" s="15" t="n">
        <f aca="false">(Z12/BU12) - 1</f>
        <v>0.0375939849624061</v>
      </c>
      <c r="AP12" s="15" t="n">
        <f aca="false">(AA12/BV12) - 1</f>
        <v>3.84210526315789</v>
      </c>
      <c r="AQ12" s="15" t="n">
        <f aca="false">(AB12/BW12) - 1</f>
        <v>-0.666666666666667</v>
      </c>
      <c r="AR12" s="15" t="n">
        <f aca="false">(AC12/BX12) - 1</f>
        <v>-0.0606060606060606</v>
      </c>
      <c r="AS12" s="15" t="n">
        <f aca="false">(AD12/BY12) - 1</f>
        <v>-0.526315789473684</v>
      </c>
      <c r="AT12" s="15" t="n">
        <f aca="false">(AE12/BZ12) - 1</f>
        <v>-0.230769230769231</v>
      </c>
      <c r="AV12" s="349" t="n">
        <v>0.364583333333333</v>
      </c>
      <c r="AW12" s="345" t="n">
        <f aca="false">'Vireloup Douane'!AW12+Versonnex!AW12+Grilly!AW12+Sauverny!AW12+'Divonne-&gt;Chavanne'!AW12+'Crassier Voie Verte'!AW12+'Crassier Douane'!AW12</f>
        <v>9</v>
      </c>
      <c r="AX12" s="345" t="n">
        <f aca="false">'Vireloup Douane'!AX12+Versonnex!AX12+Grilly!AX12+Sauverny!AX12+'Divonne-&gt;Chavanne'!AX12+'Crassier Voie Verte'!AX12+'Crassier Douane'!AX12</f>
        <v>8</v>
      </c>
      <c r="AY12" s="345" t="n">
        <f aca="false">'Vireloup Douane'!AY12+Versonnex!AY12+Grilly!AY12+Sauverny!AY12+'Divonne-&gt;Chavanne'!AY12+'Crassier Voie Verte'!AY12+'Crassier Douane'!AY12</f>
        <v>8</v>
      </c>
      <c r="AZ12" s="345" t="n">
        <f aca="false">'Vireloup Douane'!AZ12+Versonnex!AZ12+Grilly!AZ12+Sauverny!AZ12+'Divonne-&gt;Chavanne'!AZ12+'Crassier Voie Verte'!AZ12+'Crassier Douane'!AZ12</f>
        <v>6</v>
      </c>
      <c r="BA12" s="345" t="n">
        <f aca="false">'Vireloup Douane'!BA12+Versonnex!BA12+Grilly!BA12+Sauverny!BA12+'Divonne-&gt;Chavanne'!BA12+'Crassier Voie Verte'!BA12+'Crassier Douane'!BA12</f>
        <v>1</v>
      </c>
      <c r="BB12" s="345" t="n">
        <f aca="false">'Vireloup Douane'!BB12+Versonnex!BB12+Grilly!BB12+Sauverny!BB12+'Divonne-&gt;Chavanne'!BB12+'Crassier Voie Verte'!BB12+'Crassier Douane'!BB12</f>
        <v>0</v>
      </c>
      <c r="BC12" s="345" t="n">
        <f aca="false">'Vireloup Douane'!BC12+Versonnex!BC12+Grilly!BC12+Sauverny!BC12+'Divonne-&gt;Chavanne'!BC12+'Crassier Voie Verte'!BC12+'Crassier Douane'!BC12</f>
        <v>1</v>
      </c>
      <c r="BD12" s="345" t="n">
        <f aca="false">'Vireloup Douane'!BD12+Versonnex!BD12+Grilly!BD12+Sauverny!BD12+'Divonne-&gt;Chavanne'!BD12+'Crassier Voie Verte'!BD12+'Crassier Douane'!BD12</f>
        <v>0</v>
      </c>
      <c r="BE12" s="345" t="n">
        <f aca="false">'Vireloup Douane'!BE12+Versonnex!BE12+Grilly!BE12+Sauverny!BE12+'Divonne-&gt;Chavanne'!BE12+'Crassier Voie Verte'!BE12+'Crassier Douane'!BE12</f>
        <v>4</v>
      </c>
      <c r="BF12" s="345" t="n">
        <f aca="false">'Vireloup Douane'!BF12+Versonnex!BF12+Grilly!BF12+Sauverny!BF12+'Divonne-&gt;Chavanne'!BF12+'Crassier Voie Verte'!BF12+'Crassier Douane'!BF12</f>
        <v>3</v>
      </c>
      <c r="BG12" s="345" t="n">
        <f aca="false">'Vireloup Douane'!BG12+Versonnex!BG12+Grilly!BG12+Sauverny!BG12+'Divonne-&gt;Chavanne'!BG12+'Crassier Voie Verte'!BG12+'Crassier Douane'!BG12</f>
        <v>4</v>
      </c>
      <c r="BH12" s="345" t="n">
        <f aca="false">'Vireloup Douane'!BH12+Versonnex!BH12+Grilly!BH12+Sauverny!BH12+'Divonne-&gt;Chavanne'!BH12+'Crassier Voie Verte'!BH12+'Crassier Douane'!BH12</f>
        <v>3</v>
      </c>
      <c r="BI12" s="345" t="n">
        <f aca="false">'Vireloup Douane'!BI12+Versonnex!BI12+Grilly!BI12+Sauverny!BI12+'Divonne-&gt;Chavanne'!BI12+'Crassier Voie Verte'!BI12+'Crassier Douane'!BI12</f>
        <v>0</v>
      </c>
      <c r="BJ12" s="345" t="n">
        <f aca="false">'Vireloup Douane'!BJ12+Versonnex!BJ12+Grilly!BJ12+Sauverny!BJ12+'Divonne-&gt;Chavanne'!BJ12+'Crassier Voie Verte'!BJ12+'Crassier Douane'!BJ12</f>
        <v>0</v>
      </c>
      <c r="BK12" s="345" t="n">
        <f aca="false">'Vireloup Douane'!BK12+Versonnex!BK12+Grilly!BK12+Sauverny!BK12+'Divonne-&gt;Chavanne'!BK12+'Crassier Voie Verte'!BK12+'Crassier Douane'!BK12</f>
        <v>3</v>
      </c>
      <c r="BL12" s="345" t="n">
        <f aca="false">'Vireloup Douane'!BL12+Versonnex!BL12+Grilly!BL12+Sauverny!BL12+'Divonne-&gt;Chavanne'!BL12+'Crassier Voie Verte'!BL12+'Crassier Douane'!BL12</f>
        <v>2</v>
      </c>
      <c r="BN12" s="340" t="n">
        <f aca="false">AW12+AY12+BA12+BC12+BE12+BG12+BI12+BK12</f>
        <v>30</v>
      </c>
      <c r="BO12" s="4" t="n">
        <f aca="false">AX12+AZ12+BB12+BD12+BF12+BH12+BJ12+BL12</f>
        <v>22</v>
      </c>
      <c r="BP12" s="341" t="n">
        <f aca="false">BO12/(BO12+BN12)</f>
        <v>0.423076923076923</v>
      </c>
      <c r="BQ12" s="4" t="n">
        <f aca="false">AW12+AX12+BE12+BF12</f>
        <v>24</v>
      </c>
      <c r="BR12" s="4" t="n">
        <f aca="false">AY12+AZ12+BG12+BH12</f>
        <v>21</v>
      </c>
      <c r="BS12" s="4" t="n">
        <f aca="false">BA12+BB12+BI12+BJ12</f>
        <v>1</v>
      </c>
      <c r="BT12" s="4" t="n">
        <f aca="false">SUM(BQ12:BS12)</f>
        <v>46</v>
      </c>
      <c r="BU12" s="15" t="n">
        <f aca="false">BR12/BT12</f>
        <v>0.456521739130435</v>
      </c>
      <c r="BV12" s="15" t="n">
        <f aca="false">BS12/BT12</f>
        <v>0.0217391304347826</v>
      </c>
      <c r="BW12" s="4" t="n">
        <f aca="false">BC12+BD12+BK12+BL12</f>
        <v>6</v>
      </c>
      <c r="BX12" s="4" t="n">
        <f aca="false">SUM(AW12:BD12)</f>
        <v>33</v>
      </c>
      <c r="BY12" s="342" t="n">
        <f aca="false">SUM(BE12:BL12)</f>
        <v>19</v>
      </c>
      <c r="BZ12" s="343" t="n">
        <f aca="false">SUM(AW12:BL12)</f>
        <v>52</v>
      </c>
      <c r="CC12" s="15" t="n">
        <f aca="false">(BN12/DI12) - 1</f>
        <v>2</v>
      </c>
      <c r="CD12" s="15" t="n">
        <f aca="false">(BO12/DJ12) - 1</f>
        <v>6.33333333333333</v>
      </c>
      <c r="CE12" s="15" t="n">
        <f aca="false">(BP12/DK12) - 1</f>
        <v>0.833333333333333</v>
      </c>
      <c r="CF12" s="15" t="n">
        <f aca="false">(BQ12/DL12) - 1</f>
        <v>2.42857142857143</v>
      </c>
      <c r="CG12" s="15" t="n">
        <f aca="false">(BR12/DM12) - 1</f>
        <v>3.2</v>
      </c>
      <c r="CH12" s="15" t="e">
        <f aca="false">(BS12/DN12) - 1</f>
        <v>#DIV/0!</v>
      </c>
      <c r="CI12" s="15" t="n">
        <f aca="false">(BT12/DO12) - 1</f>
        <v>2.83333333333333</v>
      </c>
      <c r="CJ12" s="15" t="n">
        <f aca="false">(BU12/DP12) - 1</f>
        <v>0.0956521739130434</v>
      </c>
      <c r="CK12" s="15" t="e">
        <f aca="false">(BV12/DQ12) - 1</f>
        <v>#DIV/0!</v>
      </c>
      <c r="CL12" s="15" t="n">
        <f aca="false">(BW12/DR12) - 1</f>
        <v>5</v>
      </c>
      <c r="CM12" s="15" t="n">
        <f aca="false">(BX12/DS12) - 1</f>
        <v>3.71428571428571</v>
      </c>
      <c r="CN12" s="15" t="n">
        <f aca="false">(BY12/DT12) - 1</f>
        <v>2.16666666666667</v>
      </c>
      <c r="CO12" s="15" t="n">
        <f aca="false">(BZ12/DU12) - 1</f>
        <v>3</v>
      </c>
      <c r="CQ12" s="349" t="n">
        <v>0.364583333333333</v>
      </c>
      <c r="CR12" s="345" t="n">
        <f aca="false">'Vireloup Douane'!CR12+Versonnex!CR12+Grilly!CR12+Sauverny!CR12+'Divonne-&gt;Chavanne'!CR12+'Crassier Voie Verte'!CR12+'Crassier Douane'!CR12</f>
        <v>2</v>
      </c>
      <c r="CS12" s="345" t="n">
        <f aca="false">'Vireloup Douane'!CS12+Versonnex!CS12+Grilly!CS12+Sauverny!CS12+'Divonne-&gt;Chavanne'!CS12+'Crassier Voie Verte'!CS12+'Crassier Douane'!CS12</f>
        <v>1</v>
      </c>
      <c r="CT12" s="345" t="n">
        <f aca="false">'Vireloup Douane'!CT12+Versonnex!CT12+Grilly!CT12+Sauverny!CT12+'Divonne-&gt;Chavanne'!CT12+'Crassier Voie Verte'!CT12+'Crassier Douane'!CT12</f>
        <v>2</v>
      </c>
      <c r="CU12" s="345" t="n">
        <f aca="false">'Vireloup Douane'!CU12+Versonnex!CU12+Grilly!CU12+Sauverny!CU12+'Divonne-&gt;Chavanne'!CU12+'Crassier Voie Verte'!CU12+'Crassier Douane'!CU12</f>
        <v>1</v>
      </c>
      <c r="CV12" s="345" t="n">
        <f aca="false">'Vireloup Douane'!CV12+Versonnex!CV12+Grilly!CV12+Sauverny!CV12+'Divonne-&gt;Chavanne'!CV12+'Crassier Voie Verte'!CV12+'Crassier Douane'!CV12</f>
        <v>0</v>
      </c>
      <c r="CW12" s="345" t="n">
        <f aca="false">'Vireloup Douane'!CW12+Versonnex!CW12+Grilly!CW12+Sauverny!CW12+'Divonne-&gt;Chavanne'!CW12+'Crassier Voie Verte'!CW12+'Crassier Douane'!CW12</f>
        <v>0</v>
      </c>
      <c r="CX12" s="345" t="n">
        <f aca="false">'Vireloup Douane'!CX12+Versonnex!CX12+Grilly!CX12+Sauverny!CX12+'Divonne-&gt;Chavanne'!CX12+'Crassier Voie Verte'!CX12+'Crassier Douane'!CX12</f>
        <v>1</v>
      </c>
      <c r="CY12" s="345" t="n">
        <f aca="false">'Vireloup Douane'!CY12+Versonnex!CY12+Grilly!CY12+Sauverny!CY12+'Divonne-&gt;Chavanne'!CY12+'Crassier Voie Verte'!CY12+'Crassier Douane'!CY12</f>
        <v>0</v>
      </c>
      <c r="CZ12" s="345" t="n">
        <f aca="false">'Vireloup Douane'!CZ12+Versonnex!CZ12+Grilly!CZ12+Sauverny!CZ12+'Divonne-&gt;Chavanne'!CZ12+'Crassier Voie Verte'!CZ12+'Crassier Douane'!CZ12</f>
        <v>3</v>
      </c>
      <c r="DA12" s="345" t="n">
        <f aca="false">'Vireloup Douane'!DA12+Versonnex!DA12+Grilly!DA12+Sauverny!DA12+'Divonne-&gt;Chavanne'!DA12+'Crassier Voie Verte'!DA12+'Crassier Douane'!DA12</f>
        <v>1</v>
      </c>
      <c r="DB12" s="345" t="n">
        <f aca="false">'Vireloup Douane'!DB12+Versonnex!DB12+Grilly!DB12+Sauverny!DB12+'Divonne-&gt;Chavanne'!DB12+'Crassier Voie Verte'!DB12+'Crassier Douane'!DB12</f>
        <v>2</v>
      </c>
      <c r="DC12" s="345" t="n">
        <f aca="false">'Vireloup Douane'!DC12+Versonnex!DC12+Grilly!DC12+Sauverny!DC12+'Divonne-&gt;Chavanne'!DC12+'Crassier Voie Verte'!DC12+'Crassier Douane'!DC12</f>
        <v>0</v>
      </c>
      <c r="DD12" s="345" t="n">
        <f aca="false">'Vireloup Douane'!DD12+Versonnex!DD12+Grilly!DD12+Sauverny!DD12+'Divonne-&gt;Chavanne'!DD12+'Crassier Voie Verte'!DD12+'Crassier Douane'!DD12</f>
        <v>0</v>
      </c>
      <c r="DE12" s="345" t="n">
        <f aca="false">'Vireloup Douane'!DE12+Versonnex!DE12+Grilly!DE12+Sauverny!DE12+'Divonne-&gt;Chavanne'!DE12+'Crassier Voie Verte'!DE12+'Crassier Douane'!DE12</f>
        <v>0</v>
      </c>
      <c r="DF12" s="345" t="n">
        <f aca="false">'Vireloup Douane'!DF12+Versonnex!DF12+Grilly!DF12+Sauverny!DF12+'Divonne-&gt;Chavanne'!DF12+'Crassier Voie Verte'!DF12+'Crassier Douane'!DF12</f>
        <v>0</v>
      </c>
      <c r="DG12" s="345" t="n">
        <f aca="false">'Vireloup Douane'!DG12+Versonnex!DG12+Grilly!DG12+Sauverny!DG12+'Divonne-&gt;Chavanne'!DG12+'Crassier Voie Verte'!DG12+'Crassier Douane'!DG12</f>
        <v>0</v>
      </c>
      <c r="DI12" s="340" t="n">
        <f aca="false">CR12+CT12+CV12+CX12+CZ12+DB12+DD12+DF12</f>
        <v>10</v>
      </c>
      <c r="DJ12" s="4" t="n">
        <f aca="false">CS12+CU12+CW12+CY12+DA12+DC12+DE12+DG12</f>
        <v>3</v>
      </c>
      <c r="DK12" s="341" t="n">
        <f aca="false">DJ12/(DJ12+DI12)</f>
        <v>0.230769230769231</v>
      </c>
      <c r="DL12" s="4" t="n">
        <f aca="false">CR12+CS12+CZ12+DA12</f>
        <v>7</v>
      </c>
      <c r="DM12" s="4" t="n">
        <f aca="false">CT12+CU12+DB12+DC12</f>
        <v>5</v>
      </c>
      <c r="DN12" s="4" t="n">
        <f aca="false">CV12+CW12+DD12+DE12</f>
        <v>0</v>
      </c>
      <c r="DO12" s="4" t="n">
        <f aca="false">SUM(DL12:DN12)</f>
        <v>12</v>
      </c>
      <c r="DP12" s="15" t="n">
        <f aca="false">DM12/DO12</f>
        <v>0.416666666666667</v>
      </c>
      <c r="DQ12" s="15" t="n">
        <f aca="false">DN12/DO12</f>
        <v>0</v>
      </c>
      <c r="DR12" s="4" t="n">
        <f aca="false">CX12+CY12+DF12+DG12</f>
        <v>1</v>
      </c>
      <c r="DS12" s="4" t="n">
        <f aca="false">SUM(CR12:CY12)</f>
        <v>7</v>
      </c>
      <c r="DT12" s="342" t="n">
        <f aca="false">SUM(CZ12:DG12)</f>
        <v>6</v>
      </c>
      <c r="DU12" s="343" t="n">
        <f aca="false">SUM(CR12:DG12)</f>
        <v>13</v>
      </c>
      <c r="DX12" s="15" t="n">
        <f aca="false">(DI12/FD12) - 1</f>
        <v>0.666666666666667</v>
      </c>
      <c r="DY12" s="15" t="n">
        <f aca="false">(DJ12/FE12) - 1</f>
        <v>0</v>
      </c>
      <c r="DZ12" s="15" t="n">
        <f aca="false">(DK12/FF12) - 1</f>
        <v>-0.307692307692308</v>
      </c>
      <c r="EA12" s="15" t="n">
        <f aca="false">(DL12/FG12) - 1</f>
        <v>0</v>
      </c>
      <c r="EB12" s="15" t="n">
        <f aca="false">(DM12/FH12) - 1</f>
        <v>1.5</v>
      </c>
      <c r="EC12" s="15" t="e">
        <f aca="false">(DN12/FI12) - 1</f>
        <v>#DIV/0!</v>
      </c>
      <c r="ED12" s="15" t="n">
        <f aca="false">(DO12/FJ12) - 1</f>
        <v>0.333333333333333</v>
      </c>
      <c r="EE12" s="15" t="n">
        <f aca="false">(DP12/FK12) - 1</f>
        <v>0.875</v>
      </c>
      <c r="EF12" s="15" t="e">
        <f aca="false">(DQ12/FL12) - 1</f>
        <v>#DIV/0!</v>
      </c>
      <c r="EG12" s="15" t="e">
        <f aca="false">(DR12/FM12) - 1</f>
        <v>#DIV/0!</v>
      </c>
      <c r="EH12" s="15" t="n">
        <f aca="false">(DS12/FN12) - 1</f>
        <v>2.5</v>
      </c>
      <c r="EI12" s="15" t="n">
        <f aca="false">(DT12/FO12) - 1</f>
        <v>-0.142857142857143</v>
      </c>
      <c r="EJ12" s="15" t="n">
        <f aca="false">(DU12/FP12) - 1</f>
        <v>0.444444444444444</v>
      </c>
      <c r="EL12" s="350" t="n">
        <v>0.364583333333333</v>
      </c>
      <c r="EM12" s="345" t="n">
        <f aca="false">Versonnex!EM12+Sauverny!EM12+Grilly!EM12+'Divonne-&gt;Chavanne'!EM12+'Crassier Voie Verte'!EM12+'Crassier Douane'!EM12</f>
        <v>1</v>
      </c>
      <c r="EN12" s="345" t="n">
        <f aca="false">Versonnex!EN12+Sauverny!EN12+Grilly!EN12+'Divonne-&gt;Chavanne'!EN12+'Crassier Voie Verte'!EN12+'Crassier Douane'!EN12</f>
        <v>1</v>
      </c>
      <c r="EO12" s="345" t="n">
        <f aca="false">Versonnex!EO12+Sauverny!EO12+Grilly!EO12+'Divonne-&gt;Chavanne'!EO12+'Crassier Voie Verte'!EO12+'Crassier Douane'!EO12</f>
        <v>0</v>
      </c>
      <c r="EP12" s="345" t="n">
        <f aca="false">Versonnex!EP12+Sauverny!EP12+Grilly!EP12+'Divonne-&gt;Chavanne'!EP12+'Crassier Voie Verte'!EP12+'Crassier Douane'!EP12</f>
        <v>0</v>
      </c>
      <c r="EQ12" s="345" t="n">
        <f aca="false">Versonnex!EQ12+Sauverny!EQ12+Grilly!EQ12+'Divonne-&gt;Chavanne'!EQ12+'Crassier Voie Verte'!EQ12+'Crassier Douane'!EQ12</f>
        <v>0</v>
      </c>
      <c r="ER12" s="345" t="n">
        <f aca="false">Versonnex!ER12+Sauverny!ER12+Grilly!ER12+'Divonne-&gt;Chavanne'!ER12+'Crassier Voie Verte'!ER12+'Crassier Douane'!ER12</f>
        <v>0</v>
      </c>
      <c r="ES12" s="345" t="n">
        <f aca="false">Versonnex!ES12+Sauverny!ES12+Grilly!ES12+'Divonne-&gt;Chavanne'!ES12+'Crassier Voie Verte'!ES12+'Crassier Douane'!ES12</f>
        <v>0</v>
      </c>
      <c r="ET12" s="345" t="n">
        <f aca="false">Versonnex!ET12+Sauverny!ET12+Grilly!ET12+'Divonne-&gt;Chavanne'!ET12+'Crassier Voie Verte'!ET12+'Crassier Douane'!ET12</f>
        <v>0</v>
      </c>
      <c r="EU12" s="345" t="n">
        <f aca="false">Versonnex!EU12+Sauverny!EU12+Grilly!EU12+'Divonne-&gt;Chavanne'!EU12+'Crassier Voie Verte'!EU12+'Crassier Douane'!EU12</f>
        <v>3</v>
      </c>
      <c r="EV12" s="345" t="n">
        <f aca="false">Versonnex!EV12+Sauverny!EV12+Grilly!EV12+'Divonne-&gt;Chavanne'!EV12+'Crassier Voie Verte'!EV12+'Crassier Douane'!EV12</f>
        <v>2</v>
      </c>
      <c r="EW12" s="345" t="n">
        <f aca="false">Versonnex!EW12+Sauverny!EW12+Grilly!EW12+'Divonne-&gt;Chavanne'!EW12+'Crassier Voie Verte'!EW12+'Crassier Douane'!EW12</f>
        <v>2</v>
      </c>
      <c r="EX12" s="345" t="n">
        <f aca="false">Versonnex!EX12+Sauverny!EX12+Grilly!EX12+'Divonne-&gt;Chavanne'!EX12+'Crassier Voie Verte'!EX12+'Crassier Douane'!EX12</f>
        <v>0</v>
      </c>
      <c r="EY12" s="345" t="n">
        <f aca="false">Versonnex!EY12+Sauverny!EY12+Grilly!EY12+'Divonne-&gt;Chavanne'!EY12+'Crassier Voie Verte'!EY12+'Crassier Douane'!EY12</f>
        <v>0</v>
      </c>
      <c r="EZ12" s="345" t="n">
        <f aca="false">Versonnex!EZ12+Sauverny!EZ12+Grilly!EZ12+'Divonne-&gt;Chavanne'!EZ12+'Crassier Voie Verte'!EZ12+'Crassier Douane'!EZ12</f>
        <v>0</v>
      </c>
      <c r="FA12" s="345" t="n">
        <f aca="false">Versonnex!FA12+Sauverny!FA12+Grilly!FA12+'Divonne-&gt;Chavanne'!FA12+'Crassier Voie Verte'!FA12+'Crassier Douane'!FA12</f>
        <v>0</v>
      </c>
      <c r="FB12" s="345" t="n">
        <f aca="false">Versonnex!FB12+Sauverny!FB12+Grilly!FB12+'Divonne-&gt;Chavanne'!FB12+'Crassier Voie Verte'!FB12+'Crassier Douane'!FB12</f>
        <v>0</v>
      </c>
      <c r="FD12" s="340" t="n">
        <f aca="false">EM12+EO12+EQ12+ES12+EU12+EW12+EY12+FA12</f>
        <v>6</v>
      </c>
      <c r="FE12" s="4" t="n">
        <f aca="false">EN12+EP12+ER12+ET12+EV12+EX12+EZ12+FB12</f>
        <v>3</v>
      </c>
      <c r="FF12" s="341" t="n">
        <f aca="false">FE12/(FE12+FD12)</f>
        <v>0.333333333333333</v>
      </c>
      <c r="FG12" s="4" t="n">
        <f aca="false">EM12+EN12+EU12+EV12</f>
        <v>7</v>
      </c>
      <c r="FH12" s="4" t="n">
        <f aca="false">EO12+EP12+EW12+EX12</f>
        <v>2</v>
      </c>
      <c r="FI12" s="4" t="n">
        <f aca="false">EQ12+ER12+EY12+EZ12</f>
        <v>0</v>
      </c>
      <c r="FJ12" s="4" t="n">
        <f aca="false">SUM(FG12:FI12)</f>
        <v>9</v>
      </c>
      <c r="FK12" s="15" t="n">
        <f aca="false">FH12/FJ12</f>
        <v>0.222222222222222</v>
      </c>
      <c r="FL12" s="15" t="n">
        <f aca="false">FI12/FJ12</f>
        <v>0</v>
      </c>
      <c r="FM12" s="4" t="n">
        <f aca="false">ES12+ET12+FA12+FB12</f>
        <v>0</v>
      </c>
      <c r="FN12" s="4" t="n">
        <f aca="false">SUM(EM12:ET12)</f>
        <v>2</v>
      </c>
      <c r="FO12" s="342" t="n">
        <f aca="false">SUM(EU12:FB12)</f>
        <v>7</v>
      </c>
      <c r="FP12" s="343" t="n">
        <f aca="false">SUM(EM12:FB12)</f>
        <v>9</v>
      </c>
      <c r="GF12" s="347" t="e">
        <f aca="false">(FD12/FR12) - 1</f>
        <v>#DIV/0!</v>
      </c>
      <c r="GG12" s="15" t="e">
        <f aca="false">(FE12/FS12) - 1</f>
        <v>#DIV/0!</v>
      </c>
      <c r="GH12" s="15" t="e">
        <f aca="false">(FF12/FT12) - 1</f>
        <v>#DIV/0!</v>
      </c>
      <c r="GI12" s="15" t="e">
        <f aca="false">(FG12/FU12) - 1</f>
        <v>#DIV/0!</v>
      </c>
      <c r="GJ12" s="15" t="e">
        <f aca="false">(FH12/FV12) - 1</f>
        <v>#DIV/0!</v>
      </c>
      <c r="GK12" s="15" t="e">
        <f aca="false">(FI12/FW12) - 1</f>
        <v>#DIV/0!</v>
      </c>
      <c r="GL12" s="15" t="e">
        <f aca="false">(FJ12/FX12) - 1</f>
        <v>#DIV/0!</v>
      </c>
      <c r="GM12" s="15" t="e">
        <f aca="false">(FK12/FY12) - 1</f>
        <v>#DIV/0!</v>
      </c>
      <c r="GN12" s="15" t="e">
        <f aca="false">(FL12/FZ12) - 1</f>
        <v>#DIV/0!</v>
      </c>
      <c r="GO12" s="15" t="e">
        <f aca="false">(FM12/GA12) - 1</f>
        <v>#DIV/0!</v>
      </c>
      <c r="GP12" s="15" t="e">
        <f aca="false">(FN12/GB12) - 1</f>
        <v>#DIV/0!</v>
      </c>
      <c r="GQ12" s="15" t="e">
        <f aca="false">(FO12/GC12) - 1</f>
        <v>#DIV/0!</v>
      </c>
      <c r="GR12" s="348" t="e">
        <f aca="false">(FP12/GD12) - 1</f>
        <v>#DIV/0!</v>
      </c>
    </row>
    <row r="13" customFormat="false" ht="21" hidden="false" customHeight="true" outlineLevel="0" collapsed="false">
      <c r="A13" s="349" t="n">
        <v>0.375</v>
      </c>
      <c r="B13" s="345" t="n">
        <f aca="false">'Vireloup Douane'!B13+Versonnex!B13+Grilly!B13+Sauverny!B13+'Divonne-&gt;Chavanne'!B13+'Crassier Voie Verte'!B13+'Crassier Douane'!B13</f>
        <v>2</v>
      </c>
      <c r="C13" s="345" t="n">
        <f aca="false">'Vireloup Douane'!C13+Versonnex!C13+Grilly!C13+Sauverny!C13+'Divonne-&gt;Chavanne'!C13+'Crassier Voie Verte'!C13+'Crassier Douane'!C13</f>
        <v>1</v>
      </c>
      <c r="D13" s="345" t="n">
        <f aca="false">'Vireloup Douane'!D13+Versonnex!D13+Grilly!D13+Sauverny!D13+'Divonne-&gt;Chavanne'!D13+'Crassier Voie Verte'!D13+'Crassier Douane'!D13</f>
        <v>1</v>
      </c>
      <c r="E13" s="345" t="n">
        <f aca="false">'Vireloup Douane'!E13+Versonnex!E13+Grilly!E13+Sauverny!E13+'Divonne-&gt;Chavanne'!E13+'Crassier Voie Verte'!E13+'Crassier Douane'!E13</f>
        <v>2</v>
      </c>
      <c r="F13" s="345" t="n">
        <f aca="false">'Vireloup Douane'!F13+Versonnex!F13+Grilly!F13+Sauverny!F13+'Divonne-&gt;Chavanne'!F13+'Crassier Voie Verte'!F13+'Crassier Douane'!F13</f>
        <v>0</v>
      </c>
      <c r="G13" s="345" t="n">
        <f aca="false">'Vireloup Douane'!G13+Versonnex!G13+Grilly!G13+Sauverny!G13+'Divonne-&gt;Chavanne'!G13+'Crassier Voie Verte'!G13+'Crassier Douane'!G13</f>
        <v>0</v>
      </c>
      <c r="H13" s="345" t="n">
        <f aca="false">'Vireloup Douane'!H13+Versonnex!H13+Grilly!H13+Sauverny!H13+'Divonne-&gt;Chavanne'!H13+'Crassier Voie Verte'!H13+'Crassier Douane'!H13</f>
        <v>1</v>
      </c>
      <c r="I13" s="345" t="n">
        <f aca="false">'Vireloup Douane'!I13+Versonnex!I13+Grilly!I13+Sauverny!I13+'Divonne-&gt;Chavanne'!I13+'Crassier Voie Verte'!I13+'Crassier Douane'!I13</f>
        <v>1</v>
      </c>
      <c r="J13" s="345" t="n">
        <f aca="false">'Vireloup Douane'!J13+Versonnex!J13+Grilly!J13+Sauverny!J13+'Divonne-&gt;Chavanne'!J13+'Crassier Voie Verte'!J13+'Crassier Douane'!J13</f>
        <v>3</v>
      </c>
      <c r="K13" s="345" t="n">
        <f aca="false">'Vireloup Douane'!K13+Versonnex!K13+Grilly!K13+Sauverny!K13+'Divonne-&gt;Chavanne'!K13+'Crassier Voie Verte'!K13+'Crassier Douane'!K13</f>
        <v>1</v>
      </c>
      <c r="L13" s="345" t="n">
        <f aca="false">'Vireloup Douane'!L13+Versonnex!L13+Grilly!L13+Sauverny!L13+'Divonne-&gt;Chavanne'!L13+'Crassier Voie Verte'!L13+'Crassier Douane'!L13</f>
        <v>0</v>
      </c>
      <c r="M13" s="345" t="n">
        <f aca="false">'Vireloup Douane'!M13+Versonnex!M13+Grilly!M13+Sauverny!M13+'Divonne-&gt;Chavanne'!M13+'Crassier Voie Verte'!M13+'Crassier Douane'!M13</f>
        <v>0</v>
      </c>
      <c r="N13" s="345" t="n">
        <f aca="false">'Vireloup Douane'!N13+Versonnex!N13+Grilly!N13+Sauverny!N13+'Divonne-&gt;Chavanne'!N13+'Crassier Voie Verte'!N13+'Crassier Douane'!N13</f>
        <v>0</v>
      </c>
      <c r="O13" s="345" t="n">
        <f aca="false">'Vireloup Douane'!O13+Versonnex!O13+Grilly!O13+Sauverny!O13+'Divonne-&gt;Chavanne'!O13+'Crassier Voie Verte'!O13+'Crassier Douane'!O13</f>
        <v>0</v>
      </c>
      <c r="P13" s="345" t="n">
        <f aca="false">'Vireloup Douane'!P13+Versonnex!P13+Grilly!P13+Sauverny!P13+'Divonne-&gt;Chavanne'!P13+'Crassier Voie Verte'!P13+'Crassier Douane'!P13</f>
        <v>0</v>
      </c>
      <c r="Q13" s="345" t="n">
        <f aca="false">'Vireloup Douane'!Q13+Versonnex!Q13+Grilly!Q13+Sauverny!Q13+'Divonne-&gt;Chavanne'!Q13+'Crassier Voie Verte'!Q13+'Crassier Douane'!Q13</f>
        <v>1</v>
      </c>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45" t="n">
        <f aca="false">'Vireloup Douane'!AW13+Versonnex!AW13+Grilly!AW13+Sauverny!AW13+'Divonne-&gt;Chavanne'!AW13+'Crassier Voie Verte'!AW13+'Crassier Douane'!AW13</f>
        <v>0</v>
      </c>
      <c r="AX13" s="345" t="n">
        <f aca="false">'Vireloup Douane'!AX13+Versonnex!AX13+Grilly!AX13+Sauverny!AX13+'Divonne-&gt;Chavanne'!AX13+'Crassier Voie Verte'!AX13+'Crassier Douane'!AX13</f>
        <v>0</v>
      </c>
      <c r="AY13" s="345" t="n">
        <f aca="false">'Vireloup Douane'!AY13+Versonnex!AY13+Grilly!AY13+Sauverny!AY13+'Divonne-&gt;Chavanne'!AY13+'Crassier Voie Verte'!AY13+'Crassier Douane'!AY13</f>
        <v>0</v>
      </c>
      <c r="AZ13" s="345" t="n">
        <f aca="false">'Vireloup Douane'!AZ13+Versonnex!AZ13+Grilly!AZ13+Sauverny!AZ13+'Divonne-&gt;Chavanne'!AZ13+'Crassier Voie Verte'!AZ13+'Crassier Douane'!AZ13</f>
        <v>0</v>
      </c>
      <c r="BA13" s="345" t="n">
        <f aca="false">'Vireloup Douane'!BA13+Versonnex!BA13+Grilly!BA13+Sauverny!BA13+'Divonne-&gt;Chavanne'!BA13+'Crassier Voie Verte'!BA13+'Crassier Douane'!BA13</f>
        <v>0</v>
      </c>
      <c r="BB13" s="345" t="n">
        <f aca="false">'Vireloup Douane'!BB13+Versonnex!BB13+Grilly!BB13+Sauverny!BB13+'Divonne-&gt;Chavanne'!BB13+'Crassier Voie Verte'!BB13+'Crassier Douane'!BB13</f>
        <v>0</v>
      </c>
      <c r="BC13" s="345" t="n">
        <f aca="false">'Vireloup Douane'!BC13+Versonnex!BC13+Grilly!BC13+Sauverny!BC13+'Divonne-&gt;Chavanne'!BC13+'Crassier Voie Verte'!BC13+'Crassier Douane'!BC13</f>
        <v>0</v>
      </c>
      <c r="BD13" s="345" t="n">
        <f aca="false">'Vireloup Douane'!BD13+Versonnex!BD13+Grilly!BD13+Sauverny!BD13+'Divonne-&gt;Chavanne'!BD13+'Crassier Voie Verte'!BD13+'Crassier Douane'!BD13</f>
        <v>0</v>
      </c>
      <c r="BE13" s="345" t="n">
        <f aca="false">'Vireloup Douane'!BE13+Versonnex!BE13+Grilly!BE13+Sauverny!BE13+'Divonne-&gt;Chavanne'!BE13+'Crassier Voie Verte'!BE13+'Crassier Douane'!BE13</f>
        <v>0</v>
      </c>
      <c r="BF13" s="345" t="n">
        <f aca="false">'Vireloup Douane'!BF13+Versonnex!BF13+Grilly!BF13+Sauverny!BF13+'Divonne-&gt;Chavanne'!BF13+'Crassier Voie Verte'!BF13+'Crassier Douane'!BF13</f>
        <v>0</v>
      </c>
      <c r="BG13" s="345" t="n">
        <f aca="false">'Vireloup Douane'!BG13+Versonnex!BG13+Grilly!BG13+Sauverny!BG13+'Divonne-&gt;Chavanne'!BG13+'Crassier Voie Verte'!BG13+'Crassier Douane'!BG13</f>
        <v>0</v>
      </c>
      <c r="BH13" s="345" t="n">
        <f aca="false">'Vireloup Douane'!BH13+Versonnex!BH13+Grilly!BH13+Sauverny!BH13+'Divonne-&gt;Chavanne'!BH13+'Crassier Voie Verte'!BH13+'Crassier Douane'!BH13</f>
        <v>0</v>
      </c>
      <c r="BI13" s="345" t="n">
        <f aca="false">'Vireloup Douane'!BI13+Versonnex!BI13+Grilly!BI13+Sauverny!BI13+'Divonne-&gt;Chavanne'!BI13+'Crassier Voie Verte'!BI13+'Crassier Douane'!BI13</f>
        <v>0</v>
      </c>
      <c r="BJ13" s="345" t="n">
        <f aca="false">'Vireloup Douane'!BJ13+Versonnex!BJ13+Grilly!BJ13+Sauverny!BJ13+'Divonne-&gt;Chavanne'!BJ13+'Crassier Voie Verte'!BJ13+'Crassier Douane'!BJ13</f>
        <v>0</v>
      </c>
      <c r="BK13" s="345" t="n">
        <f aca="false">'Vireloup Douane'!BK13+Versonnex!BK13+Grilly!BK13+Sauverny!BK13+'Divonne-&gt;Chavanne'!BK13+'Crassier Voie Verte'!BK13+'Crassier Douane'!BK13</f>
        <v>0</v>
      </c>
      <c r="BL13" s="345" t="n">
        <f aca="false">'Vireloup Douane'!BL13+Versonnex!BL13+Grilly!BL13+Sauverny!BL13+'Divonne-&gt;Chavanne'!BL13+'Crassier Voie Verte'!BL13+'Crassier Douane'!BL13</f>
        <v>0</v>
      </c>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45" t="n">
        <f aca="false">'Vireloup Douane'!CR13+Versonnex!CR13+Grilly!CR13+Sauverny!CR13+'Divonne-&gt;Chavanne'!CR13+'Crassier Voie Verte'!CR13+'Crassier Douane'!CR13</f>
        <v>0</v>
      </c>
      <c r="CS13" s="345" t="n">
        <f aca="false">'Vireloup Douane'!CS13+Versonnex!CS13+Grilly!CS13+Sauverny!CS13+'Divonne-&gt;Chavanne'!CS13+'Crassier Voie Verte'!CS13+'Crassier Douane'!CS13</f>
        <v>0</v>
      </c>
      <c r="CT13" s="345" t="n">
        <f aca="false">'Vireloup Douane'!CT13+Versonnex!CT13+Grilly!CT13+Sauverny!CT13+'Divonne-&gt;Chavanne'!CT13+'Crassier Voie Verte'!CT13+'Crassier Douane'!CT13</f>
        <v>0</v>
      </c>
      <c r="CU13" s="345" t="n">
        <f aca="false">'Vireloup Douane'!CU13+Versonnex!CU13+Grilly!CU13+Sauverny!CU13+'Divonne-&gt;Chavanne'!CU13+'Crassier Voie Verte'!CU13+'Crassier Douane'!CU13</f>
        <v>0</v>
      </c>
      <c r="CV13" s="345" t="n">
        <f aca="false">'Vireloup Douane'!CV13+Versonnex!CV13+Grilly!CV13+Sauverny!CV13+'Divonne-&gt;Chavanne'!CV13+'Crassier Voie Verte'!CV13+'Crassier Douane'!CV13</f>
        <v>0</v>
      </c>
      <c r="CW13" s="345" t="n">
        <f aca="false">'Vireloup Douane'!CW13+Versonnex!CW13+Grilly!CW13+Sauverny!CW13+'Divonne-&gt;Chavanne'!CW13+'Crassier Voie Verte'!CW13+'Crassier Douane'!CW13</f>
        <v>0</v>
      </c>
      <c r="CX13" s="345" t="n">
        <f aca="false">'Vireloup Douane'!CX13+Versonnex!CX13+Grilly!CX13+Sauverny!CX13+'Divonne-&gt;Chavanne'!CX13+'Crassier Voie Verte'!CX13+'Crassier Douane'!CX13</f>
        <v>0</v>
      </c>
      <c r="CY13" s="345" t="n">
        <f aca="false">'Vireloup Douane'!CY13+Versonnex!CY13+Grilly!CY13+Sauverny!CY13+'Divonne-&gt;Chavanne'!CY13+'Crassier Voie Verte'!CY13+'Crassier Douane'!CY13</f>
        <v>0</v>
      </c>
      <c r="CZ13" s="345" t="n">
        <f aca="false">'Vireloup Douane'!CZ13+Versonnex!CZ13+Grilly!CZ13+Sauverny!CZ13+'Divonne-&gt;Chavanne'!CZ13+'Crassier Voie Verte'!CZ13+'Crassier Douane'!CZ13</f>
        <v>0</v>
      </c>
      <c r="DA13" s="345" t="n">
        <f aca="false">'Vireloup Douane'!DA13+Versonnex!DA13+Grilly!DA13+Sauverny!DA13+'Divonne-&gt;Chavanne'!DA13+'Crassier Voie Verte'!DA13+'Crassier Douane'!DA13</f>
        <v>0</v>
      </c>
      <c r="DB13" s="345" t="n">
        <f aca="false">'Vireloup Douane'!DB13+Versonnex!DB13+Grilly!DB13+Sauverny!DB13+'Divonne-&gt;Chavanne'!DB13+'Crassier Voie Verte'!DB13+'Crassier Douane'!DB13</f>
        <v>0</v>
      </c>
      <c r="DC13" s="345" t="n">
        <f aca="false">'Vireloup Douane'!DC13+Versonnex!DC13+Grilly!DC13+Sauverny!DC13+'Divonne-&gt;Chavanne'!DC13+'Crassier Voie Verte'!DC13+'Crassier Douane'!DC13</f>
        <v>0</v>
      </c>
      <c r="DD13" s="345" t="n">
        <f aca="false">'Vireloup Douane'!DD13+Versonnex!DD13+Grilly!DD13+Sauverny!DD13+'Divonne-&gt;Chavanne'!DD13+'Crassier Voie Verte'!DD13+'Crassier Douane'!DD13</f>
        <v>0</v>
      </c>
      <c r="DE13" s="345" t="n">
        <f aca="false">'Vireloup Douane'!DE13+Versonnex!DE13+Grilly!DE13+Sauverny!DE13+'Divonne-&gt;Chavanne'!DE13+'Crassier Voie Verte'!DE13+'Crassier Douane'!DE13</f>
        <v>0</v>
      </c>
      <c r="DF13" s="345" t="n">
        <f aca="false">'Vireloup Douane'!DF13+Versonnex!DF13+Grilly!DF13+Sauverny!DF13+'Divonne-&gt;Chavanne'!DF13+'Crassier Voie Verte'!DF13+'Crassier Douane'!DF13</f>
        <v>0</v>
      </c>
      <c r="DG13" s="345" t="n">
        <f aca="false">'Vireloup Douane'!DG13+Versonnex!DG13+Grilly!DG13+Sauverny!DG13+'Divonne-&gt;Chavanne'!DG13+'Crassier Voie Verte'!DG13+'Crassier Douane'!DG13</f>
        <v>0</v>
      </c>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345" t="n">
        <f aca="false">Versonnex!EM13+Sauverny!EM13+Grilly!EM13+'Divonne-&gt;Chavanne'!EM13+'Crassier Voie Verte'!EM13+'Crassier Douane'!EM13</f>
        <v>0</v>
      </c>
      <c r="EN13" s="345" t="n">
        <f aca="false">Versonnex!EN13+Sauverny!EN13+Grilly!EN13+'Divonne-&gt;Chavanne'!EN13+'Crassier Voie Verte'!EN13+'Crassier Douane'!EN13</f>
        <v>0</v>
      </c>
      <c r="EO13" s="345" t="n">
        <f aca="false">Versonnex!EO13+Sauverny!EO13+Grilly!EO13+'Divonne-&gt;Chavanne'!EO13+'Crassier Voie Verte'!EO13+'Crassier Douane'!EO13</f>
        <v>0</v>
      </c>
      <c r="EP13" s="345" t="n">
        <f aca="false">Versonnex!EP13+Sauverny!EP13+Grilly!EP13+'Divonne-&gt;Chavanne'!EP13+'Crassier Voie Verte'!EP13+'Crassier Douane'!EP13</f>
        <v>0</v>
      </c>
      <c r="EQ13" s="345" t="n">
        <f aca="false">Versonnex!EQ13+Sauverny!EQ13+Grilly!EQ13+'Divonne-&gt;Chavanne'!EQ13+'Crassier Voie Verte'!EQ13+'Crassier Douane'!EQ13</f>
        <v>0</v>
      </c>
      <c r="ER13" s="345" t="n">
        <f aca="false">Versonnex!ER13+Sauverny!ER13+Grilly!ER13+'Divonne-&gt;Chavanne'!ER13+'Crassier Voie Verte'!ER13+'Crassier Douane'!ER13</f>
        <v>0</v>
      </c>
      <c r="ES13" s="345" t="n">
        <f aca="false">Versonnex!ES13+Sauverny!ES13+Grilly!ES13+'Divonne-&gt;Chavanne'!ES13+'Crassier Voie Verte'!ES13+'Crassier Douane'!ES13</f>
        <v>0</v>
      </c>
      <c r="ET13" s="345" t="n">
        <f aca="false">Versonnex!ET13+Sauverny!ET13+Grilly!ET13+'Divonne-&gt;Chavanne'!ET13+'Crassier Voie Verte'!ET13+'Crassier Douane'!ET13</f>
        <v>0</v>
      </c>
      <c r="EU13" s="345" t="n">
        <f aca="false">Versonnex!EU13+Sauverny!EU13+Grilly!EU13+'Divonne-&gt;Chavanne'!EU13+'Crassier Voie Verte'!EU13+'Crassier Douane'!EU13</f>
        <v>0</v>
      </c>
      <c r="EV13" s="345" t="n">
        <f aca="false">Versonnex!EV13+Sauverny!EV13+Grilly!EV13+'Divonne-&gt;Chavanne'!EV13+'Crassier Voie Verte'!EV13+'Crassier Douane'!EV13</f>
        <v>0</v>
      </c>
      <c r="EW13" s="345" t="n">
        <f aca="false">Versonnex!EW13+Sauverny!EW13+Grilly!EW13+'Divonne-&gt;Chavanne'!EW13+'Crassier Voie Verte'!EW13+'Crassier Douane'!EW13</f>
        <v>0</v>
      </c>
      <c r="EX13" s="345" t="n">
        <f aca="false">Versonnex!EX13+Sauverny!EX13+Grilly!EX13+'Divonne-&gt;Chavanne'!EX13+'Crassier Voie Verte'!EX13+'Crassier Douane'!EX13</f>
        <v>0</v>
      </c>
      <c r="EY13" s="345" t="n">
        <f aca="false">Versonnex!EY13+Sauverny!EY13+Grilly!EY13+'Divonne-&gt;Chavanne'!EY13+'Crassier Voie Verte'!EY13+'Crassier Douane'!EY13</f>
        <v>0</v>
      </c>
      <c r="EZ13" s="345" t="n">
        <f aca="false">Versonnex!EZ13+Sauverny!EZ13+Grilly!EZ13+'Divonne-&gt;Chavanne'!EZ13+'Crassier Voie Verte'!EZ13+'Crassier Douane'!EZ13</f>
        <v>0</v>
      </c>
      <c r="FA13" s="345" t="n">
        <f aca="false">Versonnex!FA13+Sauverny!FA13+Grilly!FA13+'Divonne-&gt;Chavanne'!FA13+'Crassier Voie Verte'!FA13+'Crassier Douane'!FA13</f>
        <v>0</v>
      </c>
      <c r="FB13" s="345" t="n">
        <f aca="false">Versonnex!FB13+Sauverny!FB13+Grilly!FB13+'Divonne-&gt;Chavanne'!FB13+'Crassier Voie Verte'!FB13+'Crassier Douane'!FB13</f>
        <v>0</v>
      </c>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87</v>
      </c>
      <c r="C14" s="357" t="n">
        <f aca="false">SUM(C5:C12)</f>
        <v>35</v>
      </c>
      <c r="D14" s="357" t="n">
        <f aca="false">SUM(D5:D12)</f>
        <v>81</v>
      </c>
      <c r="E14" s="357" t="n">
        <f aca="false">SUM(E5:E12)</f>
        <v>64</v>
      </c>
      <c r="F14" s="357" t="n">
        <f aca="false">SUM(F5:F12)</f>
        <v>7</v>
      </c>
      <c r="G14" s="357" t="n">
        <f aca="false">SUM(G5:G12)</f>
        <v>5</v>
      </c>
      <c r="H14" s="357" t="n">
        <f aca="false">SUM(H5:H12)</f>
        <v>27</v>
      </c>
      <c r="I14" s="357" t="n">
        <f aca="false">SUM(I5:I12)</f>
        <v>22</v>
      </c>
      <c r="J14" s="357" t="n">
        <f aca="false">SUM(J5:J12)</f>
        <v>43</v>
      </c>
      <c r="K14" s="357" t="n">
        <f aca="false">SUM(K5:K12)</f>
        <v>20</v>
      </c>
      <c r="L14" s="357" t="n">
        <f aca="false">SUM(L5:L12)</f>
        <v>18</v>
      </c>
      <c r="M14" s="357" t="n">
        <f aca="false">SUM(M5:M12)</f>
        <v>10</v>
      </c>
      <c r="N14" s="357" t="n">
        <f aca="false">SUM(N5:N12)</f>
        <v>1</v>
      </c>
      <c r="O14" s="357" t="n">
        <f aca="false">SUM(O5:O12)</f>
        <v>1</v>
      </c>
      <c r="P14" s="357" t="n">
        <f aca="false">SUM(P5:P12)</f>
        <v>18</v>
      </c>
      <c r="Q14" s="357" t="n">
        <f aca="false">SUM(Q5:Q12)</f>
        <v>13</v>
      </c>
      <c r="S14" s="358" t="n">
        <f aca="false">B14+D14+F14+H14+J14+L14+N14+P14</f>
        <v>282</v>
      </c>
      <c r="T14" s="359" t="n">
        <f aca="false">C14+E14+G14+I14+K14+M14+O14+Q14</f>
        <v>170</v>
      </c>
      <c r="U14" s="360" t="n">
        <f aca="false">T14/(T14+S14)</f>
        <v>0.376106194690265</v>
      </c>
      <c r="V14" s="359" t="n">
        <f aca="false">B14+C14+J14+K14</f>
        <v>185</v>
      </c>
      <c r="W14" s="359" t="n">
        <f aca="false">D14+E14+L14+M14</f>
        <v>173</v>
      </c>
      <c r="X14" s="359" t="n">
        <f aca="false">F14+G14+N14+O14</f>
        <v>14</v>
      </c>
      <c r="Y14" s="359" t="n">
        <f aca="false">SUM(V14:X14)</f>
        <v>372</v>
      </c>
      <c r="Z14" s="15" t="n">
        <f aca="false">W14/Y14</f>
        <v>0.46505376344086</v>
      </c>
      <c r="AA14" s="15" t="n">
        <f aca="false">X14/Y14</f>
        <v>0.0376344086021505</v>
      </c>
      <c r="AB14" s="359" t="n">
        <f aca="false">H14+I14+P14+Q14</f>
        <v>80</v>
      </c>
      <c r="AC14" s="359" t="n">
        <f aca="false">SUM(B14:I14)</f>
        <v>328</v>
      </c>
      <c r="AD14" s="361" t="n">
        <f aca="false">SUM(J14:Q14)</f>
        <v>124</v>
      </c>
      <c r="AE14" s="362" t="n">
        <f aca="false">SUM(B14:Q14)</f>
        <v>452</v>
      </c>
      <c r="AH14" s="15" t="n">
        <f aca="false">(S14/BN14) - 1</f>
        <v>-0.0536912751677853</v>
      </c>
      <c r="AI14" s="15" t="n">
        <f aca="false">(T14/BO14) - 1</f>
        <v>-0.0502793296089386</v>
      </c>
      <c r="AJ14" s="15" t="n">
        <f aca="false">(U14/BP14) - 1</f>
        <v>0.0022494685321599</v>
      </c>
      <c r="AK14" s="15" t="n">
        <f aca="false">(V14/BQ14) - 1</f>
        <v>-0.192139737991266</v>
      </c>
      <c r="AL14" s="15" t="n">
        <f aca="false">(W14/BR14) - 1</f>
        <v>-0.0388888888888889</v>
      </c>
      <c r="AM14" s="15" t="n">
        <f aca="false">(X14/BS14) - 1</f>
        <v>-0.391304347826087</v>
      </c>
      <c r="AN14" s="15" t="n">
        <f aca="false">(Y14/BT14) - 1</f>
        <v>-0.138888888888889</v>
      </c>
      <c r="AO14" s="15" t="n">
        <f aca="false">(Z14/BU14) - 1</f>
        <v>0.116129032258064</v>
      </c>
      <c r="AP14" s="15" t="n">
        <f aca="false">(AA14/BV14) - 1</f>
        <v>-0.29312762973352</v>
      </c>
      <c r="AQ14" s="15" t="n">
        <f aca="false">(AB14/BW14) - 1</f>
        <v>0.777777777777778</v>
      </c>
      <c r="AR14" s="15" t="n">
        <f aca="false">(AC14/BX14) - 1</f>
        <v>-0.125333333333333</v>
      </c>
      <c r="AS14" s="15" t="n">
        <f aca="false">(AD14/BY14) - 1</f>
        <v>0.215686274509804</v>
      </c>
      <c r="AT14" s="15" t="n">
        <f aca="false">(AE14/BZ14) - 1</f>
        <v>-0.0524109014675053</v>
      </c>
      <c r="AV14" s="356" t="s">
        <v>17</v>
      </c>
      <c r="AW14" s="357" t="n">
        <f aca="false">SUM(AW5:AW12)</f>
        <v>113</v>
      </c>
      <c r="AX14" s="357" t="n">
        <f aca="false">SUM(AX5:AX12)</f>
        <v>57</v>
      </c>
      <c r="AY14" s="357" t="n">
        <f aca="false">SUM(AY5:AY12)</f>
        <v>80</v>
      </c>
      <c r="AZ14" s="357" t="n">
        <f aca="false">SUM(AZ5:AZ12)</f>
        <v>72</v>
      </c>
      <c r="BA14" s="357" t="n">
        <f aca="false">SUM(BA5:BA12)</f>
        <v>16</v>
      </c>
      <c r="BB14" s="357" t="n">
        <f aca="false">SUM(BB5:BB12)</f>
        <v>4</v>
      </c>
      <c r="BC14" s="357" t="n">
        <f aca="false">SUM(BC5:BC12)</f>
        <v>22</v>
      </c>
      <c r="BD14" s="357" t="n">
        <f aca="false">SUM(BD5:BD12)</f>
        <v>11</v>
      </c>
      <c r="BE14" s="357" t="n">
        <f aca="false">SUM(BE5:BE12)</f>
        <v>41</v>
      </c>
      <c r="BF14" s="357" t="n">
        <f aca="false">SUM(BF5:BF12)</f>
        <v>18</v>
      </c>
      <c r="BG14" s="357" t="n">
        <f aca="false">SUM(BG5:BG12)</f>
        <v>16</v>
      </c>
      <c r="BH14" s="357" t="n">
        <f aca="false">SUM(BH5:BH12)</f>
        <v>12</v>
      </c>
      <c r="BI14" s="357" t="n">
        <f aca="false">SUM(BI5:BI12)</f>
        <v>3</v>
      </c>
      <c r="BJ14" s="357" t="n">
        <f aca="false">SUM(BJ5:BJ12)</f>
        <v>0</v>
      </c>
      <c r="BK14" s="357" t="n">
        <f aca="false">SUM(BK5:BK12)</f>
        <v>7</v>
      </c>
      <c r="BL14" s="357" t="n">
        <f aca="false">SUM(BL5:BL12)</f>
        <v>5</v>
      </c>
      <c r="BN14" s="358" t="n">
        <f aca="false">AW14+AY14+BA14+BC14+BE14+BG14+BI14+BK14</f>
        <v>298</v>
      </c>
      <c r="BO14" s="359" t="n">
        <f aca="false">AX14+AZ14+BB14+BD14+BF14+BH14+BJ14+BL14</f>
        <v>179</v>
      </c>
      <c r="BP14" s="360" t="n">
        <f aca="false">BO14/(BO14+BN14)</f>
        <v>0.375262054507338</v>
      </c>
      <c r="BQ14" s="359" t="n">
        <f aca="false">AW14+AX14+BE14+BF14</f>
        <v>229</v>
      </c>
      <c r="BR14" s="359" t="n">
        <f aca="false">AY14+AZ14+BG14+BH14</f>
        <v>180</v>
      </c>
      <c r="BS14" s="359" t="n">
        <f aca="false">BA14+BB14+BI14+BJ14</f>
        <v>23</v>
      </c>
      <c r="BT14" s="359" t="n">
        <f aca="false">SUM(BQ14:BS14)</f>
        <v>432</v>
      </c>
      <c r="BU14" s="15" t="n">
        <f aca="false">BR14/BT14</f>
        <v>0.416666666666667</v>
      </c>
      <c r="BV14" s="15" t="n">
        <f aca="false">BS14/BT14</f>
        <v>0.0532407407407407</v>
      </c>
      <c r="BW14" s="359" t="n">
        <f aca="false">BC14+BD14+BK14+BL14</f>
        <v>45</v>
      </c>
      <c r="BX14" s="359" t="n">
        <f aca="false">SUM(AW14:BD14)</f>
        <v>375</v>
      </c>
      <c r="BY14" s="361" t="n">
        <f aca="false">SUM(BE14:BL14)</f>
        <v>102</v>
      </c>
      <c r="BZ14" s="362" t="n">
        <f aca="false">SUM(AW14:BL14)</f>
        <v>477</v>
      </c>
      <c r="CC14" s="15" t="n">
        <f aca="false">(BN14/DI14) - 1</f>
        <v>0.773809523809524</v>
      </c>
      <c r="CD14" s="15" t="n">
        <f aca="false">(BO14/DJ14) - 1</f>
        <v>0.904255319148936</v>
      </c>
      <c r="CE14" s="15" t="n">
        <f aca="false">(BP14/DK14) - 1</f>
        <v>0.0459431732013025</v>
      </c>
      <c r="CF14" s="15" t="n">
        <f aca="false">(BQ14/DL14) - 1</f>
        <v>0.671532846715329</v>
      </c>
      <c r="CG14" s="15" t="n">
        <f aca="false">(BR14/DM14) - 1</f>
        <v>1.06896551724138</v>
      </c>
      <c r="CH14" s="15" t="n">
        <f aca="false">(BS14/DN14) - 1</f>
        <v>1.875</v>
      </c>
      <c r="CI14" s="15" t="n">
        <f aca="false">(BT14/DO14) - 1</f>
        <v>0.862068965517241</v>
      </c>
      <c r="CJ14" s="15" t="n">
        <f aca="false">(BU14/DP14) - 1</f>
        <v>0.111111111111111</v>
      </c>
      <c r="CK14" s="15" t="n">
        <f aca="false">(BV14/DQ14) - 1</f>
        <v>0.543981481481482</v>
      </c>
      <c r="CL14" s="15" t="n">
        <f aca="false">(BW14/DR14) - 1</f>
        <v>0.5</v>
      </c>
      <c r="CM14" s="15" t="n">
        <f aca="false">(BX14/DS14) - 1</f>
        <v>0.829268292682927</v>
      </c>
      <c r="CN14" s="15" t="n">
        <f aca="false">(BY14/DT14) - 1</f>
        <v>0.789473684210526</v>
      </c>
      <c r="CO14" s="15" t="n">
        <f aca="false">(BZ14/DU14) - 1</f>
        <v>0.820610687022901</v>
      </c>
      <c r="CQ14" s="356" t="s">
        <v>17</v>
      </c>
      <c r="CR14" s="357" t="n">
        <f aca="false">SUM(CR5:CR12)</f>
        <v>71</v>
      </c>
      <c r="CS14" s="357" t="n">
        <f aca="false">SUM(CS5:CS12)</f>
        <v>33</v>
      </c>
      <c r="CT14" s="357" t="n">
        <f aca="false">SUM(CT5:CT12)</f>
        <v>36</v>
      </c>
      <c r="CU14" s="357" t="n">
        <f aca="false">SUM(CU5:CU12)</f>
        <v>31</v>
      </c>
      <c r="CV14" s="357" t="n">
        <f aca="false">SUM(CV5:CV12)</f>
        <v>5</v>
      </c>
      <c r="CW14" s="357" t="n">
        <f aca="false">SUM(CW5:CW12)</f>
        <v>2</v>
      </c>
      <c r="CX14" s="357" t="n">
        <f aca="false">SUM(CX5:CX12)</f>
        <v>10</v>
      </c>
      <c r="CY14" s="357" t="n">
        <f aca="false">SUM(CY5:CY12)</f>
        <v>17</v>
      </c>
      <c r="CZ14" s="357" t="n">
        <f aca="false">SUM(CZ5:CZ12)</f>
        <v>26</v>
      </c>
      <c r="DA14" s="357" t="n">
        <f aca="false">SUM(DA5:DA12)</f>
        <v>7</v>
      </c>
      <c r="DB14" s="357" t="n">
        <f aca="false">SUM(DB5:DB12)</f>
        <v>16</v>
      </c>
      <c r="DC14" s="357" t="n">
        <f aca="false">SUM(DC5:DC12)</f>
        <v>4</v>
      </c>
      <c r="DD14" s="357" t="n">
        <f aca="false">SUM(DD5:DD12)</f>
        <v>1</v>
      </c>
      <c r="DE14" s="357" t="n">
        <f aca="false">SUM(DE5:DE12)</f>
        <v>0</v>
      </c>
      <c r="DF14" s="357" t="n">
        <f aca="false">SUM(DF5:DF12)</f>
        <v>3</v>
      </c>
      <c r="DG14" s="357" t="n">
        <f aca="false">SUM(DG5:DG12)</f>
        <v>0</v>
      </c>
      <c r="DI14" s="358" t="n">
        <f aca="false">CR14+CT14+CV14+CX14+CZ14+DB14+DD14+DF14</f>
        <v>168</v>
      </c>
      <c r="DJ14" s="359" t="n">
        <f aca="false">CS14+CU14+CW14+CY14+DA14+DC14+DE14+DG14</f>
        <v>94</v>
      </c>
      <c r="DK14" s="360" t="n">
        <f aca="false">DJ14/(DJ14+DI14)</f>
        <v>0.358778625954198</v>
      </c>
      <c r="DL14" s="359" t="n">
        <f aca="false">CR14+CS14+CZ14+DA14</f>
        <v>137</v>
      </c>
      <c r="DM14" s="359" t="n">
        <f aca="false">CT14+CU14+DB14+DC14</f>
        <v>87</v>
      </c>
      <c r="DN14" s="359" t="n">
        <f aca="false">CV14+CW14+DD14+DE14</f>
        <v>8</v>
      </c>
      <c r="DO14" s="359" t="n">
        <f aca="false">SUM(DL14:DN14)</f>
        <v>232</v>
      </c>
      <c r="DP14" s="15" t="n">
        <f aca="false">DM14/DO14</f>
        <v>0.375</v>
      </c>
      <c r="DQ14" s="15" t="n">
        <f aca="false">DN14/DO14</f>
        <v>0.0344827586206897</v>
      </c>
      <c r="DR14" s="359" t="n">
        <f aca="false">CX14+CY14+DF14+DG14</f>
        <v>30</v>
      </c>
      <c r="DS14" s="359" t="n">
        <f aca="false">SUM(CR14:CY14)</f>
        <v>205</v>
      </c>
      <c r="DT14" s="361" t="n">
        <f aca="false">SUM(CZ14:DG14)</f>
        <v>57</v>
      </c>
      <c r="DU14" s="362" t="n">
        <f aca="false">SUM(CR14:DG14)</f>
        <v>262</v>
      </c>
      <c r="DX14" s="15" t="n">
        <f aca="false">(DI14/FD14) - 1</f>
        <v>0.423728813559322</v>
      </c>
      <c r="DY14" s="15" t="n">
        <f aca="false">(DJ14/FE14) - 1</f>
        <v>0.773584905660377</v>
      </c>
      <c r="DZ14" s="15" t="n">
        <f aca="false">(DK14/FF14) - 1</f>
        <v>0.157568774305056</v>
      </c>
      <c r="EA14" s="15" t="n">
        <f aca="false">(DL14/FG14) - 1</f>
        <v>0.412371134020619</v>
      </c>
      <c r="EB14" s="15" t="n">
        <f aca="false">(DM14/FH14) - 1</f>
        <v>0.705882352941176</v>
      </c>
      <c r="EC14" s="15" t="n">
        <f aca="false">(DN14/FI14) - 1</f>
        <v>3</v>
      </c>
      <c r="ED14" s="15" t="n">
        <f aca="false">(DO14/FJ14) - 1</f>
        <v>0.546666666666667</v>
      </c>
      <c r="EE14" s="15" t="n">
        <f aca="false">(DP14/FK14) - 1</f>
        <v>0.102941176470588</v>
      </c>
      <c r="EF14" s="15" t="n">
        <f aca="false">(DQ14/FL14) - 1</f>
        <v>1.58620689655172</v>
      </c>
      <c r="EG14" s="15" t="n">
        <f aca="false">(DR14/FM14) - 1</f>
        <v>0.428571428571429</v>
      </c>
      <c r="EH14" s="15" t="n">
        <f aca="false">(DS14/FN14) - 1</f>
        <v>0.453900709219858</v>
      </c>
      <c r="EI14" s="15" t="n">
        <f aca="false">(DT14/FO14) - 1</f>
        <v>0.9</v>
      </c>
      <c r="EJ14" s="15" t="n">
        <f aca="false">(DU14/FP14) - 1</f>
        <v>0.532163742690059</v>
      </c>
      <c r="EL14" s="356" t="s">
        <v>17</v>
      </c>
      <c r="EM14" s="363" t="n">
        <f aca="false">SUM(EM5:EM12)</f>
        <v>61</v>
      </c>
      <c r="EN14" s="363" t="n">
        <f aca="false">SUM(EN5:EN12)</f>
        <v>18</v>
      </c>
      <c r="EO14" s="363" t="n">
        <f aca="false">SUM(EO5:EO12)</f>
        <v>22</v>
      </c>
      <c r="EP14" s="363" t="n">
        <f aca="false">SUM(EP5:EP12)</f>
        <v>23</v>
      </c>
      <c r="EQ14" s="363" t="n">
        <f aca="false">SUM(EQ5:EQ12)</f>
        <v>0</v>
      </c>
      <c r="ER14" s="363" t="n">
        <f aca="false">SUM(ER5:ER12)</f>
        <v>1</v>
      </c>
      <c r="ES14" s="363" t="n">
        <f aca="false">SUM(ES5:ES12)</f>
        <v>11</v>
      </c>
      <c r="ET14" s="363" t="n">
        <f aca="false">SUM(ET5:ET12)</f>
        <v>5</v>
      </c>
      <c r="EU14" s="363" t="n">
        <f aca="false">SUM(EU5:EU12)</f>
        <v>16</v>
      </c>
      <c r="EV14" s="363" t="n">
        <f aca="false">SUM(EV5:EV12)</f>
        <v>2</v>
      </c>
      <c r="EW14" s="363" t="n">
        <f aca="false">SUM(EW5:EW12)</f>
        <v>4</v>
      </c>
      <c r="EX14" s="363" t="n">
        <f aca="false">SUM(EX5:EX12)</f>
        <v>2</v>
      </c>
      <c r="EY14" s="363" t="n">
        <f aca="false">SUM(EY5:EY12)</f>
        <v>1</v>
      </c>
      <c r="EZ14" s="363" t="n">
        <f aca="false">SUM(EZ5:EZ12)</f>
        <v>0</v>
      </c>
      <c r="FA14" s="363" t="n">
        <f aca="false">SUM(FA5:FA12)</f>
        <v>3</v>
      </c>
      <c r="FB14" s="363" t="n">
        <f aca="false">SUM(FB5:FB12)</f>
        <v>2</v>
      </c>
      <c r="FD14" s="358" t="n">
        <f aca="false">EM14+EO14+EQ14+ES14+EU14+EW14+EY14+FA14</f>
        <v>118</v>
      </c>
      <c r="FE14" s="359" t="n">
        <f aca="false">EN14+EP14+ER14+ET14+EV14+EX14+EZ14+FB14</f>
        <v>53</v>
      </c>
      <c r="FF14" s="360" t="n">
        <f aca="false">FE14/(FE14+FD14)</f>
        <v>0.309941520467836</v>
      </c>
      <c r="FG14" s="359" t="n">
        <f aca="false">EM14+EN14+EU14+EV14</f>
        <v>97</v>
      </c>
      <c r="FH14" s="359" t="n">
        <f aca="false">EO14+EP14+EW14+EX14</f>
        <v>51</v>
      </c>
      <c r="FI14" s="359" t="n">
        <f aca="false">EQ14+ER14+EY14+EZ14</f>
        <v>2</v>
      </c>
      <c r="FJ14" s="359" t="n">
        <f aca="false">SUM(FG14:FI14)</f>
        <v>150</v>
      </c>
      <c r="FK14" s="15" t="n">
        <f aca="false">FH14/FJ14</f>
        <v>0.34</v>
      </c>
      <c r="FL14" s="15" t="n">
        <f aca="false">FI14/FJ14</f>
        <v>0.0133333333333333</v>
      </c>
      <c r="FM14" s="359" t="n">
        <f aca="false">ES14+ET14+FA14+FB14</f>
        <v>21</v>
      </c>
      <c r="FN14" s="359" t="n">
        <f aca="false">SUM(EM14:ET14)</f>
        <v>141</v>
      </c>
      <c r="FO14" s="361" t="n">
        <f aca="false">SUM(EU14:FB14)</f>
        <v>30</v>
      </c>
      <c r="FP14" s="362" t="n">
        <f aca="false">SUM(EM14:FB14)</f>
        <v>171</v>
      </c>
      <c r="GF14" s="347" t="e">
        <f aca="false">(FD14/FR14) - 1</f>
        <v>#DIV/0!</v>
      </c>
      <c r="GG14" s="15" t="e">
        <f aca="false">(FE14/FS14) - 1</f>
        <v>#DIV/0!</v>
      </c>
      <c r="GH14" s="15" t="e">
        <f aca="false">(FF14/FT14) - 1</f>
        <v>#DIV/0!</v>
      </c>
      <c r="GI14" s="15" t="e">
        <f aca="false">(FG14/FU14) - 1</f>
        <v>#DIV/0!</v>
      </c>
      <c r="GJ14" s="15" t="e">
        <f aca="false">(FH14/FV14) - 1</f>
        <v>#DIV/0!</v>
      </c>
      <c r="GK14" s="15" t="e">
        <f aca="false">(FI14/FW14) - 1</f>
        <v>#DIV/0!</v>
      </c>
      <c r="GL14" s="15" t="e">
        <f aca="false">(FJ14/FX14) - 1</f>
        <v>#DIV/0!</v>
      </c>
      <c r="GM14" s="15" t="e">
        <f aca="false">(FK14/FY14) - 1</f>
        <v>#DIV/0!</v>
      </c>
      <c r="GN14" s="15" t="e">
        <f aca="false">(FL14/FZ14) - 1</f>
        <v>#DIV/0!</v>
      </c>
      <c r="GO14" s="15" t="e">
        <f aca="false">(FM14/GA14) - 1</f>
        <v>#DIV/0!</v>
      </c>
      <c r="GP14" s="15" t="e">
        <f aca="false">(FN14/GB14) - 1</f>
        <v>#DIV/0!</v>
      </c>
      <c r="GQ14" s="15" t="e">
        <f aca="false">(FO14/GC14) - 1</f>
        <v>#DIV/0!</v>
      </c>
      <c r="GR14" s="348" t="e">
        <f aca="false">(FP14/GD14) - 1</f>
        <v>#DIV/0!</v>
      </c>
    </row>
    <row r="15" customFormat="false" ht="14.25" hidden="false" customHeight="false" outlineLevel="0" collapsed="false">
      <c r="A15" s="356" t="s">
        <v>204</v>
      </c>
      <c r="B15" s="356" t="n">
        <f aca="false">SUM(B7:B10)</f>
        <v>46</v>
      </c>
      <c r="C15" s="356" t="n">
        <f aca="false">SUM(C7:C10)</f>
        <v>18</v>
      </c>
      <c r="D15" s="356" t="n">
        <f aca="false">SUM(D7:D10)</f>
        <v>43</v>
      </c>
      <c r="E15" s="356" t="n">
        <f aca="false">SUM(E7:E10)</f>
        <v>36</v>
      </c>
      <c r="F15" s="356" t="n">
        <f aca="false">SUM(F7:F10)</f>
        <v>2</v>
      </c>
      <c r="G15" s="356" t="n">
        <f aca="false">SUM(G7:G10)</f>
        <v>2</v>
      </c>
      <c r="H15" s="356" t="n">
        <f aca="false">SUM(H7:H10)</f>
        <v>16</v>
      </c>
      <c r="I15" s="356" t="n">
        <f aca="false">SUM(I7:I10)</f>
        <v>11</v>
      </c>
      <c r="J15" s="356" t="n">
        <f aca="false">SUM(J7:J10)</f>
        <v>27</v>
      </c>
      <c r="K15" s="356" t="n">
        <f aca="false">SUM(K7:K10)</f>
        <v>15</v>
      </c>
      <c r="L15" s="356" t="n">
        <f aca="false">SUM(L7:L10)</f>
        <v>14</v>
      </c>
      <c r="M15" s="356" t="n">
        <f aca="false">SUM(M7:M10)</f>
        <v>5</v>
      </c>
      <c r="N15" s="356" t="n">
        <f aca="false">SUM(N7:N10)</f>
        <v>1</v>
      </c>
      <c r="O15" s="356" t="n">
        <f aca="false">SUM(O7:O10)</f>
        <v>1</v>
      </c>
      <c r="P15" s="356" t="n">
        <f aca="false">SUM(P7:P10)</f>
        <v>13</v>
      </c>
      <c r="Q15" s="356" t="n">
        <f aca="false">SUM(Q7:Q10)</f>
        <v>8</v>
      </c>
      <c r="S15" s="364" t="n">
        <f aca="false">B15+D15+F15+H15+J15+L15+N15+P15</f>
        <v>162</v>
      </c>
      <c r="T15" s="363" t="n">
        <f aca="false">C15+E15+G15+I15+K15+M15+O15+Q15</f>
        <v>96</v>
      </c>
      <c r="U15" s="365" t="n">
        <f aca="false">T15/(T15+S15)</f>
        <v>0.372093023255814</v>
      </c>
      <c r="V15" s="363" t="n">
        <f aca="false">B15+C15+J15+K15</f>
        <v>106</v>
      </c>
      <c r="W15" s="363" t="n">
        <f aca="false">D15+E15+L15+M15</f>
        <v>98</v>
      </c>
      <c r="X15" s="363" t="n">
        <f aca="false">F15+G15+N15+O15</f>
        <v>6</v>
      </c>
      <c r="Y15" s="363" t="n">
        <f aca="false">SUM(V15:X15)</f>
        <v>210</v>
      </c>
      <c r="Z15" s="366" t="n">
        <f aca="false">W15/Y15</f>
        <v>0.466666666666667</v>
      </c>
      <c r="AA15" s="366" t="n">
        <f aca="false">X15/Y15</f>
        <v>0.0285714285714286</v>
      </c>
      <c r="AB15" s="363" t="n">
        <f aca="false">H15+I15+P15+Q15</f>
        <v>48</v>
      </c>
      <c r="AC15" s="363" t="n">
        <f aca="false">SUM(B15:I15)</f>
        <v>174</v>
      </c>
      <c r="AD15" s="367" t="n">
        <f aca="false">SUM(J15:Q15)</f>
        <v>84</v>
      </c>
      <c r="AE15" s="35" t="n">
        <f aca="false">SUM(B15:Q15)</f>
        <v>258</v>
      </c>
      <c r="AH15" s="15" t="n">
        <f aca="false">(S15/BN15) - 1</f>
        <v>-0.0470588235294118</v>
      </c>
      <c r="AI15" s="15" t="n">
        <f aca="false">(T15/BO15) - 1</f>
        <v>-0.127272727272727</v>
      </c>
      <c r="AJ15" s="15" t="n">
        <f aca="false">(U15/BP15) - 1</f>
        <v>-0.0528541226215645</v>
      </c>
      <c r="AK15" s="15" t="n">
        <f aca="false">(V15/BQ15) - 1</f>
        <v>-0.171875</v>
      </c>
      <c r="AL15" s="15" t="n">
        <f aca="false">(W15/BR15) - 1</f>
        <v>-0.117117117117117</v>
      </c>
      <c r="AM15" s="15" t="n">
        <f aca="false">(X15/BS15) - 1</f>
        <v>-0.68421052631579</v>
      </c>
      <c r="AN15" s="15" t="n">
        <f aca="false">(Y15/BT15) - 1</f>
        <v>-0.186046511627907</v>
      </c>
      <c r="AO15" s="15" t="n">
        <f aca="false">(Z15/BU15) - 1</f>
        <v>0.0846846846846847</v>
      </c>
      <c r="AP15" s="15" t="n">
        <f aca="false">(AA15/BV15) - 1</f>
        <v>-0.61203007518797</v>
      </c>
      <c r="AQ15" s="15" t="n">
        <f aca="false">(AB15/BW15) - 1</f>
        <v>1.18181818181818</v>
      </c>
      <c r="AR15" s="15" t="n">
        <f aca="false">(AC15/BX15) - 1</f>
        <v>-0.223214285714286</v>
      </c>
      <c r="AS15" s="15" t="n">
        <f aca="false">(AD15/BY15) - 1</f>
        <v>0.5</v>
      </c>
      <c r="AT15" s="15" t="n">
        <f aca="false">(AE15/BZ15) - 1</f>
        <v>-0.0785714285714286</v>
      </c>
      <c r="AV15" s="356" t="s">
        <v>204</v>
      </c>
      <c r="AW15" s="356" t="n">
        <f aca="false">SUM(AW7:AW10)</f>
        <v>65</v>
      </c>
      <c r="AX15" s="356" t="n">
        <f aca="false">SUM(AX7:AX10)</f>
        <v>31</v>
      </c>
      <c r="AY15" s="356" t="n">
        <f aca="false">SUM(AY7:AY10)</f>
        <v>48</v>
      </c>
      <c r="AZ15" s="356" t="n">
        <f aca="false">SUM(AZ7:AZ10)</f>
        <v>48</v>
      </c>
      <c r="BA15" s="356" t="n">
        <f aca="false">SUM(BA7:BA10)</f>
        <v>12</v>
      </c>
      <c r="BB15" s="356" t="n">
        <f aca="false">SUM(BB7:BB10)</f>
        <v>4</v>
      </c>
      <c r="BC15" s="356" t="n">
        <f aca="false">SUM(BC7:BC10)</f>
        <v>9</v>
      </c>
      <c r="BD15" s="356" t="n">
        <f aca="false">SUM(BD7:BD10)</f>
        <v>7</v>
      </c>
      <c r="BE15" s="356" t="n">
        <f aca="false">SUM(BE7:BE10)</f>
        <v>23</v>
      </c>
      <c r="BF15" s="356" t="n">
        <f aca="false">SUM(BF7:BF10)</f>
        <v>9</v>
      </c>
      <c r="BG15" s="356" t="n">
        <f aca="false">SUM(BG7:BG10)</f>
        <v>7</v>
      </c>
      <c r="BH15" s="356" t="n">
        <f aca="false">SUM(BH7:BH10)</f>
        <v>8</v>
      </c>
      <c r="BI15" s="356" t="n">
        <f aca="false">SUM(BI7:BI10)</f>
        <v>3</v>
      </c>
      <c r="BJ15" s="356" t="n">
        <f aca="false">SUM(BJ7:BJ10)</f>
        <v>0</v>
      </c>
      <c r="BK15" s="356" t="n">
        <f aca="false">SUM(BK7:BK10)</f>
        <v>3</v>
      </c>
      <c r="BL15" s="356" t="n">
        <f aca="false">SUM(BL7:BL10)</f>
        <v>3</v>
      </c>
      <c r="BN15" s="364" t="n">
        <f aca="false">AW15+AY15+BA15+BC15+BE15+BG15+BI15+BK15</f>
        <v>170</v>
      </c>
      <c r="BO15" s="363" t="n">
        <f aca="false">AX15+AZ15+BB15+BD15+BF15+BH15+BJ15+BL15</f>
        <v>110</v>
      </c>
      <c r="BP15" s="365" t="n">
        <f aca="false">BO15/(BO15+BN15)</f>
        <v>0.392857142857143</v>
      </c>
      <c r="BQ15" s="363" t="n">
        <f aca="false">AW15+AX15+BE15+BF15</f>
        <v>128</v>
      </c>
      <c r="BR15" s="363" t="n">
        <f aca="false">AY15+AZ15+BG15+BH15</f>
        <v>111</v>
      </c>
      <c r="BS15" s="363" t="n">
        <f aca="false">BA15+BB15+BI15+BJ15</f>
        <v>19</v>
      </c>
      <c r="BT15" s="363" t="n">
        <f aca="false">SUM(BQ15:BS15)</f>
        <v>258</v>
      </c>
      <c r="BU15" s="366" t="n">
        <f aca="false">BR15/BT15</f>
        <v>0.430232558139535</v>
      </c>
      <c r="BV15" s="366" t="n">
        <f aca="false">BS15/BT15</f>
        <v>0.0736434108527132</v>
      </c>
      <c r="BW15" s="363" t="n">
        <f aca="false">BC15+BD15+BK15+BL15</f>
        <v>22</v>
      </c>
      <c r="BX15" s="363" t="n">
        <f aca="false">SUM(AW15:BD15)</f>
        <v>224</v>
      </c>
      <c r="BY15" s="367" t="n">
        <f aca="false">SUM(BE15:BL15)</f>
        <v>56</v>
      </c>
      <c r="BZ15" s="35" t="n">
        <f aca="false">SUM(AW15:BL15)</f>
        <v>280</v>
      </c>
      <c r="CC15" s="15" t="n">
        <f aca="false">(BN15/DI15) - 1</f>
        <v>0.73469387755102</v>
      </c>
      <c r="CD15" s="15" t="n">
        <f aca="false">(BO15/DJ15) - 1</f>
        <v>0.929824561403509</v>
      </c>
      <c r="CE15" s="15" t="n">
        <f aca="false">(BP15/DK15) - 1</f>
        <v>0.068295739348371</v>
      </c>
      <c r="CF15" s="15" t="n">
        <f aca="false">(BQ15/DL15) - 1</f>
        <v>0.560975609756098</v>
      </c>
      <c r="CG15" s="15" t="n">
        <f aca="false">(BR15/DM15) - 1</f>
        <v>1.17647058823529</v>
      </c>
      <c r="CH15" s="15" t="n">
        <f aca="false">(BS15/DN15) - 1</f>
        <v>1.71428571428571</v>
      </c>
      <c r="CI15" s="15" t="n">
        <f aca="false">(BT15/DO15) - 1</f>
        <v>0.842857142857143</v>
      </c>
      <c r="CJ15" s="15" t="n">
        <f aca="false">(BU15/DP15) - 1</f>
        <v>0.181030551755586</v>
      </c>
      <c r="CK15" s="15" t="n">
        <f aca="false">(BV15/DQ15) - 1</f>
        <v>0.472868217054264</v>
      </c>
      <c r="CL15" s="15" t="n">
        <f aca="false">(BW15/DR15) - 1</f>
        <v>0.466666666666667</v>
      </c>
      <c r="CM15" s="15" t="n">
        <f aca="false">(BX15/DS15) - 1</f>
        <v>0.821138211382114</v>
      </c>
      <c r="CN15" s="15" t="n">
        <f aca="false">(BY15/DT15) - 1</f>
        <v>0.75</v>
      </c>
      <c r="CO15" s="15" t="n">
        <f aca="false">(BZ15/DU15) - 1</f>
        <v>0.806451612903226</v>
      </c>
      <c r="CQ15" s="356" t="s">
        <v>204</v>
      </c>
      <c r="CR15" s="356" t="n">
        <f aca="false">SUM(CR7:CR10)</f>
        <v>45</v>
      </c>
      <c r="CS15" s="356" t="n">
        <f aca="false">SUM(CS7:CS10)</f>
        <v>20</v>
      </c>
      <c r="CT15" s="356" t="n">
        <f aca="false">SUM(CT7:CT10)</f>
        <v>22</v>
      </c>
      <c r="CU15" s="356" t="n">
        <f aca="false">SUM(CU7:CU10)</f>
        <v>18</v>
      </c>
      <c r="CV15" s="356" t="n">
        <f aca="false">SUM(CV7:CV10)</f>
        <v>4</v>
      </c>
      <c r="CW15" s="356" t="n">
        <f aca="false">SUM(CW7:CW10)</f>
        <v>2</v>
      </c>
      <c r="CX15" s="356" t="n">
        <f aca="false">SUM(CX7:CX10)</f>
        <v>2</v>
      </c>
      <c r="CY15" s="356" t="n">
        <f aca="false">SUM(CY7:CY10)</f>
        <v>10</v>
      </c>
      <c r="CZ15" s="356" t="n">
        <f aca="false">SUM(CZ7:CZ10)</f>
        <v>13</v>
      </c>
      <c r="DA15" s="356" t="n">
        <f aca="false">SUM(DA7:DA10)</f>
        <v>4</v>
      </c>
      <c r="DB15" s="356" t="n">
        <f aca="false">SUM(DB7:DB10)</f>
        <v>8</v>
      </c>
      <c r="DC15" s="356" t="n">
        <f aca="false">SUM(DC7:DC10)</f>
        <v>3</v>
      </c>
      <c r="DD15" s="356" t="n">
        <f aca="false">SUM(DD7:DD10)</f>
        <v>1</v>
      </c>
      <c r="DE15" s="356" t="n">
        <f aca="false">SUM(DE7:DE10)</f>
        <v>0</v>
      </c>
      <c r="DF15" s="356" t="n">
        <f aca="false">SUM(DF7:DF10)</f>
        <v>3</v>
      </c>
      <c r="DG15" s="356" t="n">
        <f aca="false">SUM(DG7:DG10)</f>
        <v>0</v>
      </c>
      <c r="DI15" s="364" t="n">
        <f aca="false">CR15+CT15+CV15+CX15+CZ15+DB15+DD15+DF15</f>
        <v>98</v>
      </c>
      <c r="DJ15" s="363" t="n">
        <f aca="false">CS15+CU15+CW15+CY15+DA15+DC15+DE15+DG15</f>
        <v>57</v>
      </c>
      <c r="DK15" s="365" t="n">
        <f aca="false">DJ15/(DJ15+DI15)</f>
        <v>0.367741935483871</v>
      </c>
      <c r="DL15" s="363" t="n">
        <f aca="false">CR15+CS15+CZ15+DA15</f>
        <v>82</v>
      </c>
      <c r="DM15" s="363" t="n">
        <f aca="false">CT15+CU15+DB15+DC15</f>
        <v>51</v>
      </c>
      <c r="DN15" s="363" t="n">
        <f aca="false">CV15+CW15+DD15+DE15</f>
        <v>7</v>
      </c>
      <c r="DO15" s="363" t="n">
        <f aca="false">SUM(DL15:DN15)</f>
        <v>140</v>
      </c>
      <c r="DP15" s="366" t="n">
        <f aca="false">DM15/DO15</f>
        <v>0.364285714285714</v>
      </c>
      <c r="DQ15" s="366" t="n">
        <f aca="false">DN15/DO15</f>
        <v>0.05</v>
      </c>
      <c r="DR15" s="363" t="n">
        <f aca="false">CX15+CY15+DF15+DG15</f>
        <v>15</v>
      </c>
      <c r="DS15" s="363" t="n">
        <f aca="false">SUM(CR15:CY15)</f>
        <v>123</v>
      </c>
      <c r="DT15" s="367" t="n">
        <f aca="false">SUM(CZ15:DG15)</f>
        <v>32</v>
      </c>
      <c r="DU15" s="35" t="n">
        <f aca="false">SUM(CR15:DG15)</f>
        <v>155</v>
      </c>
      <c r="DX15" s="15" t="n">
        <f aca="false">(DI15/FD15) - 1</f>
        <v>0.272727272727273</v>
      </c>
      <c r="DY15" s="15" t="n">
        <f aca="false">(DJ15/FE15) - 1</f>
        <v>0.5</v>
      </c>
      <c r="DZ15" s="15" t="n">
        <f aca="false">(DK15/FF15) - 1</f>
        <v>0.112903225806452</v>
      </c>
      <c r="EA15" s="15" t="n">
        <f aca="false">(DL15/FG15) - 1</f>
        <v>0.366666666666667</v>
      </c>
      <c r="EB15" s="15" t="n">
        <f aca="false">(DM15/FH15) - 1</f>
        <v>0.416666666666667</v>
      </c>
      <c r="EC15" s="15" t="n">
        <f aca="false">(DN15/FI15) - 1</f>
        <v>6</v>
      </c>
      <c r="ED15" s="15" t="n">
        <f aca="false">(DO15/FJ15) - 1</f>
        <v>0.443298969072165</v>
      </c>
      <c r="EE15" s="15" t="n">
        <f aca="false">(DP15/FK15) - 1</f>
        <v>-0.018452380952381</v>
      </c>
      <c r="EF15" s="15" t="n">
        <f aca="false">(DQ15/FL15) - 1</f>
        <v>3.85</v>
      </c>
      <c r="EG15" s="15" t="n">
        <f aca="false">(DR15/FM15) - 1</f>
        <v>-0.166666666666667</v>
      </c>
      <c r="EH15" s="15" t="n">
        <f aca="false">(DS15/FN15) - 1</f>
        <v>0.242424242424242</v>
      </c>
      <c r="EI15" s="15" t="n">
        <f aca="false">(DT15/FO15) - 1</f>
        <v>1</v>
      </c>
      <c r="EJ15" s="15" t="n">
        <f aca="false">(DU15/FP15) - 1</f>
        <v>0.347826086956522</v>
      </c>
      <c r="EL15" s="356" t="s">
        <v>204</v>
      </c>
      <c r="EM15" s="356" t="n">
        <f aca="false">SUM(EM7:EM10)</f>
        <v>41</v>
      </c>
      <c r="EN15" s="356" t="n">
        <f aca="false">SUM(EN7:EN10)</f>
        <v>11</v>
      </c>
      <c r="EO15" s="356" t="n">
        <f aca="false">SUM(EO7:EO10)</f>
        <v>15</v>
      </c>
      <c r="EP15" s="356" t="n">
        <f aca="false">SUM(EP7:EP10)</f>
        <v>18</v>
      </c>
      <c r="EQ15" s="356" t="n">
        <f aca="false">SUM(EQ7:EQ10)</f>
        <v>0</v>
      </c>
      <c r="ER15" s="356" t="n">
        <f aca="false">SUM(ER7:ER10)</f>
        <v>1</v>
      </c>
      <c r="ES15" s="356" t="n">
        <f aca="false">SUM(ES7:ES10)</f>
        <v>9</v>
      </c>
      <c r="ET15" s="356" t="n">
        <f aca="false">SUM(ET7:ET10)</f>
        <v>4</v>
      </c>
      <c r="EU15" s="356" t="n">
        <f aca="false">SUM(EU7:EU10)</f>
        <v>8</v>
      </c>
      <c r="EV15" s="356" t="n">
        <f aca="false">SUM(EV7:EV10)</f>
        <v>0</v>
      </c>
      <c r="EW15" s="356" t="n">
        <f aca="false">SUM(EW7:EW10)</f>
        <v>1</v>
      </c>
      <c r="EX15" s="356" t="n">
        <f aca="false">SUM(EX7:EX10)</f>
        <v>2</v>
      </c>
      <c r="EY15" s="356" t="n">
        <f aca="false">SUM(EY7:EY10)</f>
        <v>0</v>
      </c>
      <c r="EZ15" s="356" t="n">
        <f aca="false">SUM(EZ7:EZ10)</f>
        <v>0</v>
      </c>
      <c r="FA15" s="356" t="n">
        <f aca="false">SUM(FA7:FA10)</f>
        <v>3</v>
      </c>
      <c r="FB15" s="356" t="n">
        <f aca="false">SUM(FB7:FB10)</f>
        <v>2</v>
      </c>
      <c r="FD15" s="364" t="n">
        <f aca="false">EM15+EO15+EQ15+ES15+EU15+EW15+EY15+FA15</f>
        <v>77</v>
      </c>
      <c r="FE15" s="363" t="n">
        <f aca="false">EN15+EP15+ER15+ET15+EV15+EX15+EZ15+FB15</f>
        <v>38</v>
      </c>
      <c r="FF15" s="365" t="n">
        <f aca="false">FE15/(FE15+FD15)</f>
        <v>0.330434782608696</v>
      </c>
      <c r="FG15" s="363" t="n">
        <f aca="false">EM15+EN15+EU15+EV15</f>
        <v>60</v>
      </c>
      <c r="FH15" s="363" t="n">
        <f aca="false">EO15+EP15+EW15+EX15</f>
        <v>36</v>
      </c>
      <c r="FI15" s="363" t="n">
        <f aca="false">EQ15+ER15+EY15+EZ15</f>
        <v>1</v>
      </c>
      <c r="FJ15" s="363" t="n">
        <f aca="false">SUM(FG15:FI15)</f>
        <v>97</v>
      </c>
      <c r="FK15" s="366" t="n">
        <f aca="false">FH15/FJ15</f>
        <v>0.371134020618557</v>
      </c>
      <c r="FL15" s="366" t="n">
        <f aca="false">FI15/FJ15</f>
        <v>0.0103092783505155</v>
      </c>
      <c r="FM15" s="363" t="n">
        <f aca="false">ES15+ET15+FA15+FB15</f>
        <v>18</v>
      </c>
      <c r="FN15" s="363" t="n">
        <f aca="false">SUM(EM15:ET15)</f>
        <v>99</v>
      </c>
      <c r="FO15" s="367" t="n">
        <f aca="false">SUM(EU15:FB15)</f>
        <v>16</v>
      </c>
      <c r="FP15" s="35" t="n">
        <f aca="false">SUM(EM15:FB15)</f>
        <v>115</v>
      </c>
      <c r="GF15" s="368" t="e">
        <f aca="false">(FD15/FR15) - 1</f>
        <v>#DIV/0!</v>
      </c>
      <c r="GG15" s="369" t="e">
        <f aca="false">(FE15/FS15) - 1</f>
        <v>#DIV/0!</v>
      </c>
      <c r="GH15" s="369" t="e">
        <f aca="false">(FF15/FT15) - 1</f>
        <v>#DIV/0!</v>
      </c>
      <c r="GI15" s="369" t="e">
        <f aca="false">(FG15/FU15) - 1</f>
        <v>#DIV/0!</v>
      </c>
      <c r="GJ15" s="369" t="e">
        <f aca="false">(FH15/FV15) - 1</f>
        <v>#DIV/0!</v>
      </c>
      <c r="GK15" s="369" t="e">
        <f aca="false">(FI15/FW15) - 1</f>
        <v>#DIV/0!</v>
      </c>
      <c r="GL15" s="369" t="e">
        <f aca="false">(FJ15/FX15) - 1</f>
        <v>#DIV/0!</v>
      </c>
      <c r="GM15" s="369" t="e">
        <f aca="false">(FK15/FY15) - 1</f>
        <v>#DIV/0!</v>
      </c>
      <c r="GN15" s="369" t="e">
        <f aca="false">(FL15/FZ15) - 1</f>
        <v>#DIV/0!</v>
      </c>
      <c r="GO15" s="369" t="e">
        <f aca="false">(FM15/GA15) - 1</f>
        <v>#DIV/0!</v>
      </c>
      <c r="GP15" s="369" t="e">
        <f aca="false">(FN15/GB15) - 1</f>
        <v>#DIV/0!</v>
      </c>
      <c r="GQ15" s="369" t="e">
        <f aca="false">(FO15/GC15) - 1</f>
        <v>#DIV/0!</v>
      </c>
      <c r="GR15" s="370" t="e">
        <f aca="false">(FP15/GD15) - 1</f>
        <v>#DIV/0!</v>
      </c>
    </row>
    <row r="17" customFormat="false" ht="14.25" hidden="false" customHeight="false" outlineLevel="0" collapsed="false">
      <c r="A17" s="0" t="s">
        <v>205</v>
      </c>
      <c r="B17" s="0" t="n">
        <f aca="false">SUM(B5:B8)</f>
        <v>41</v>
      </c>
      <c r="C17" s="0" t="n">
        <f aca="false">SUM(C5:C8)</f>
        <v>16</v>
      </c>
      <c r="D17" s="0" t="n">
        <f aca="false">SUM(D5:D8)</f>
        <v>37</v>
      </c>
      <c r="E17" s="0" t="n">
        <f aca="false">SUM(E5:E8)</f>
        <v>28</v>
      </c>
      <c r="F17" s="0" t="n">
        <f aca="false">SUM(F5:F8)</f>
        <v>1</v>
      </c>
      <c r="G17" s="0" t="n">
        <f aca="false">SUM(G5:G8)</f>
        <v>1</v>
      </c>
      <c r="H17" s="0" t="n">
        <f aca="false">SUM(H5:H8)</f>
        <v>16</v>
      </c>
      <c r="I17" s="0" t="n">
        <f aca="false">SUM(I5:I8)</f>
        <v>20</v>
      </c>
      <c r="J17" s="0" t="n">
        <f aca="false">SUM(J5:J8)</f>
        <v>24</v>
      </c>
      <c r="K17" s="0" t="n">
        <f aca="false">SUM(K5:K8)</f>
        <v>7</v>
      </c>
      <c r="L17" s="0" t="n">
        <f aca="false">SUM(L5:L8)</f>
        <v>8</v>
      </c>
      <c r="M17" s="0" t="n">
        <f aca="false">SUM(M5:M8)</f>
        <v>3</v>
      </c>
      <c r="N17" s="0" t="n">
        <f aca="false">SUM(N5:N8)</f>
        <v>1</v>
      </c>
      <c r="O17" s="0" t="n">
        <f aca="false">SUM(O5:O8)</f>
        <v>0</v>
      </c>
      <c r="P17" s="0" t="n">
        <f aca="false">SUM(P5:P8)</f>
        <v>16</v>
      </c>
      <c r="Q17" s="0" t="n">
        <f aca="false">SUM(Q5:Q8)</f>
        <v>10</v>
      </c>
      <c r="AV17" s="0" t="s">
        <v>205</v>
      </c>
      <c r="AW17" s="0" t="n">
        <f aca="false">SUM(AW5:AW8)</f>
        <v>64</v>
      </c>
      <c r="AX17" s="0" t="n">
        <f aca="false">SUM(AX5:AX8)</f>
        <v>30</v>
      </c>
      <c r="AY17" s="0" t="n">
        <f aca="false">SUM(AY5:AY8)</f>
        <v>38</v>
      </c>
      <c r="AZ17" s="0" t="n">
        <f aca="false">SUM(AZ5:AZ8)</f>
        <v>30</v>
      </c>
      <c r="BA17" s="0" t="n">
        <f aca="false">SUM(BA5:BA8)</f>
        <v>7</v>
      </c>
      <c r="BB17" s="0" t="n">
        <f aca="false">SUM(BB5:BB8)</f>
        <v>2</v>
      </c>
      <c r="BC17" s="0" t="n">
        <f aca="false">SUM(BC5:BC8)</f>
        <v>14</v>
      </c>
      <c r="BD17" s="0" t="n">
        <f aca="false">SUM(BD5:BD8)</f>
        <v>7</v>
      </c>
      <c r="BE17" s="0" t="n">
        <f aca="false">SUM(BE5:BE8)</f>
        <v>21</v>
      </c>
      <c r="BF17" s="0" t="n">
        <f aca="false">SUM(BF5:BF8)</f>
        <v>8</v>
      </c>
      <c r="BG17" s="0" t="n">
        <f aca="false">SUM(BG5:BG8)</f>
        <v>7</v>
      </c>
      <c r="BH17" s="0" t="n">
        <f aca="false">SUM(BH5:BH8)</f>
        <v>4</v>
      </c>
      <c r="BI17" s="0" t="n">
        <f aca="false">SUM(BI5:BI8)</f>
        <v>2</v>
      </c>
      <c r="BJ17" s="0" t="n">
        <f aca="false">SUM(BJ5:BJ8)</f>
        <v>0</v>
      </c>
      <c r="BK17" s="0" t="n">
        <f aca="false">SUM(BK5:BK8)</f>
        <v>2</v>
      </c>
      <c r="BL17" s="0" t="n">
        <f aca="false">SUM(BL5:BL8)</f>
        <v>0</v>
      </c>
      <c r="CQ17" s="0" t="s">
        <v>205</v>
      </c>
      <c r="CR17" s="0" t="n">
        <f aca="false">SUM(CR5:CR8)</f>
        <v>42</v>
      </c>
      <c r="CS17" s="0" t="n">
        <f aca="false">SUM(CS5:CS8)</f>
        <v>22</v>
      </c>
      <c r="CT17" s="0" t="n">
        <f aca="false">SUM(CT5:CT8)</f>
        <v>23</v>
      </c>
      <c r="CU17" s="0" t="n">
        <f aca="false">SUM(CU5:CU8)</f>
        <v>19</v>
      </c>
      <c r="CV17" s="0" t="n">
        <f aca="false">SUM(CV5:CV8)</f>
        <v>3</v>
      </c>
      <c r="CW17" s="0" t="n">
        <f aca="false">SUM(CW5:CW8)</f>
        <v>2</v>
      </c>
      <c r="CX17" s="0" t="n">
        <f aca="false">SUM(CX5:CX8)</f>
        <v>7</v>
      </c>
      <c r="CY17" s="0" t="n">
        <f aca="false">SUM(CY5:CY8)</f>
        <v>9</v>
      </c>
      <c r="CZ17" s="0" t="n">
        <f aca="false">SUM(CZ5:CZ8)</f>
        <v>12</v>
      </c>
      <c r="DA17" s="0" t="n">
        <f aca="false">SUM(DA5:DA8)</f>
        <v>3</v>
      </c>
      <c r="DB17" s="0" t="n">
        <f aca="false">SUM(DB5:DB8)</f>
        <v>7</v>
      </c>
      <c r="DC17" s="0" t="n">
        <f aca="false">SUM(DC5:DC8)</f>
        <v>2</v>
      </c>
      <c r="DD17" s="0" t="n">
        <f aca="false">SUM(DD5:DD8)</f>
        <v>1</v>
      </c>
      <c r="DE17" s="0" t="n">
        <f aca="false">SUM(DE5:DE8)</f>
        <v>0</v>
      </c>
      <c r="DF17" s="0" t="n">
        <f aca="false">SUM(DF5:DF8)</f>
        <v>2</v>
      </c>
      <c r="DG17" s="0" t="n">
        <f aca="false">SUM(DG5:DG8)</f>
        <v>0</v>
      </c>
      <c r="EL17" s="0" t="s">
        <v>207</v>
      </c>
      <c r="EM17" s="0" t="n">
        <f aca="false">SUM(EM5:EM8)</f>
        <v>30</v>
      </c>
      <c r="EN17" s="0" t="n">
        <f aca="false">SUM(EN5:EN8)</f>
        <v>10</v>
      </c>
      <c r="EO17" s="0" t="n">
        <f aca="false">SUM(EO5:EO8)</f>
        <v>18</v>
      </c>
      <c r="EP17" s="0" t="n">
        <f aca="false">SUM(EP5:EP8)</f>
        <v>15</v>
      </c>
      <c r="EQ17" s="0" t="n">
        <f aca="false">SUM(EQ5:EQ8)</f>
        <v>0</v>
      </c>
      <c r="ER17" s="0" t="n">
        <f aca="false">SUM(ER5:ER8)</f>
        <v>1</v>
      </c>
      <c r="ES17" s="0" t="n">
        <f aca="false">SUM(ES5:ES8)</f>
        <v>6</v>
      </c>
      <c r="ET17" s="0" t="n">
        <f aca="false">SUM(ET5:ET8)</f>
        <v>5</v>
      </c>
      <c r="EU17" s="0" t="n">
        <f aca="false">SUM(EU5:EU8)</f>
        <v>8</v>
      </c>
      <c r="EV17" s="0" t="n">
        <f aca="false">SUM(EV5:EV8)</f>
        <v>0</v>
      </c>
      <c r="EW17" s="0" t="n">
        <f aca="false">SUM(EW5:EW8)</f>
        <v>2</v>
      </c>
      <c r="EX17" s="0" t="n">
        <f aca="false">SUM(EX5:EX8)</f>
        <v>1</v>
      </c>
      <c r="EY17" s="0" t="n">
        <f aca="false">SUM(EY5:EY8)</f>
        <v>1</v>
      </c>
      <c r="EZ17" s="0" t="n">
        <f aca="false">SUM(EZ5:EZ8)</f>
        <v>0</v>
      </c>
      <c r="FA17" s="0" t="n">
        <f aca="false">SUM(FA5:FA8)</f>
        <v>1</v>
      </c>
      <c r="FB17" s="0" t="n">
        <f aca="false">SUM(FB5:FB8)</f>
        <v>1</v>
      </c>
    </row>
    <row r="18" customFormat="false" ht="14.25" hidden="false" customHeight="false" outlineLevel="0" collapsed="false">
      <c r="A18" s="0" t="s">
        <v>206</v>
      </c>
      <c r="B18" s="0" t="n">
        <f aca="false">SUM(B9:B12)</f>
        <v>46</v>
      </c>
      <c r="C18" s="0" t="n">
        <f aca="false">SUM(C9:C12)</f>
        <v>19</v>
      </c>
      <c r="D18" s="0" t="n">
        <f aca="false">SUM(D9:D12)</f>
        <v>44</v>
      </c>
      <c r="E18" s="0" t="n">
        <f aca="false">SUM(E9:E12)</f>
        <v>36</v>
      </c>
      <c r="F18" s="0" t="n">
        <f aca="false">SUM(F9:F12)</f>
        <v>6</v>
      </c>
      <c r="G18" s="0" t="n">
        <f aca="false">SUM(G9:G12)</f>
        <v>4</v>
      </c>
      <c r="H18" s="0" t="n">
        <f aca="false">SUM(H9:H12)</f>
        <v>11</v>
      </c>
      <c r="I18" s="0" t="n">
        <f aca="false">SUM(I9:I12)</f>
        <v>2</v>
      </c>
      <c r="J18" s="0" t="n">
        <f aca="false">SUM(J9:J12)</f>
        <v>19</v>
      </c>
      <c r="K18" s="0" t="n">
        <f aca="false">SUM(K9:K12)</f>
        <v>13</v>
      </c>
      <c r="L18" s="0" t="n">
        <f aca="false">SUM(L9:L12)</f>
        <v>10</v>
      </c>
      <c r="M18" s="0" t="n">
        <f aca="false">SUM(M9:M12)</f>
        <v>7</v>
      </c>
      <c r="N18" s="0" t="n">
        <f aca="false">SUM(N9:N12)</f>
        <v>0</v>
      </c>
      <c r="O18" s="0" t="n">
        <f aca="false">SUM(O9:O12)</f>
        <v>1</v>
      </c>
      <c r="P18" s="0" t="n">
        <f aca="false">SUM(P9:P12)</f>
        <v>2</v>
      </c>
      <c r="Q18" s="0" t="n">
        <f aca="false">SUM(Q9:Q12)</f>
        <v>3</v>
      </c>
      <c r="AV18" s="0" t="s">
        <v>206</v>
      </c>
      <c r="AW18" s="0" t="n">
        <f aca="false">SUM(AW9:AW12)</f>
        <v>49</v>
      </c>
      <c r="AX18" s="0" t="n">
        <f aca="false">SUM(AX9:AX12)</f>
        <v>27</v>
      </c>
      <c r="AY18" s="0" t="n">
        <f aca="false">SUM(AY9:AY12)</f>
        <v>42</v>
      </c>
      <c r="AZ18" s="0" t="n">
        <f aca="false">SUM(AZ9:AZ12)</f>
        <v>42</v>
      </c>
      <c r="BA18" s="0" t="n">
        <f aca="false">SUM(BA9:BA12)</f>
        <v>9</v>
      </c>
      <c r="BB18" s="0" t="n">
        <f aca="false">SUM(BB9:BB12)</f>
        <v>2</v>
      </c>
      <c r="BC18" s="0" t="n">
        <f aca="false">SUM(BC9:BC12)</f>
        <v>8</v>
      </c>
      <c r="BD18" s="0" t="n">
        <f aca="false">SUM(BD9:BD12)</f>
        <v>4</v>
      </c>
      <c r="BE18" s="0" t="n">
        <f aca="false">SUM(BE9:BE12)</f>
        <v>20</v>
      </c>
      <c r="BF18" s="0" t="n">
        <f aca="false">SUM(BF9:BF12)</f>
        <v>10</v>
      </c>
      <c r="BG18" s="0" t="n">
        <f aca="false">SUM(BG9:BG12)</f>
        <v>9</v>
      </c>
      <c r="BH18" s="0" t="n">
        <f aca="false">SUM(BH9:BH12)</f>
        <v>8</v>
      </c>
      <c r="BI18" s="0" t="n">
        <f aca="false">SUM(BI9:BI12)</f>
        <v>1</v>
      </c>
      <c r="BJ18" s="0" t="n">
        <f aca="false">SUM(BJ9:BJ12)</f>
        <v>0</v>
      </c>
      <c r="BK18" s="0" t="n">
        <f aca="false">SUM(BK9:BK12)</f>
        <v>5</v>
      </c>
      <c r="BL18" s="0" t="n">
        <f aca="false">SUM(BL9:BL12)</f>
        <v>5</v>
      </c>
      <c r="CQ18" s="0" t="s">
        <v>206</v>
      </c>
      <c r="CR18" s="0" t="n">
        <f aca="false">SUM(CR9:CR12)</f>
        <v>29</v>
      </c>
      <c r="CS18" s="0" t="n">
        <f aca="false">SUM(CS9:CS12)</f>
        <v>11</v>
      </c>
      <c r="CT18" s="0" t="n">
        <f aca="false">SUM(CT9:CT12)</f>
        <v>13</v>
      </c>
      <c r="CU18" s="0" t="n">
        <f aca="false">SUM(CU9:CU12)</f>
        <v>12</v>
      </c>
      <c r="CV18" s="0" t="n">
        <f aca="false">SUM(CV9:CV12)</f>
        <v>2</v>
      </c>
      <c r="CW18" s="0" t="n">
        <f aca="false">SUM(CW9:CW12)</f>
        <v>0</v>
      </c>
      <c r="CX18" s="0" t="n">
        <f aca="false">SUM(CX9:CX12)</f>
        <v>3</v>
      </c>
      <c r="CY18" s="0" t="n">
        <f aca="false">SUM(CY9:CY12)</f>
        <v>8</v>
      </c>
      <c r="CZ18" s="0" t="n">
        <f aca="false">SUM(CZ9:CZ12)</f>
        <v>14</v>
      </c>
      <c r="DA18" s="0" t="n">
        <f aca="false">SUM(DA9:DA12)</f>
        <v>4</v>
      </c>
      <c r="DB18" s="0" t="n">
        <f aca="false">SUM(DB9:DB12)</f>
        <v>9</v>
      </c>
      <c r="DC18" s="0" t="n">
        <f aca="false">SUM(DC9:DC12)</f>
        <v>2</v>
      </c>
      <c r="DD18" s="0" t="n">
        <f aca="false">SUM(DD9:DD12)</f>
        <v>0</v>
      </c>
      <c r="DE18" s="0" t="n">
        <f aca="false">SUM(DE9:DE12)</f>
        <v>0</v>
      </c>
      <c r="DF18" s="0" t="n">
        <f aca="false">SUM(DF9:DF12)</f>
        <v>1</v>
      </c>
      <c r="DG18" s="0" t="n">
        <f aca="false">SUM(DG9:DG12)</f>
        <v>0</v>
      </c>
      <c r="EL18" s="0" t="s">
        <v>208</v>
      </c>
      <c r="EM18" s="0" t="n">
        <f aca="false">SUM(EM9:EM12)</f>
        <v>31</v>
      </c>
      <c r="EN18" s="0" t="n">
        <f aca="false">SUM(EN9:EN12)</f>
        <v>8</v>
      </c>
      <c r="EO18" s="0" t="n">
        <f aca="false">SUM(EO9:EO12)</f>
        <v>4</v>
      </c>
      <c r="EP18" s="0" t="n">
        <f aca="false">SUM(EP9:EP12)</f>
        <v>8</v>
      </c>
      <c r="EQ18" s="0" t="n">
        <f aca="false">SUM(EQ9:EQ12)</f>
        <v>0</v>
      </c>
      <c r="ER18" s="0" t="n">
        <f aca="false">SUM(ER9:ER12)</f>
        <v>0</v>
      </c>
      <c r="ES18" s="0" t="n">
        <f aca="false">SUM(ES9:ES12)</f>
        <v>5</v>
      </c>
      <c r="ET18" s="0" t="n">
        <f aca="false">SUM(ET9:ET12)</f>
        <v>0</v>
      </c>
      <c r="EU18" s="0" t="n">
        <f aca="false">SUM(EU9:EU12)</f>
        <v>8</v>
      </c>
      <c r="EV18" s="0" t="n">
        <f aca="false">SUM(EV9:EV12)</f>
        <v>2</v>
      </c>
      <c r="EW18" s="0" t="n">
        <f aca="false">SUM(EW9:EW12)</f>
        <v>2</v>
      </c>
      <c r="EX18" s="0" t="n">
        <f aca="false">SUM(EX9:EX12)</f>
        <v>1</v>
      </c>
      <c r="EY18" s="0" t="n">
        <f aca="false">SUM(EY9:EY12)</f>
        <v>0</v>
      </c>
      <c r="EZ18" s="0" t="n">
        <f aca="false">SUM(EZ9:EZ12)</f>
        <v>0</v>
      </c>
      <c r="FA18" s="0" t="n">
        <f aca="false">SUM(FA9:FA12)</f>
        <v>2</v>
      </c>
      <c r="FB18" s="0" t="n">
        <f aca="false">SUM(FB9:FB12)</f>
        <v>1</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372</v>
      </c>
      <c r="T24" s="152" t="n">
        <f aca="false">Y15</f>
        <v>210</v>
      </c>
      <c r="U24" s="153" t="n">
        <f aca="false">V24/S24</f>
        <v>0.46505376344086</v>
      </c>
      <c r="V24" s="154" t="n">
        <f aca="false">W14</f>
        <v>173</v>
      </c>
      <c r="W24" s="153" t="n">
        <f aca="false">X24/S24</f>
        <v>0.362903225806452</v>
      </c>
      <c r="X24" s="154" t="n">
        <f aca="false">C14+E14+G14+K14+M14+O14</f>
        <v>135</v>
      </c>
      <c r="Y24" s="153" t="n">
        <f aca="false">Z24/X24</f>
        <v>0.548148148148148</v>
      </c>
      <c r="Z24" s="154" t="n">
        <f aca="false">E14+M14</f>
        <v>74</v>
      </c>
      <c r="AA24" s="155" t="n">
        <f aca="false">X14</f>
        <v>14</v>
      </c>
      <c r="AB24" s="155" t="n">
        <f aca="false">X15</f>
        <v>6</v>
      </c>
      <c r="AC24" s="155" t="n">
        <f aca="false">AB14</f>
        <v>80</v>
      </c>
      <c r="AD24" s="155" t="n">
        <f aca="false">AB15</f>
        <v>48</v>
      </c>
      <c r="AE24" s="152" t="n">
        <f aca="false">AC14</f>
        <v>328</v>
      </c>
      <c r="AF24" s="152" t="n">
        <f aca="false">AC15</f>
        <v>174</v>
      </c>
      <c r="AG24" s="152" t="n">
        <f aca="false">AD14</f>
        <v>124</v>
      </c>
      <c r="AH24" s="152" t="n">
        <f aca="false">AD15</f>
        <v>84</v>
      </c>
      <c r="BN24" s="152" t="n">
        <f aca="false">BT14</f>
        <v>432</v>
      </c>
      <c r="BO24" s="152" t="n">
        <f aca="false">BT15</f>
        <v>258</v>
      </c>
      <c r="BP24" s="153" t="n">
        <f aca="false">BQ24/BN24</f>
        <v>0.416666666666667</v>
      </c>
      <c r="BQ24" s="154" t="n">
        <f aca="false">BR14</f>
        <v>180</v>
      </c>
      <c r="BR24" s="153" t="n">
        <f aca="false">BS24/BN24</f>
        <v>0.377314814814815</v>
      </c>
      <c r="BS24" s="154" t="n">
        <f aca="false">AX14+AZ14+BB14+BF14+BH14+BJ14</f>
        <v>163</v>
      </c>
      <c r="BT24" s="153" t="n">
        <f aca="false">BU24/BS24</f>
        <v>0.515337423312883</v>
      </c>
      <c r="BU24" s="154" t="n">
        <f aca="false">AZ14+BH14</f>
        <v>84</v>
      </c>
      <c r="BV24" s="155" t="n">
        <f aca="false">BS14</f>
        <v>23</v>
      </c>
      <c r="BW24" s="155" t="n">
        <f aca="false">BS15</f>
        <v>19</v>
      </c>
      <c r="BX24" s="155" t="n">
        <f aca="false">BW14</f>
        <v>45</v>
      </c>
      <c r="BY24" s="155" t="n">
        <f aca="false">BW15</f>
        <v>22</v>
      </c>
      <c r="BZ24" s="152" t="n">
        <f aca="false">BX14</f>
        <v>375</v>
      </c>
      <c r="CA24" s="152" t="n">
        <f aca="false">BX15</f>
        <v>224</v>
      </c>
      <c r="CB24" s="152" t="n">
        <f aca="false">BY14</f>
        <v>102</v>
      </c>
      <c r="CC24" s="152" t="n">
        <f aca="false">BY15</f>
        <v>56</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EJ24"/>
  <sheetViews>
    <sheetView showFormulas="false" showGridLines="true" showRowColHeaders="true" showZeros="true" rightToLeft="false" tabSelected="false" showOutlineSymbols="true" defaultGridColor="true" view="normal" topLeftCell="CI1" colorId="64" zoomScale="75" zoomScaleNormal="75" zoomScalePageLayoutView="100" workbookViewId="0">
      <selection pane="topLeft" activeCell="B5" activeCellId="1" sqref="E31:G31 B5"/>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s>
  <sheetData>
    <row r="1" customFormat="false" ht="25.5" hidden="false" customHeight="fals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row>
    <row r="2" customFormat="fals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Vireloup Douane</v>
      </c>
      <c r="T2" s="325"/>
      <c r="U2" s="325"/>
      <c r="V2" s="325"/>
      <c r="W2" s="325"/>
      <c r="X2" s="325"/>
      <c r="Y2" s="325"/>
      <c r="Z2" s="325"/>
      <c r="AA2" s="325"/>
      <c r="AB2" s="325"/>
      <c r="AC2" s="325"/>
      <c r="AD2" s="325"/>
      <c r="AE2" s="324"/>
      <c r="AF2" s="324"/>
      <c r="AG2" s="324"/>
      <c r="AH2" s="326" t="str">
        <f aca="false">"Changement depuis 2022 " &amp; $AX1</f>
        <v>Changement depuis 2022 Vireloup Douane</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Vireloup Douane</v>
      </c>
      <c r="BO2" s="325"/>
      <c r="BP2" s="325"/>
      <c r="BQ2" s="325"/>
      <c r="BR2" s="325"/>
      <c r="BS2" s="325"/>
      <c r="BT2" s="325"/>
      <c r="BU2" s="325"/>
      <c r="BV2" s="325"/>
      <c r="BW2" s="325"/>
      <c r="BX2" s="325"/>
      <c r="BY2" s="325"/>
      <c r="BZ2" s="324"/>
      <c r="CA2" s="324"/>
      <c r="CB2" s="324"/>
      <c r="CC2" s="326" t="str">
        <f aca="false">"Changement depuis 2022 " &amp; $AX1</f>
        <v>Changement depuis 2022 Vireloup Douane</v>
      </c>
      <c r="CD2" s="326"/>
      <c r="CE2" s="326"/>
      <c r="CF2" s="326"/>
      <c r="CG2" s="326"/>
      <c r="CH2" s="326"/>
      <c r="CI2" s="326"/>
      <c r="CJ2" s="326"/>
      <c r="CK2" s="326"/>
      <c r="CL2" s="326"/>
      <c r="CM2" s="326"/>
      <c r="CN2" s="326"/>
      <c r="CO2" s="327"/>
      <c r="CP2" s="324"/>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Vireloup Douane</v>
      </c>
      <c r="DJ2" s="325"/>
      <c r="DK2" s="325"/>
      <c r="DL2" s="325"/>
      <c r="DM2" s="325"/>
      <c r="DN2" s="325"/>
      <c r="DO2" s="325"/>
      <c r="DP2" s="325"/>
      <c r="DQ2" s="325"/>
      <c r="DR2" s="325"/>
      <c r="DS2" s="325"/>
      <c r="DT2" s="325"/>
      <c r="DU2" s="324"/>
      <c r="DV2" s="324"/>
      <c r="DX2" s="326" t="str">
        <f aca="false">"Changement depuis 2021 " &amp; $CS1</f>
        <v>Changement depuis 2021 Vireloup Douane</v>
      </c>
      <c r="DY2" s="326"/>
      <c r="DZ2" s="326"/>
      <c r="EA2" s="326"/>
      <c r="EB2" s="326"/>
      <c r="EC2" s="326"/>
      <c r="ED2" s="326"/>
      <c r="EE2" s="326"/>
      <c r="EF2" s="326"/>
      <c r="EG2" s="326"/>
      <c r="EH2" s="326"/>
      <c r="EI2" s="326"/>
      <c r="EJ2" s="327"/>
    </row>
    <row r="3" customFormat="false" ht="16.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F3" s="324"/>
      <c r="AG3" s="324"/>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A3" s="324"/>
      <c r="CB3" s="324"/>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P3" s="324"/>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V3" s="324"/>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row>
    <row r="5" customFormat="false" ht="15" hidden="false" customHeight="false" outlineLevel="0" collapsed="false">
      <c r="A5" s="344" t="n">
        <v>0.291666666666667</v>
      </c>
      <c r="B5" s="345"/>
      <c r="C5" s="371"/>
      <c r="D5" s="345"/>
      <c r="E5" s="371"/>
      <c r="F5" s="345"/>
      <c r="G5" s="371"/>
      <c r="H5" s="345" t="n">
        <v>1</v>
      </c>
      <c r="I5" s="371"/>
      <c r="J5" s="345"/>
      <c r="K5" s="371"/>
      <c r="L5" s="345" t="n">
        <v>1</v>
      </c>
      <c r="M5" s="371"/>
      <c r="N5" s="345"/>
      <c r="O5" s="371"/>
      <c r="P5" s="345"/>
      <c r="Q5" s="371" t="n">
        <v>1</v>
      </c>
      <c r="S5" s="340" t="n">
        <f aca="false">B5+D5+F5+H5+J5+L5+N5+P5</f>
        <v>2</v>
      </c>
      <c r="T5" s="4" t="n">
        <f aca="false">C5+E5+G5+I5+K5+M5+O5+Q5</f>
        <v>1</v>
      </c>
      <c r="U5" s="341" t="n">
        <f aca="false">T5/(T5+S5)</f>
        <v>0.333333333333333</v>
      </c>
      <c r="V5" s="4" t="n">
        <f aca="false">B5+C5+J5+K5</f>
        <v>0</v>
      </c>
      <c r="W5" s="4" t="n">
        <f aca="false">D5+E5+L5+M5</f>
        <v>1</v>
      </c>
      <c r="X5" s="4" t="n">
        <f aca="false">F5+G5+N5+O5</f>
        <v>0</v>
      </c>
      <c r="Y5" s="4" t="n">
        <f aca="false">SUM(V5:X5)</f>
        <v>1</v>
      </c>
      <c r="Z5" s="15" t="n">
        <f aca="false">W5/Y5</f>
        <v>1</v>
      </c>
      <c r="AA5" s="15" t="n">
        <f aca="false">X5/Y5</f>
        <v>0</v>
      </c>
      <c r="AB5" s="4" t="n">
        <f aca="false">H5+I5+P5+Q5</f>
        <v>2</v>
      </c>
      <c r="AC5" s="4" t="n">
        <f aca="false">SUM(B5:I5)</f>
        <v>1</v>
      </c>
      <c r="AD5" s="342" t="n">
        <f aca="false">SUM(J5:Q5)</f>
        <v>2</v>
      </c>
      <c r="AE5" s="343" t="n">
        <f aca="false">SUM(B5:Q5)</f>
        <v>3</v>
      </c>
      <c r="AH5" s="15" t="n">
        <f aca="false">(S5/BN5) - 1</f>
        <v>-0.5</v>
      </c>
      <c r="AI5" s="15" t="n">
        <f aca="false">(T5/BO5) - 1</f>
        <v>-0.75</v>
      </c>
      <c r="AJ5" s="15" t="n">
        <f aca="false">(U5/BP5) - 1</f>
        <v>-0.333333333333333</v>
      </c>
      <c r="AK5" s="15" t="n">
        <f aca="false">(V5/BQ5) - 1</f>
        <v>-1</v>
      </c>
      <c r="AL5" s="15" t="n">
        <f aca="false">(W5/BR5) - 1</f>
        <v>-0.5</v>
      </c>
      <c r="AM5" s="15" t="e">
        <f aca="false">(X5/BS5) - 1</f>
        <v>#DIV/0!</v>
      </c>
      <c r="AN5" s="15" t="n">
        <f aca="false">(Y5/BT5) - 1</f>
        <v>-0.875</v>
      </c>
      <c r="AO5" s="15" t="n">
        <f aca="false">(Z5/BU5) - 1</f>
        <v>3</v>
      </c>
      <c r="AP5" s="15" t="e">
        <f aca="false">(AA5/BV5) - 1</f>
        <v>#DIV/0!</v>
      </c>
      <c r="AQ5" s="15" t="e">
        <f aca="false">(AB5/BW5) - 1</f>
        <v>#DIV/0!</v>
      </c>
      <c r="AR5" s="15" t="n">
        <f aca="false">(AC5/BX5) - 1</f>
        <v>-0.75</v>
      </c>
      <c r="AS5" s="15" t="n">
        <f aca="false">(AD5/BY5) - 1</f>
        <v>-0.5</v>
      </c>
      <c r="AT5" s="15" t="n">
        <f aca="false">(AE5/BZ5) - 1</f>
        <v>-0.625</v>
      </c>
      <c r="AV5" s="344" t="n">
        <v>0.291666666666667</v>
      </c>
      <c r="AW5" s="345" t="n">
        <v>1</v>
      </c>
      <c r="AX5" s="371" t="n">
        <v>3</v>
      </c>
      <c r="AY5" s="345"/>
      <c r="AZ5" s="371"/>
      <c r="BA5" s="345"/>
      <c r="BB5" s="371"/>
      <c r="BC5" s="345"/>
      <c r="BD5" s="371"/>
      <c r="BE5" s="345" t="n">
        <v>1</v>
      </c>
      <c r="BF5" s="371" t="n">
        <v>1</v>
      </c>
      <c r="BG5" s="345" t="n">
        <v>2</v>
      </c>
      <c r="BH5" s="371"/>
      <c r="BI5" s="345"/>
      <c r="BJ5" s="371"/>
      <c r="BK5" s="345"/>
      <c r="BL5" s="371"/>
      <c r="BN5" s="340" t="n">
        <f aca="false">AW5+AY5+BA5+BC5+BE5+BG5+BI5+BK5</f>
        <v>4</v>
      </c>
      <c r="BO5" s="4" t="n">
        <f aca="false">AX5+AZ5+BB5+BD5+BF5+BH5+BJ5+BL5</f>
        <v>4</v>
      </c>
      <c r="BP5" s="341" t="n">
        <f aca="false">BO5/(BO5+BN5)</f>
        <v>0.5</v>
      </c>
      <c r="BQ5" s="4" t="n">
        <f aca="false">AW5+AX5+BE5+BF5</f>
        <v>6</v>
      </c>
      <c r="BR5" s="4" t="n">
        <f aca="false">AY5+AZ5+BG5+BH5</f>
        <v>2</v>
      </c>
      <c r="BS5" s="4" t="n">
        <f aca="false">BA5+BB5+BI5+BJ5</f>
        <v>0</v>
      </c>
      <c r="BT5" s="4" t="n">
        <f aca="false">SUM(BQ5:BS5)</f>
        <v>8</v>
      </c>
      <c r="BU5" s="15" t="n">
        <f aca="false">BR5/BT5</f>
        <v>0.25</v>
      </c>
      <c r="BV5" s="15" t="n">
        <f aca="false">BS5/BT5</f>
        <v>0</v>
      </c>
      <c r="BW5" s="4" t="n">
        <f aca="false">BC5+BD5+BK5+BL5</f>
        <v>0</v>
      </c>
      <c r="BX5" s="4" t="n">
        <f aca="false">SUM(AW5:BD5)</f>
        <v>4</v>
      </c>
      <c r="BY5" s="342" t="n">
        <f aca="false">SUM(BE5:BL5)</f>
        <v>4</v>
      </c>
      <c r="BZ5" s="343" t="n">
        <f aca="false">SUM(AW5:BL5)</f>
        <v>8</v>
      </c>
      <c r="CC5" s="15" t="n">
        <f aca="false">(BN5/DI5) - 1</f>
        <v>-0.6</v>
      </c>
      <c r="CD5" s="15" t="n">
        <f aca="false">(BO5/DJ5) - 1</f>
        <v>0</v>
      </c>
      <c r="CE5" s="15" t="n">
        <f aca="false">(BP5/DK5) - 1</f>
        <v>0.75</v>
      </c>
      <c r="CF5" s="15" t="n">
        <f aca="false">(BQ5/DL5) - 1</f>
        <v>-0.142857142857143</v>
      </c>
      <c r="CG5" s="15" t="n">
        <f aca="false">(BR5/DM5) - 1</f>
        <v>-0.5</v>
      </c>
      <c r="CH5" s="15" t="e">
        <f aca="false">(BS5/DN5) - 1</f>
        <v>#DIV/0!</v>
      </c>
      <c r="CI5" s="15" t="n">
        <f aca="false">(BT5/DO5) - 1</f>
        <v>-0.272727272727273</v>
      </c>
      <c r="CJ5" s="15" t="n">
        <f aca="false">(BU5/DP5) - 1</f>
        <v>-0.3125</v>
      </c>
      <c r="CK5" s="15" t="e">
        <f aca="false">(BV5/DQ5) - 1</f>
        <v>#DIV/0!</v>
      </c>
      <c r="CL5" s="15" t="n">
        <f aca="false">(BW5/DR5) - 1</f>
        <v>-1</v>
      </c>
      <c r="CM5" s="15" t="n">
        <f aca="false">(BX5/DS5) - 1</f>
        <v>-0.6</v>
      </c>
      <c r="CN5" s="15" t="n">
        <f aca="false">(BY5/DT5) - 1</f>
        <v>0</v>
      </c>
      <c r="CO5" s="15" t="n">
        <f aca="false">(BZ5/DU5) - 1</f>
        <v>-0.428571428571429</v>
      </c>
      <c r="CQ5" s="344" t="n">
        <v>0.291666666666667</v>
      </c>
      <c r="CR5" s="345" t="n">
        <v>3</v>
      </c>
      <c r="CS5" s="371" t="n">
        <v>2</v>
      </c>
      <c r="CT5" s="345" t="n">
        <v>1</v>
      </c>
      <c r="CU5" s="371" t="n">
        <v>1</v>
      </c>
      <c r="CV5" s="345"/>
      <c r="CW5" s="371"/>
      <c r="CX5" s="345" t="n">
        <v>3</v>
      </c>
      <c r="CY5" s="371"/>
      <c r="CZ5" s="345" t="n">
        <v>1</v>
      </c>
      <c r="DA5" s="371" t="n">
        <v>1</v>
      </c>
      <c r="DB5" s="345" t="n">
        <v>2</v>
      </c>
      <c r="DC5" s="371"/>
      <c r="DD5" s="345"/>
      <c r="DE5" s="371"/>
      <c r="DF5" s="345"/>
      <c r="DG5" s="371"/>
      <c r="DI5" s="340" t="n">
        <f aca="false">CR5+CT5+CV5+CX5+CZ5+DB5+DD5+DF5</f>
        <v>10</v>
      </c>
      <c r="DJ5" s="4" t="n">
        <f aca="false">CS5+CU5+CW5+CY5+DA5+DC5+DE5+DG5</f>
        <v>4</v>
      </c>
      <c r="DK5" s="341" t="n">
        <f aca="false">DJ5/(DJ5+DI5)</f>
        <v>0.285714285714286</v>
      </c>
      <c r="DL5" s="4" t="n">
        <f aca="false">CR5+CS5+CZ5+DA5</f>
        <v>7</v>
      </c>
      <c r="DM5" s="4" t="n">
        <f aca="false">CT5+CU5+DB5+DC5</f>
        <v>4</v>
      </c>
      <c r="DN5" s="4" t="n">
        <f aca="false">CV5+CW5+DD5+DE5</f>
        <v>0</v>
      </c>
      <c r="DO5" s="4" t="n">
        <f aca="false">SUM(DL5:DN5)</f>
        <v>11</v>
      </c>
      <c r="DP5" s="15" t="n">
        <f aca="false">DM5/DO5</f>
        <v>0.363636363636364</v>
      </c>
      <c r="DQ5" s="15" t="n">
        <f aca="false">DN5/DO5</f>
        <v>0</v>
      </c>
      <c r="DR5" s="4" t="n">
        <f aca="false">CX5+CY5+DF5+DG5</f>
        <v>3</v>
      </c>
      <c r="DS5" s="4" t="n">
        <f aca="false">SUM(CR5:CY5)</f>
        <v>10</v>
      </c>
      <c r="DT5" s="342" t="n">
        <f aca="false">SUM(CZ5:DG5)</f>
        <v>4</v>
      </c>
      <c r="DU5" s="343" t="n">
        <f aca="false">SUM(CR5:DG5)</f>
        <v>14</v>
      </c>
      <c r="DX5" s="15" t="e">
        <f aca="false">(DI5/FD5) - 1</f>
        <v>#DIV/0!</v>
      </c>
      <c r="DY5" s="15" t="e">
        <f aca="false">(DJ5/FE5) - 1</f>
        <v>#DIV/0!</v>
      </c>
      <c r="DZ5" s="15" t="e">
        <f aca="false">(DK5/FF5) - 1</f>
        <v>#DIV/0!</v>
      </c>
      <c r="EA5" s="15" t="e">
        <f aca="false">(DL5/FG5) - 1</f>
        <v>#DIV/0!</v>
      </c>
      <c r="EB5" s="15" t="e">
        <f aca="false">(DM5/FH5) - 1</f>
        <v>#DIV/0!</v>
      </c>
      <c r="EC5" s="15" t="e">
        <f aca="false">(DN5/FI5) - 1</f>
        <v>#DIV/0!</v>
      </c>
      <c r="ED5" s="15" t="e">
        <f aca="false">(DO5/FJ5) - 1</f>
        <v>#DIV/0!</v>
      </c>
      <c r="EE5" s="15" t="e">
        <f aca="false">(DP5/FK5) - 1</f>
        <v>#DIV/0!</v>
      </c>
      <c r="EF5" s="15" t="e">
        <f aca="false">(DQ5/FL5) - 1</f>
        <v>#DIV/0!</v>
      </c>
      <c r="EG5" s="15" t="e">
        <f aca="false">(DR5/FM5) - 1</f>
        <v>#DIV/0!</v>
      </c>
      <c r="EH5" s="15" t="e">
        <f aca="false">(DS5/FN5) - 1</f>
        <v>#DIV/0!</v>
      </c>
      <c r="EI5" s="15" t="e">
        <f aca="false">(DT5/FO5) - 1</f>
        <v>#DIV/0!</v>
      </c>
      <c r="EJ5" s="15" t="e">
        <f aca="false">(DU5/FP5) - 1</f>
        <v>#DIV/0!</v>
      </c>
    </row>
    <row r="6" customFormat="false" ht="15" hidden="false" customHeight="false" outlineLevel="0" collapsed="false">
      <c r="A6" s="349" t="n">
        <v>0.302083333333333</v>
      </c>
      <c r="B6" s="376" t="n">
        <v>1</v>
      </c>
      <c r="C6" s="377" t="n">
        <v>1</v>
      </c>
      <c r="D6" s="376" t="n">
        <v>4</v>
      </c>
      <c r="E6" s="377" t="n">
        <v>1</v>
      </c>
      <c r="F6" s="376" t="n">
        <v>1</v>
      </c>
      <c r="G6" s="377" t="n">
        <v>1</v>
      </c>
      <c r="H6" s="376" t="n">
        <v>1</v>
      </c>
      <c r="I6" s="377" t="n">
        <v>1</v>
      </c>
      <c r="J6" s="376" t="n">
        <v>3</v>
      </c>
      <c r="K6" s="377"/>
      <c r="L6" s="376" t="n">
        <v>2</v>
      </c>
      <c r="M6" s="377"/>
      <c r="N6" s="376"/>
      <c r="O6" s="377"/>
      <c r="P6" s="376" t="n">
        <v>2</v>
      </c>
      <c r="Q6" s="377" t="n">
        <v>1</v>
      </c>
      <c r="S6" s="340" t="n">
        <f aca="false">B6+D6+F6+H6+J6+L6+N6+P6</f>
        <v>14</v>
      </c>
      <c r="T6" s="4" t="n">
        <f aca="false">C6+E6+G6+I6+K6+M6+O6+Q6</f>
        <v>5</v>
      </c>
      <c r="U6" s="341" t="n">
        <f aca="false">T6/(T6+S6)</f>
        <v>0.263157894736842</v>
      </c>
      <c r="V6" s="4" t="n">
        <f aca="false">B6+C6+J6+K6</f>
        <v>5</v>
      </c>
      <c r="W6" s="4" t="n">
        <f aca="false">D6+E6+L6+M6</f>
        <v>7</v>
      </c>
      <c r="X6" s="4" t="n">
        <f aca="false">F6+G6+N6+O6</f>
        <v>2</v>
      </c>
      <c r="Y6" s="4" t="n">
        <f aca="false">SUM(V6:X6)</f>
        <v>14</v>
      </c>
      <c r="Z6" s="15" t="n">
        <f aca="false">W6/Y6</f>
        <v>0.5</v>
      </c>
      <c r="AA6" s="15" t="n">
        <f aca="false">X6/Y6</f>
        <v>0.142857142857143</v>
      </c>
      <c r="AB6" s="4" t="n">
        <f aca="false">H6+I6+P6+Q6</f>
        <v>5</v>
      </c>
      <c r="AC6" s="4" t="n">
        <f aca="false">SUM(B6:I6)</f>
        <v>11</v>
      </c>
      <c r="AD6" s="342" t="n">
        <f aca="false">SUM(J6:Q6)</f>
        <v>8</v>
      </c>
      <c r="AE6" s="343" t="n">
        <f aca="false">SUM(B6:Q6)</f>
        <v>19</v>
      </c>
      <c r="AH6" s="15" t="n">
        <f aca="false">(S6/BN6) - 1</f>
        <v>0.272727272727273</v>
      </c>
      <c r="AI6" s="15" t="n">
        <f aca="false">(T6/BO6) - 1</f>
        <v>0</v>
      </c>
      <c r="AJ6" s="15" t="n">
        <f aca="false">(U6/BP6) - 1</f>
        <v>-0.157894736842105</v>
      </c>
      <c r="AK6" s="15" t="n">
        <f aca="false">(V6/BQ6) - 1</f>
        <v>-0.583333333333333</v>
      </c>
      <c r="AL6" s="15" t="n">
        <f aca="false">(W6/BR6) - 1</f>
        <v>0.75</v>
      </c>
      <c r="AM6" s="15" t="e">
        <f aca="false">(X6/BS6) - 1</f>
        <v>#DIV/0!</v>
      </c>
      <c r="AN6" s="15" t="n">
        <f aca="false">(Y6/BT6) - 1</f>
        <v>-0.125</v>
      </c>
      <c r="AO6" s="15" t="n">
        <f aca="false">(Z6/BU6) - 1</f>
        <v>1</v>
      </c>
      <c r="AP6" s="15" t="e">
        <f aca="false">(AA6/BV6) - 1</f>
        <v>#DIV/0!</v>
      </c>
      <c r="AQ6" s="15" t="e">
        <f aca="false">(AB6/BW6) - 1</f>
        <v>#DIV/0!</v>
      </c>
      <c r="AR6" s="15" t="n">
        <f aca="false">(AC6/BX6) - 1</f>
        <v>0.222222222222222</v>
      </c>
      <c r="AS6" s="15" t="n">
        <f aca="false">(AD6/BY6) - 1</f>
        <v>0.142857142857143</v>
      </c>
      <c r="AT6" s="15" t="n">
        <f aca="false">(AE6/BZ6) - 1</f>
        <v>0.1875</v>
      </c>
      <c r="AV6" s="349" t="n">
        <v>0.302083333333333</v>
      </c>
      <c r="AW6" s="376" t="n">
        <v>4</v>
      </c>
      <c r="AX6" s="377" t="n">
        <v>3</v>
      </c>
      <c r="AY6" s="376" t="n">
        <v>2</v>
      </c>
      <c r="AZ6" s="377"/>
      <c r="BA6" s="376"/>
      <c r="BB6" s="377"/>
      <c r="BC6" s="376"/>
      <c r="BD6" s="377"/>
      <c r="BE6" s="376" t="n">
        <v>3</v>
      </c>
      <c r="BF6" s="377" t="n">
        <v>2</v>
      </c>
      <c r="BG6" s="376" t="n">
        <v>2</v>
      </c>
      <c r="BH6" s="377"/>
      <c r="BI6" s="376"/>
      <c r="BJ6" s="377"/>
      <c r="BK6" s="376"/>
      <c r="BL6" s="377"/>
      <c r="BN6" s="340" t="n">
        <f aca="false">AW6+AY6+BA6+BC6+BE6+BG6+BI6+BK6</f>
        <v>11</v>
      </c>
      <c r="BO6" s="4" t="n">
        <f aca="false">AX6+AZ6+BB6+BD6+BF6+BH6+BJ6+BL6</f>
        <v>5</v>
      </c>
      <c r="BP6" s="341" t="n">
        <f aca="false">BO6/(BO6+BN6)</f>
        <v>0.3125</v>
      </c>
      <c r="BQ6" s="4" t="n">
        <f aca="false">AW6+AX6+BE6+BF6</f>
        <v>12</v>
      </c>
      <c r="BR6" s="4" t="n">
        <f aca="false">AY6+AZ6+BG6+BH6</f>
        <v>4</v>
      </c>
      <c r="BS6" s="4" t="n">
        <f aca="false">BA6+BB6+BI6+BJ6</f>
        <v>0</v>
      </c>
      <c r="BT6" s="4" t="n">
        <f aca="false">SUM(BQ6:BS6)</f>
        <v>16</v>
      </c>
      <c r="BU6" s="15" t="n">
        <f aca="false">BR6/BT6</f>
        <v>0.25</v>
      </c>
      <c r="BV6" s="15" t="n">
        <f aca="false">BS6/BT6</f>
        <v>0</v>
      </c>
      <c r="BW6" s="4" t="n">
        <f aca="false">BC6+BD6+BK6+BL6</f>
        <v>0</v>
      </c>
      <c r="BX6" s="4" t="n">
        <f aca="false">SUM(AW6:BD6)</f>
        <v>9</v>
      </c>
      <c r="BY6" s="342" t="n">
        <f aca="false">SUM(BE6:BL6)</f>
        <v>7</v>
      </c>
      <c r="BZ6" s="343" t="n">
        <f aca="false">SUM(AW6:BL6)</f>
        <v>16</v>
      </c>
      <c r="CC6" s="15" t="n">
        <f aca="false">(BN6/DI6) - 1</f>
        <v>0</v>
      </c>
      <c r="CD6" s="15" t="n">
        <f aca="false">(BO6/DJ6) - 1</f>
        <v>0</v>
      </c>
      <c r="CE6" s="15" t="n">
        <f aca="false">(BP6/DK6) - 1</f>
        <v>0</v>
      </c>
      <c r="CF6" s="15" t="n">
        <f aca="false">(BQ6/DL6) - 1</f>
        <v>0.2</v>
      </c>
      <c r="CG6" s="15" t="n">
        <f aca="false">(BR6/DM6) - 1</f>
        <v>-0.333333333333333</v>
      </c>
      <c r="CH6" s="15" t="e">
        <f aca="false">(BS6/DN6) - 1</f>
        <v>#DIV/0!</v>
      </c>
      <c r="CI6" s="15" t="n">
        <f aca="false">(BT6/DO6) - 1</f>
        <v>0</v>
      </c>
      <c r="CJ6" s="15" t="n">
        <f aca="false">(BU6/DP6) - 1</f>
        <v>-0.333333333333333</v>
      </c>
      <c r="CK6" s="15" t="e">
        <f aca="false">(BV6/DQ6) - 1</f>
        <v>#DIV/0!</v>
      </c>
      <c r="CL6" s="15" t="e">
        <f aca="false">(BW6/DR6) - 1</f>
        <v>#DIV/0!</v>
      </c>
      <c r="CM6" s="15" t="n">
        <f aca="false">(BX6/DS6) - 1</f>
        <v>-0.181818181818182</v>
      </c>
      <c r="CN6" s="15" t="n">
        <f aca="false">(BY6/DT6) - 1</f>
        <v>0.4</v>
      </c>
      <c r="CO6" s="15" t="n">
        <f aca="false">(BZ6/DU6) - 1</f>
        <v>0</v>
      </c>
      <c r="CQ6" s="349" t="n">
        <v>0.302083333333333</v>
      </c>
      <c r="CR6" s="376" t="n">
        <v>4</v>
      </c>
      <c r="CS6" s="377" t="n">
        <v>2</v>
      </c>
      <c r="CT6" s="376" t="n">
        <v>3</v>
      </c>
      <c r="CU6" s="377" t="n">
        <v>2</v>
      </c>
      <c r="CV6" s="376"/>
      <c r="CW6" s="377"/>
      <c r="CX6" s="376"/>
      <c r="CY6" s="377"/>
      <c r="CZ6" s="376" t="n">
        <v>3</v>
      </c>
      <c r="DA6" s="377" t="n">
        <v>1</v>
      </c>
      <c r="DB6" s="376" t="n">
        <v>1</v>
      </c>
      <c r="DC6" s="377"/>
      <c r="DD6" s="376"/>
      <c r="DE6" s="377"/>
      <c r="DF6" s="376"/>
      <c r="DG6" s="377"/>
      <c r="DI6" s="340" t="n">
        <f aca="false">CR6+CT6+CV6+CX6+CZ6+DB6+DD6+DF6</f>
        <v>11</v>
      </c>
      <c r="DJ6" s="4" t="n">
        <f aca="false">CS6+CU6+CW6+CY6+DA6+DC6+DE6+DG6</f>
        <v>5</v>
      </c>
      <c r="DK6" s="341" t="n">
        <f aca="false">DJ6/(DJ6+DI6)</f>
        <v>0.3125</v>
      </c>
      <c r="DL6" s="4" t="n">
        <f aca="false">CR6+CS6+CZ6+DA6</f>
        <v>10</v>
      </c>
      <c r="DM6" s="4" t="n">
        <f aca="false">CT6+CU6+DB6+DC6</f>
        <v>6</v>
      </c>
      <c r="DN6" s="4" t="n">
        <f aca="false">CV6+CW6+DD6+DE6</f>
        <v>0</v>
      </c>
      <c r="DO6" s="4" t="n">
        <f aca="false">SUM(DL6:DN6)</f>
        <v>16</v>
      </c>
      <c r="DP6" s="15" t="n">
        <f aca="false">DM6/DO6</f>
        <v>0.375</v>
      </c>
      <c r="DQ6" s="15" t="n">
        <f aca="false">DN6/DO6</f>
        <v>0</v>
      </c>
      <c r="DR6" s="4" t="n">
        <f aca="false">CX6+CY6+DF6+DG6</f>
        <v>0</v>
      </c>
      <c r="DS6" s="4" t="n">
        <f aca="false">SUM(CR6:CY6)</f>
        <v>11</v>
      </c>
      <c r="DT6" s="342" t="n">
        <f aca="false">SUM(CZ6:DG6)</f>
        <v>5</v>
      </c>
      <c r="DU6" s="343" t="n">
        <f aca="false">SUM(CR6:DG6)</f>
        <v>16</v>
      </c>
      <c r="DX6" s="15" t="e">
        <f aca="false">(DI6/FD6) - 1</f>
        <v>#DIV/0!</v>
      </c>
      <c r="DY6" s="15" t="e">
        <f aca="false">(DJ6/FE6) - 1</f>
        <v>#DIV/0!</v>
      </c>
      <c r="DZ6" s="15" t="e">
        <f aca="false">(DK6/FF6) - 1</f>
        <v>#DIV/0!</v>
      </c>
      <c r="EA6" s="15" t="e">
        <f aca="false">(DL6/FG6) - 1</f>
        <v>#DIV/0!</v>
      </c>
      <c r="EB6" s="15" t="e">
        <f aca="false">(DM6/FH6) - 1</f>
        <v>#DIV/0!</v>
      </c>
      <c r="EC6" s="15" t="e">
        <f aca="false">(DN6/FI6) - 1</f>
        <v>#DIV/0!</v>
      </c>
      <c r="ED6" s="15" t="e">
        <f aca="false">(DO6/FJ6) - 1</f>
        <v>#DIV/0!</v>
      </c>
      <c r="EE6" s="15" t="e">
        <f aca="false">(DP6/FK6) - 1</f>
        <v>#DIV/0!</v>
      </c>
      <c r="EF6" s="15" t="e">
        <f aca="false">(DQ6/FL6) - 1</f>
        <v>#DIV/0!</v>
      </c>
      <c r="EG6" s="15" t="e">
        <f aca="false">(DR6/FM6) - 1</f>
        <v>#DIV/0!</v>
      </c>
      <c r="EH6" s="15" t="e">
        <f aca="false">(DS6/FN6) - 1</f>
        <v>#DIV/0!</v>
      </c>
      <c r="EI6" s="15" t="e">
        <f aca="false">(DT6/FO6) - 1</f>
        <v>#DIV/0!</v>
      </c>
      <c r="EJ6" s="15" t="e">
        <f aca="false">(DU6/FP6) - 1</f>
        <v>#DIV/0!</v>
      </c>
    </row>
    <row r="7" customFormat="false" ht="15" hidden="false" customHeight="false" outlineLevel="0" collapsed="false">
      <c r="A7" s="349" t="n">
        <v>0.3125</v>
      </c>
      <c r="B7" s="376" t="n">
        <v>4</v>
      </c>
      <c r="C7" s="377" t="n">
        <v>4</v>
      </c>
      <c r="D7" s="376" t="n">
        <v>3</v>
      </c>
      <c r="E7" s="377"/>
      <c r="F7" s="376"/>
      <c r="G7" s="377"/>
      <c r="H7" s="376"/>
      <c r="I7" s="377" t="n">
        <v>1</v>
      </c>
      <c r="J7" s="376" t="n">
        <v>5</v>
      </c>
      <c r="K7" s="377"/>
      <c r="L7" s="376" t="n">
        <v>1</v>
      </c>
      <c r="M7" s="377" t="n">
        <v>1</v>
      </c>
      <c r="N7" s="376"/>
      <c r="O7" s="377"/>
      <c r="P7" s="376" t="n">
        <v>3</v>
      </c>
      <c r="Q7" s="377" t="n">
        <v>2</v>
      </c>
      <c r="S7" s="340" t="n">
        <f aca="false">B7+D7+F7+H7+J7+L7+N7+P7</f>
        <v>16</v>
      </c>
      <c r="T7" s="4" t="n">
        <f aca="false">C7+E7+G7+I7+K7+M7+O7+Q7</f>
        <v>8</v>
      </c>
      <c r="U7" s="341" t="n">
        <f aca="false">T7/(T7+S7)</f>
        <v>0.333333333333333</v>
      </c>
      <c r="V7" s="4" t="n">
        <f aca="false">B7+C7+J7+K7</f>
        <v>13</v>
      </c>
      <c r="W7" s="4" t="n">
        <f aca="false">D7+E7+L7+M7</f>
        <v>5</v>
      </c>
      <c r="X7" s="4" t="n">
        <f aca="false">F7+G7+N7+O7</f>
        <v>0</v>
      </c>
      <c r="Y7" s="4" t="n">
        <f aca="false">SUM(V7:X7)</f>
        <v>18</v>
      </c>
      <c r="Z7" s="15" t="n">
        <f aca="false">W7/Y7</f>
        <v>0.277777777777778</v>
      </c>
      <c r="AA7" s="15" t="n">
        <f aca="false">X7/Y7</f>
        <v>0</v>
      </c>
      <c r="AB7" s="4" t="n">
        <f aca="false">H7+I7+P7+Q7</f>
        <v>6</v>
      </c>
      <c r="AC7" s="4" t="n">
        <f aca="false">SUM(B7:I7)</f>
        <v>12</v>
      </c>
      <c r="AD7" s="342" t="n">
        <f aca="false">SUM(J7:Q7)</f>
        <v>12</v>
      </c>
      <c r="AE7" s="343" t="n">
        <f aca="false">SUM(B7:Q7)</f>
        <v>24</v>
      </c>
      <c r="AH7" s="15" t="n">
        <f aca="false">(S7/BN7) - 1</f>
        <v>-0.272727272727273</v>
      </c>
      <c r="AI7" s="15" t="n">
        <f aca="false">(T7/BO7) - 1</f>
        <v>-0.333333333333333</v>
      </c>
      <c r="AJ7" s="15" t="n">
        <f aca="false">(U7/BP7) - 1</f>
        <v>-0.0555555555555557</v>
      </c>
      <c r="AK7" s="15" t="n">
        <f aca="false">(V7/BQ7) - 1</f>
        <v>-0.277777777777778</v>
      </c>
      <c r="AL7" s="15" t="n">
        <f aca="false">(W7/BR7) - 1</f>
        <v>-0.5</v>
      </c>
      <c r="AM7" s="15" t="n">
        <f aca="false">(X7/BS7) - 1</f>
        <v>-1</v>
      </c>
      <c r="AN7" s="15" t="n">
        <f aca="false">(Y7/BT7) - 1</f>
        <v>-0.4375</v>
      </c>
      <c r="AO7" s="15" t="n">
        <f aca="false">(Z7/BU7) - 1</f>
        <v>-0.111111111111111</v>
      </c>
      <c r="AP7" s="15" t="n">
        <f aca="false">(AA7/BV7) - 1</f>
        <v>-1</v>
      </c>
      <c r="AQ7" s="15" t="n">
        <f aca="false">(AB7/BW7) - 1</f>
        <v>2</v>
      </c>
      <c r="AR7" s="15" t="n">
        <f aca="false">(AC7/BX7) - 1</f>
        <v>-0.4</v>
      </c>
      <c r="AS7" s="15" t="n">
        <f aca="false">(AD7/BY7) - 1</f>
        <v>-0.142857142857143</v>
      </c>
      <c r="AT7" s="15" t="n">
        <f aca="false">(AE7/BZ7) - 1</f>
        <v>-0.294117647058823</v>
      </c>
      <c r="AV7" s="349" t="n">
        <v>0.3125</v>
      </c>
      <c r="AW7" s="376" t="n">
        <v>6</v>
      </c>
      <c r="AX7" s="377" t="n">
        <v>4</v>
      </c>
      <c r="AY7" s="376" t="n">
        <v>2</v>
      </c>
      <c r="AZ7" s="377" t="n">
        <v>3</v>
      </c>
      <c r="BA7" s="376" t="n">
        <v>2</v>
      </c>
      <c r="BB7" s="377" t="n">
        <v>1</v>
      </c>
      <c r="BC7" s="376" t="n">
        <v>1</v>
      </c>
      <c r="BD7" s="377" t="n">
        <v>1</v>
      </c>
      <c r="BE7" s="376" t="n">
        <v>7</v>
      </c>
      <c r="BF7" s="377" t="n">
        <v>1</v>
      </c>
      <c r="BG7" s="376" t="n">
        <v>3</v>
      </c>
      <c r="BH7" s="377" t="n">
        <v>2</v>
      </c>
      <c r="BI7" s="376" t="n">
        <v>1</v>
      </c>
      <c r="BJ7" s="377"/>
      <c r="BK7" s="376"/>
      <c r="BL7" s="377"/>
      <c r="BN7" s="340" t="n">
        <f aca="false">AW7+AY7+BA7+BC7+BE7+BG7+BI7+BK7</f>
        <v>22</v>
      </c>
      <c r="BO7" s="4" t="n">
        <f aca="false">AX7+AZ7+BB7+BD7+BF7+BH7+BJ7+BL7</f>
        <v>12</v>
      </c>
      <c r="BP7" s="341" t="n">
        <f aca="false">BO7/(BO7+BN7)</f>
        <v>0.352941176470588</v>
      </c>
      <c r="BQ7" s="4" t="n">
        <f aca="false">AW7+AX7+BE7+BF7</f>
        <v>18</v>
      </c>
      <c r="BR7" s="4" t="n">
        <f aca="false">AY7+AZ7+BG7+BH7</f>
        <v>10</v>
      </c>
      <c r="BS7" s="4" t="n">
        <f aca="false">BA7+BB7+BI7+BJ7</f>
        <v>4</v>
      </c>
      <c r="BT7" s="4" t="n">
        <f aca="false">SUM(BQ7:BS7)</f>
        <v>32</v>
      </c>
      <c r="BU7" s="15" t="n">
        <f aca="false">BR7/BT7</f>
        <v>0.3125</v>
      </c>
      <c r="BV7" s="15" t="n">
        <f aca="false">BS7/BT7</f>
        <v>0.125</v>
      </c>
      <c r="BW7" s="4" t="n">
        <f aca="false">BC7+BD7+BK7+BL7</f>
        <v>2</v>
      </c>
      <c r="BX7" s="4" t="n">
        <f aca="false">SUM(AW7:BD7)</f>
        <v>20</v>
      </c>
      <c r="BY7" s="342" t="n">
        <f aca="false">SUM(BE7:BL7)</f>
        <v>14</v>
      </c>
      <c r="BZ7" s="343" t="n">
        <f aca="false">SUM(AW7:BL7)</f>
        <v>34</v>
      </c>
      <c r="CC7" s="15" t="n">
        <f aca="false">(BN7/DI7) - 1</f>
        <v>1</v>
      </c>
      <c r="CD7" s="15" t="n">
        <f aca="false">(BO7/DJ7) - 1</f>
        <v>0</v>
      </c>
      <c r="CE7" s="15" t="n">
        <f aca="false">(BP7/DK7) - 1</f>
        <v>-0.323529411764706</v>
      </c>
      <c r="CF7" s="15" t="n">
        <f aca="false">(BQ7/DL7) - 1</f>
        <v>0.384615384615385</v>
      </c>
      <c r="CG7" s="15" t="n">
        <f aca="false">(BR7/DM7) - 1</f>
        <v>0.25</v>
      </c>
      <c r="CH7" s="15" t="n">
        <f aca="false">(BS7/DN7) - 1</f>
        <v>1</v>
      </c>
      <c r="CI7" s="15" t="n">
        <f aca="false">(BT7/DO7) - 1</f>
        <v>0.391304347826087</v>
      </c>
      <c r="CJ7" s="15" t="n">
        <f aca="false">(BU7/DP7) - 1</f>
        <v>-0.1015625</v>
      </c>
      <c r="CK7" s="15" t="n">
        <f aca="false">(BV7/DQ7) - 1</f>
        <v>0.4375</v>
      </c>
      <c r="CL7" s="15" t="e">
        <f aca="false">(BW7/DR7) - 1</f>
        <v>#DIV/0!</v>
      </c>
      <c r="CM7" s="15" t="n">
        <f aca="false">(BX7/DS7) - 1</f>
        <v>0.0526315789473684</v>
      </c>
      <c r="CN7" s="15" t="n">
        <f aca="false">(BY7/DT7) - 1</f>
        <v>2.5</v>
      </c>
      <c r="CO7" s="15" t="n">
        <f aca="false">(BZ7/DU7) - 1</f>
        <v>0.478260869565217</v>
      </c>
      <c r="CQ7" s="349" t="n">
        <v>0.3125</v>
      </c>
      <c r="CR7" s="376" t="n">
        <v>6</v>
      </c>
      <c r="CS7" s="377" t="n">
        <v>5</v>
      </c>
      <c r="CT7" s="376" t="n">
        <v>2</v>
      </c>
      <c r="CU7" s="377" t="n">
        <v>4</v>
      </c>
      <c r="CV7" s="376" t="n">
        <v>1</v>
      </c>
      <c r="CW7" s="377" t="n">
        <v>1</v>
      </c>
      <c r="CX7" s="376"/>
      <c r="CY7" s="377"/>
      <c r="CZ7" s="376" t="n">
        <v>2</v>
      </c>
      <c r="DA7" s="377"/>
      <c r="DB7" s="376"/>
      <c r="DC7" s="377" t="n">
        <v>2</v>
      </c>
      <c r="DD7" s="376"/>
      <c r="DE7" s="377"/>
      <c r="DF7" s="376"/>
      <c r="DG7" s="377"/>
      <c r="DI7" s="340" t="n">
        <f aca="false">CR7+CT7+CV7+CX7+CZ7+DB7+DD7+DF7</f>
        <v>11</v>
      </c>
      <c r="DJ7" s="4" t="n">
        <f aca="false">CS7+CU7+CW7+CY7+DA7+DC7+DE7+DG7</f>
        <v>12</v>
      </c>
      <c r="DK7" s="341" t="n">
        <f aca="false">DJ7/(DJ7+DI7)</f>
        <v>0.521739130434783</v>
      </c>
      <c r="DL7" s="4" t="n">
        <f aca="false">CR7+CS7+CZ7+DA7</f>
        <v>13</v>
      </c>
      <c r="DM7" s="4" t="n">
        <f aca="false">CT7+CU7+DB7+DC7</f>
        <v>8</v>
      </c>
      <c r="DN7" s="4" t="n">
        <f aca="false">CV7+CW7+DD7+DE7</f>
        <v>2</v>
      </c>
      <c r="DO7" s="4" t="n">
        <f aca="false">SUM(DL7:DN7)</f>
        <v>23</v>
      </c>
      <c r="DP7" s="15" t="n">
        <f aca="false">DM7/DO7</f>
        <v>0.347826086956522</v>
      </c>
      <c r="DQ7" s="15" t="n">
        <f aca="false">DN7/DO7</f>
        <v>0.0869565217391304</v>
      </c>
      <c r="DR7" s="4" t="n">
        <f aca="false">CX7+CY7+DF7+DG7</f>
        <v>0</v>
      </c>
      <c r="DS7" s="4" t="n">
        <f aca="false">SUM(CR7:CY7)</f>
        <v>19</v>
      </c>
      <c r="DT7" s="342" t="n">
        <f aca="false">SUM(CZ7:DG7)</f>
        <v>4</v>
      </c>
      <c r="DU7" s="343" t="n">
        <f aca="false">SUM(CR7:DG7)</f>
        <v>23</v>
      </c>
      <c r="DX7" s="15" t="e">
        <f aca="false">(DI7/FD7) - 1</f>
        <v>#DIV/0!</v>
      </c>
      <c r="DY7" s="15" t="e">
        <f aca="false">(DJ7/FE7) - 1</f>
        <v>#DIV/0!</v>
      </c>
      <c r="DZ7" s="15" t="e">
        <f aca="false">(DK7/FF7) - 1</f>
        <v>#DIV/0!</v>
      </c>
      <c r="EA7" s="15" t="e">
        <f aca="false">(DL7/FG7) - 1</f>
        <v>#DIV/0!</v>
      </c>
      <c r="EB7" s="15" t="e">
        <f aca="false">(DM7/FH7) - 1</f>
        <v>#DIV/0!</v>
      </c>
      <c r="EC7" s="15" t="e">
        <f aca="false">(DN7/FI7) - 1</f>
        <v>#DIV/0!</v>
      </c>
      <c r="ED7" s="15" t="e">
        <f aca="false">(DO7/FJ7) - 1</f>
        <v>#DIV/0!</v>
      </c>
      <c r="EE7" s="15" t="e">
        <f aca="false">(DP7/FK7) - 1</f>
        <v>#DIV/0!</v>
      </c>
      <c r="EF7" s="15" t="e">
        <f aca="false">(DQ7/FL7) - 1</f>
        <v>#DIV/0!</v>
      </c>
      <c r="EG7" s="15" t="e">
        <f aca="false">(DR7/FM7) - 1</f>
        <v>#DIV/0!</v>
      </c>
      <c r="EH7" s="15" t="e">
        <f aca="false">(DS7/FN7) - 1</f>
        <v>#DIV/0!</v>
      </c>
      <c r="EI7" s="15" t="e">
        <f aca="false">(DT7/FO7) - 1</f>
        <v>#DIV/0!</v>
      </c>
      <c r="EJ7" s="15" t="e">
        <f aca="false">(DU7/FP7) - 1</f>
        <v>#DIV/0!</v>
      </c>
    </row>
    <row r="8" customFormat="false" ht="15" hidden="false" customHeight="false" outlineLevel="0" collapsed="false">
      <c r="A8" s="349" t="n">
        <v>0.322916666666667</v>
      </c>
      <c r="B8" s="376"/>
      <c r="C8" s="377"/>
      <c r="D8" s="376" t="n">
        <v>1</v>
      </c>
      <c r="E8" s="377" t="n">
        <v>4</v>
      </c>
      <c r="F8" s="376"/>
      <c r="G8" s="377"/>
      <c r="H8" s="376"/>
      <c r="I8" s="377" t="n">
        <v>1</v>
      </c>
      <c r="J8" s="376" t="n">
        <v>5</v>
      </c>
      <c r="K8" s="377" t="n">
        <v>2</v>
      </c>
      <c r="L8" s="376" t="n">
        <v>4</v>
      </c>
      <c r="M8" s="377" t="n">
        <v>2</v>
      </c>
      <c r="N8" s="376" t="n">
        <v>1</v>
      </c>
      <c r="O8" s="377"/>
      <c r="P8" s="376" t="n">
        <v>5</v>
      </c>
      <c r="Q8" s="377" t="n">
        <v>5</v>
      </c>
      <c r="S8" s="340" t="n">
        <f aca="false">B8+D8+F8+H8+J8+L8+N8+P8</f>
        <v>16</v>
      </c>
      <c r="T8" s="4" t="n">
        <f aca="false">C8+E8+G8+I8+K8+M8+O8+Q8</f>
        <v>14</v>
      </c>
      <c r="U8" s="341" t="n">
        <f aca="false">T8/(T8+S8)</f>
        <v>0.466666666666667</v>
      </c>
      <c r="V8" s="4" t="n">
        <f aca="false">B8+C8+J8+K8</f>
        <v>7</v>
      </c>
      <c r="W8" s="4" t="n">
        <f aca="false">D8+E8+L8+M8</f>
        <v>11</v>
      </c>
      <c r="X8" s="4" t="n">
        <f aca="false">F8+G8+N8+O8</f>
        <v>1</v>
      </c>
      <c r="Y8" s="4" t="n">
        <f aca="false">SUM(V8:X8)</f>
        <v>19</v>
      </c>
      <c r="Z8" s="15" t="n">
        <f aca="false">W8/Y8</f>
        <v>0.578947368421053</v>
      </c>
      <c r="AA8" s="15" t="n">
        <f aca="false">X8/Y8</f>
        <v>0.0526315789473684</v>
      </c>
      <c r="AB8" s="4" t="n">
        <f aca="false">H8+I8+P8+Q8</f>
        <v>11</v>
      </c>
      <c r="AC8" s="4" t="n">
        <f aca="false">SUM(B8:I8)</f>
        <v>6</v>
      </c>
      <c r="AD8" s="342" t="n">
        <f aca="false">SUM(J8:Q8)</f>
        <v>24</v>
      </c>
      <c r="AE8" s="343" t="n">
        <f aca="false">SUM(B8:Q8)</f>
        <v>30</v>
      </c>
      <c r="AH8" s="15" t="n">
        <f aca="false">(S8/BN8) - 1</f>
        <v>0.333333333333333</v>
      </c>
      <c r="AI8" s="15" t="n">
        <f aca="false">(T8/BO8) - 1</f>
        <v>0.4</v>
      </c>
      <c r="AJ8" s="15" t="n">
        <f aca="false">(U8/BP8) - 1</f>
        <v>0.0266666666666666</v>
      </c>
      <c r="AK8" s="15" t="n">
        <f aca="false">(V8/BQ8) - 1</f>
        <v>-0.416666666666667</v>
      </c>
      <c r="AL8" s="15" t="n">
        <f aca="false">(W8/BR8) - 1</f>
        <v>0.571428571428571</v>
      </c>
      <c r="AM8" s="15" t="n">
        <f aca="false">(X8/BS8) - 1</f>
        <v>-0.666666666666667</v>
      </c>
      <c r="AN8" s="15" t="n">
        <f aca="false">(Y8/BT8) - 1</f>
        <v>-0.136363636363636</v>
      </c>
      <c r="AO8" s="15" t="n">
        <f aca="false">(Z8/BU8) - 1</f>
        <v>0.819548872180451</v>
      </c>
      <c r="AP8" s="15" t="n">
        <f aca="false">(AA8/BV8) - 1</f>
        <v>-0.614035087719298</v>
      </c>
      <c r="AQ8" s="15" t="e">
        <f aca="false">(AB8/BW8) - 1</f>
        <v>#DIV/0!</v>
      </c>
      <c r="AR8" s="15" t="n">
        <f aca="false">(AC8/BX8) - 1</f>
        <v>-0.6</v>
      </c>
      <c r="AS8" s="15" t="n">
        <f aca="false">(AD8/BY8) - 1</f>
        <v>2.42857142857143</v>
      </c>
      <c r="AT8" s="15" t="n">
        <f aca="false">(AE8/BZ8) - 1</f>
        <v>0.363636363636364</v>
      </c>
      <c r="AV8" s="349" t="n">
        <v>0.322916666666667</v>
      </c>
      <c r="AW8" s="376" t="n">
        <v>5</v>
      </c>
      <c r="AX8" s="377" t="n">
        <v>3</v>
      </c>
      <c r="AY8" s="376" t="n">
        <v>3</v>
      </c>
      <c r="AZ8" s="377" t="n">
        <v>2</v>
      </c>
      <c r="BA8" s="376" t="n">
        <v>1</v>
      </c>
      <c r="BB8" s="377" t="n">
        <v>1</v>
      </c>
      <c r="BC8" s="376"/>
      <c r="BD8" s="377"/>
      <c r="BE8" s="376" t="n">
        <v>2</v>
      </c>
      <c r="BF8" s="377" t="n">
        <v>2</v>
      </c>
      <c r="BG8" s="376"/>
      <c r="BH8" s="377" t="n">
        <v>2</v>
      </c>
      <c r="BI8" s="376" t="n">
        <v>1</v>
      </c>
      <c r="BJ8" s="377"/>
      <c r="BK8" s="376"/>
      <c r="BL8" s="377"/>
      <c r="BN8" s="340" t="n">
        <f aca="false">AW8+AY8+BA8+BC8+BE8+BG8+BI8+BK8</f>
        <v>12</v>
      </c>
      <c r="BO8" s="4" t="n">
        <f aca="false">AX8+AZ8+BB8+BD8+BF8+BH8+BJ8+BL8</f>
        <v>10</v>
      </c>
      <c r="BP8" s="341" t="n">
        <f aca="false">BO8/(BO8+BN8)</f>
        <v>0.454545454545455</v>
      </c>
      <c r="BQ8" s="4" t="n">
        <f aca="false">AW8+AX8+BE8+BF8</f>
        <v>12</v>
      </c>
      <c r="BR8" s="4" t="n">
        <f aca="false">AY8+AZ8+BG8+BH8</f>
        <v>7</v>
      </c>
      <c r="BS8" s="4" t="n">
        <f aca="false">BA8+BB8+BI8+BJ8</f>
        <v>3</v>
      </c>
      <c r="BT8" s="4" t="n">
        <f aca="false">SUM(BQ8:BS8)</f>
        <v>22</v>
      </c>
      <c r="BU8" s="15" t="n">
        <f aca="false">BR8/BT8</f>
        <v>0.318181818181818</v>
      </c>
      <c r="BV8" s="15" t="n">
        <f aca="false">BS8/BT8</f>
        <v>0.136363636363636</v>
      </c>
      <c r="BW8" s="4" t="n">
        <f aca="false">BC8+BD8+BK8+BL8</f>
        <v>0</v>
      </c>
      <c r="BX8" s="4" t="n">
        <f aca="false">SUM(AW8:BD8)</f>
        <v>15</v>
      </c>
      <c r="BY8" s="342" t="n">
        <f aca="false">SUM(BE8:BL8)</f>
        <v>7</v>
      </c>
      <c r="BZ8" s="343" t="n">
        <f aca="false">SUM(AW8:BL8)</f>
        <v>22</v>
      </c>
      <c r="CC8" s="15" t="n">
        <f aca="false">(BN8/DI8) - 1</f>
        <v>-0.25</v>
      </c>
      <c r="CD8" s="15" t="n">
        <f aca="false">(BO8/DJ8) - 1</f>
        <v>1</v>
      </c>
      <c r="CE8" s="15" t="n">
        <f aca="false">(BP8/DK8) - 1</f>
        <v>0.909090909090909</v>
      </c>
      <c r="CF8" s="15" t="n">
        <f aca="false">(BQ8/DL8) - 1</f>
        <v>0.5</v>
      </c>
      <c r="CG8" s="15" t="n">
        <f aca="false">(BR8/DM8) - 1</f>
        <v>-0.222222222222222</v>
      </c>
      <c r="CH8" s="15" t="n">
        <f aca="false">(BS8/DN8) - 1</f>
        <v>-0.25</v>
      </c>
      <c r="CI8" s="15" t="n">
        <f aca="false">(BT8/DO8) - 1</f>
        <v>0.0476190476190477</v>
      </c>
      <c r="CJ8" s="15" t="n">
        <f aca="false">(BU8/DP8) - 1</f>
        <v>-0.257575757575758</v>
      </c>
      <c r="CK8" s="15" t="n">
        <f aca="false">(BV8/DQ8) - 1</f>
        <v>-0.284090909090909</v>
      </c>
      <c r="CL8" s="15" t="e">
        <f aca="false">(BW8/DR8) - 1</f>
        <v>#DIV/0!</v>
      </c>
      <c r="CM8" s="15" t="n">
        <f aca="false">(BX8/DS8) - 1</f>
        <v>0</v>
      </c>
      <c r="CN8" s="15" t="n">
        <f aca="false">(BY8/DT8) - 1</f>
        <v>0.166666666666667</v>
      </c>
      <c r="CO8" s="15" t="n">
        <f aca="false">(BZ8/DU8) - 1</f>
        <v>0.0476190476190477</v>
      </c>
      <c r="CQ8" s="349" t="n">
        <v>0.322916666666667</v>
      </c>
      <c r="CR8" s="376" t="n">
        <v>4</v>
      </c>
      <c r="CS8" s="377" t="n">
        <v>2</v>
      </c>
      <c r="CT8" s="376" t="n">
        <v>4</v>
      </c>
      <c r="CU8" s="377" t="n">
        <v>2</v>
      </c>
      <c r="CV8" s="376" t="n">
        <v>2</v>
      </c>
      <c r="CW8" s="377" t="n">
        <v>1</v>
      </c>
      <c r="CX8" s="376"/>
      <c r="CY8" s="377"/>
      <c r="CZ8" s="376" t="n">
        <v>2</v>
      </c>
      <c r="DA8" s="377"/>
      <c r="DB8" s="376" t="n">
        <v>3</v>
      </c>
      <c r="DC8" s="377"/>
      <c r="DD8" s="376" t="n">
        <v>1</v>
      </c>
      <c r="DE8" s="377"/>
      <c r="DF8" s="376"/>
      <c r="DG8" s="377"/>
      <c r="DI8" s="340" t="n">
        <f aca="false">CR8+CT8+CV8+CX8+CZ8+DB8+DD8+DF8</f>
        <v>16</v>
      </c>
      <c r="DJ8" s="4" t="n">
        <f aca="false">CS8+CU8+CW8+CY8+DA8+DC8+DE8+DG8</f>
        <v>5</v>
      </c>
      <c r="DK8" s="341" t="n">
        <f aca="false">DJ8/(DJ8+DI8)</f>
        <v>0.238095238095238</v>
      </c>
      <c r="DL8" s="4" t="n">
        <f aca="false">CR8+CS8+CZ8+DA8</f>
        <v>8</v>
      </c>
      <c r="DM8" s="4" t="n">
        <f aca="false">CT8+CU8+DB8+DC8</f>
        <v>9</v>
      </c>
      <c r="DN8" s="4" t="n">
        <f aca="false">CV8+CW8+DD8+DE8</f>
        <v>4</v>
      </c>
      <c r="DO8" s="4" t="n">
        <f aca="false">SUM(DL8:DN8)</f>
        <v>21</v>
      </c>
      <c r="DP8" s="15" t="n">
        <f aca="false">DM8/DO8</f>
        <v>0.428571428571429</v>
      </c>
      <c r="DQ8" s="15" t="n">
        <f aca="false">DN8/DO8</f>
        <v>0.19047619047619</v>
      </c>
      <c r="DR8" s="4" t="n">
        <f aca="false">CX8+CY8+DF8+DG8</f>
        <v>0</v>
      </c>
      <c r="DS8" s="4" t="n">
        <f aca="false">SUM(CR8:CY8)</f>
        <v>15</v>
      </c>
      <c r="DT8" s="342" t="n">
        <f aca="false">SUM(CZ8:DG8)</f>
        <v>6</v>
      </c>
      <c r="DU8" s="343" t="n">
        <f aca="false">SUM(CR8:DG8)</f>
        <v>21</v>
      </c>
      <c r="DX8" s="15" t="e">
        <f aca="false">(DI8/FD8) - 1</f>
        <v>#DIV/0!</v>
      </c>
      <c r="DY8" s="15" t="e">
        <f aca="false">(DJ8/FE8) - 1</f>
        <v>#DIV/0!</v>
      </c>
      <c r="DZ8" s="15" t="e">
        <f aca="false">(DK8/FF8) - 1</f>
        <v>#DIV/0!</v>
      </c>
      <c r="EA8" s="15" t="e">
        <f aca="false">(DL8/FG8) - 1</f>
        <v>#DIV/0!</v>
      </c>
      <c r="EB8" s="15" t="e">
        <f aca="false">(DM8/FH8) - 1</f>
        <v>#DIV/0!</v>
      </c>
      <c r="EC8" s="15" t="e">
        <f aca="false">(DN8/FI8) - 1</f>
        <v>#DIV/0!</v>
      </c>
      <c r="ED8" s="15" t="e">
        <f aca="false">(DO8/FJ8) - 1</f>
        <v>#DIV/0!</v>
      </c>
      <c r="EE8" s="15" t="e">
        <f aca="false">(DP8/FK8) - 1</f>
        <v>#DIV/0!</v>
      </c>
      <c r="EF8" s="15" t="e">
        <f aca="false">(DQ8/FL8) - 1</f>
        <v>#DIV/0!</v>
      </c>
      <c r="EG8" s="15" t="e">
        <f aca="false">(DR8/FM8) - 1</f>
        <v>#DIV/0!</v>
      </c>
      <c r="EH8" s="15" t="e">
        <f aca="false">(DS8/FN8) - 1</f>
        <v>#DIV/0!</v>
      </c>
      <c r="EI8" s="15" t="e">
        <f aca="false">(DT8/FO8) - 1</f>
        <v>#DIV/0!</v>
      </c>
      <c r="EJ8" s="15" t="e">
        <f aca="false">(DU8/FP8) - 1</f>
        <v>#DIV/0!</v>
      </c>
    </row>
    <row r="9" customFormat="false" ht="15" hidden="false" customHeight="false" outlineLevel="0" collapsed="false">
      <c r="A9" s="344" t="n">
        <v>0.333333333333333</v>
      </c>
      <c r="B9" s="376" t="n">
        <v>3</v>
      </c>
      <c r="C9" s="377"/>
      <c r="D9" s="376" t="n">
        <v>3</v>
      </c>
      <c r="E9" s="377" t="n">
        <v>3</v>
      </c>
      <c r="F9" s="376"/>
      <c r="G9" s="377" t="n">
        <v>1</v>
      </c>
      <c r="H9" s="376"/>
      <c r="I9" s="377"/>
      <c r="J9" s="376" t="n">
        <v>1</v>
      </c>
      <c r="K9" s="377"/>
      <c r="L9" s="376" t="n">
        <v>4</v>
      </c>
      <c r="M9" s="377"/>
      <c r="N9" s="376"/>
      <c r="O9" s="377" t="n">
        <v>1</v>
      </c>
      <c r="P9" s="376"/>
      <c r="Q9" s="377"/>
      <c r="S9" s="340" t="n">
        <f aca="false">B9+D9+F9+H9+J9+L9+N9+P9</f>
        <v>11</v>
      </c>
      <c r="T9" s="4" t="n">
        <f aca="false">C9+E9+G9+I9+K9+M9+O9+Q9</f>
        <v>5</v>
      </c>
      <c r="U9" s="341" t="n">
        <f aca="false">T9/(T9+S9)</f>
        <v>0.3125</v>
      </c>
      <c r="V9" s="4" t="n">
        <f aca="false">B9+C9+J9+K9</f>
        <v>4</v>
      </c>
      <c r="W9" s="4" t="n">
        <f aca="false">D9+E9+L9+M9</f>
        <v>10</v>
      </c>
      <c r="X9" s="4" t="n">
        <f aca="false">F9+G9+N9+O9</f>
        <v>2</v>
      </c>
      <c r="Y9" s="4" t="n">
        <f aca="false">SUM(V9:X9)</f>
        <v>16</v>
      </c>
      <c r="Z9" s="15" t="n">
        <f aca="false">W9/Y9</f>
        <v>0.625</v>
      </c>
      <c r="AA9" s="15" t="n">
        <f aca="false">X9/Y9</f>
        <v>0.125</v>
      </c>
      <c r="AB9" s="4" t="n">
        <f aca="false">H9+I9+P9+Q9</f>
        <v>0</v>
      </c>
      <c r="AC9" s="4" t="n">
        <f aca="false">SUM(B9:I9)</f>
        <v>10</v>
      </c>
      <c r="AD9" s="342" t="n">
        <f aca="false">SUM(J9:Q9)</f>
        <v>6</v>
      </c>
      <c r="AE9" s="343" t="n">
        <f aca="false">SUM(B9:Q9)</f>
        <v>16</v>
      </c>
      <c r="AH9" s="15" t="n">
        <f aca="false">(S9/BN9) - 1</f>
        <v>-0.352941176470588</v>
      </c>
      <c r="AI9" s="15" t="n">
        <f aca="false">(T9/BO9) - 1</f>
        <v>-0.545454545454545</v>
      </c>
      <c r="AJ9" s="15" t="n">
        <f aca="false">(U9/BP9) - 1</f>
        <v>-0.204545454545454</v>
      </c>
      <c r="AK9" s="15" t="n">
        <f aca="false">(V9/BQ9) - 1</f>
        <v>-0.636363636363636</v>
      </c>
      <c r="AL9" s="15" t="n">
        <f aca="false">(W9/BR9) - 1</f>
        <v>-0.230769230769231</v>
      </c>
      <c r="AM9" s="15" t="n">
        <f aca="false">(X9/BS9) - 1</f>
        <v>-0.5</v>
      </c>
      <c r="AN9" s="15" t="n">
        <f aca="false">(Y9/BT9) - 1</f>
        <v>-0.428571428571429</v>
      </c>
      <c r="AO9" s="15" t="n">
        <f aca="false">(Z9/BU9) - 1</f>
        <v>0.346153846153846</v>
      </c>
      <c r="AP9" s="15" t="n">
        <f aca="false">(AA9/BV9) - 1</f>
        <v>-0.125</v>
      </c>
      <c r="AQ9" s="15" t="e">
        <f aca="false">(AB9/BW9) - 1</f>
        <v>#DIV/0!</v>
      </c>
      <c r="AR9" s="15" t="n">
        <f aca="false">(AC9/BX9) - 1</f>
        <v>-0.523809523809524</v>
      </c>
      <c r="AS9" s="15" t="n">
        <f aca="false">(AD9/BY9) - 1</f>
        <v>-0.142857142857143</v>
      </c>
      <c r="AT9" s="15" t="n">
        <f aca="false">(AE9/BZ9) - 1</f>
        <v>-0.428571428571429</v>
      </c>
      <c r="AV9" s="344" t="n">
        <v>0.333333333333333</v>
      </c>
      <c r="AW9" s="376" t="n">
        <v>4</v>
      </c>
      <c r="AX9" s="377" t="n">
        <v>4</v>
      </c>
      <c r="AY9" s="376" t="n">
        <v>4</v>
      </c>
      <c r="AZ9" s="377" t="n">
        <v>5</v>
      </c>
      <c r="BA9" s="376" t="n">
        <v>4</v>
      </c>
      <c r="BB9" s="377"/>
      <c r="BC9" s="376"/>
      <c r="BD9" s="377"/>
      <c r="BE9" s="376" t="n">
        <v>3</v>
      </c>
      <c r="BF9" s="377"/>
      <c r="BG9" s="376" t="n">
        <v>2</v>
      </c>
      <c r="BH9" s="377" t="n">
        <v>2</v>
      </c>
      <c r="BI9" s="376"/>
      <c r="BJ9" s="377"/>
      <c r="BK9" s="376"/>
      <c r="BL9" s="377"/>
      <c r="BN9" s="340" t="n">
        <f aca="false">AW9+AY9+BA9+BC9+BE9+BG9+BI9+BK9</f>
        <v>17</v>
      </c>
      <c r="BO9" s="4" t="n">
        <f aca="false">AX9+AZ9+BB9+BD9+BF9+BH9+BJ9+BL9</f>
        <v>11</v>
      </c>
      <c r="BP9" s="341" t="n">
        <f aca="false">BO9/(BO9+BN9)</f>
        <v>0.392857142857143</v>
      </c>
      <c r="BQ9" s="4" t="n">
        <f aca="false">AW9+AX9+BE9+BF9</f>
        <v>11</v>
      </c>
      <c r="BR9" s="4" t="n">
        <f aca="false">AY9+AZ9+BG9+BH9</f>
        <v>13</v>
      </c>
      <c r="BS9" s="4" t="n">
        <f aca="false">BA9+BB9+BI9+BJ9</f>
        <v>4</v>
      </c>
      <c r="BT9" s="4" t="n">
        <f aca="false">SUM(BQ9:BS9)</f>
        <v>28</v>
      </c>
      <c r="BU9" s="15" t="n">
        <f aca="false">BR9/BT9</f>
        <v>0.464285714285714</v>
      </c>
      <c r="BV9" s="15" t="n">
        <f aca="false">BS9/BT9</f>
        <v>0.142857142857143</v>
      </c>
      <c r="BW9" s="4" t="n">
        <f aca="false">BC9+BD9+BK9+BL9</f>
        <v>0</v>
      </c>
      <c r="BX9" s="4" t="n">
        <f aca="false">SUM(AW9:BD9)</f>
        <v>21</v>
      </c>
      <c r="BY9" s="342" t="n">
        <f aca="false">SUM(BE9:BL9)</f>
        <v>7</v>
      </c>
      <c r="BZ9" s="343" t="n">
        <f aca="false">SUM(AW9:BL9)</f>
        <v>28</v>
      </c>
      <c r="CC9" s="15" t="n">
        <f aca="false">(BN9/DI9) - 1</f>
        <v>2.4</v>
      </c>
      <c r="CD9" s="15" t="n">
        <f aca="false">(BO9/DJ9) - 1</f>
        <v>1.75</v>
      </c>
      <c r="CE9" s="15" t="n">
        <f aca="false">(BP9/DK9) - 1</f>
        <v>-0.116071428571429</v>
      </c>
      <c r="CF9" s="15" t="n">
        <f aca="false">(BQ9/DL9) - 1</f>
        <v>4.5</v>
      </c>
      <c r="CG9" s="15" t="n">
        <f aca="false">(BR9/DM9) - 1</f>
        <v>0.857142857142857</v>
      </c>
      <c r="CH9" s="15" t="e">
        <f aca="false">(BS9/DN9) - 1</f>
        <v>#DIV/0!</v>
      </c>
      <c r="CI9" s="15" t="n">
        <f aca="false">(BT9/DO9) - 1</f>
        <v>2.11111111111111</v>
      </c>
      <c r="CJ9" s="15" t="n">
        <f aca="false">(BU9/DP9) - 1</f>
        <v>-0.403061224489796</v>
      </c>
      <c r="CK9" s="15" t="e">
        <f aca="false">(BV9/DQ9) - 1</f>
        <v>#DIV/0!</v>
      </c>
      <c r="CL9" s="15" t="e">
        <f aca="false">(BW9/DR9) - 1</f>
        <v>#DIV/0!</v>
      </c>
      <c r="CM9" s="15" t="n">
        <f aca="false">(BX9/DS9) - 1</f>
        <v>4.25</v>
      </c>
      <c r="CN9" s="15" t="n">
        <f aca="false">(BY9/DT9) - 1</f>
        <v>0.4</v>
      </c>
      <c r="CO9" s="15" t="n">
        <f aca="false">(BZ9/DU9) - 1</f>
        <v>2.11111111111111</v>
      </c>
      <c r="CQ9" s="344" t="n">
        <v>0.333333333333333</v>
      </c>
      <c r="CR9" s="376"/>
      <c r="CS9" s="377"/>
      <c r="CT9" s="376" t="n">
        <v>1</v>
      </c>
      <c r="CU9" s="377" t="n">
        <v>3</v>
      </c>
      <c r="CV9" s="376"/>
      <c r="CW9" s="377"/>
      <c r="CX9" s="376"/>
      <c r="CY9" s="377"/>
      <c r="CZ9" s="376" t="n">
        <v>1</v>
      </c>
      <c r="DA9" s="377" t="n">
        <v>1</v>
      </c>
      <c r="DB9" s="376" t="n">
        <v>3</v>
      </c>
      <c r="DC9" s="377"/>
      <c r="DD9" s="376"/>
      <c r="DE9" s="377"/>
      <c r="DF9" s="376"/>
      <c r="DG9" s="377"/>
      <c r="DI9" s="340" t="n">
        <f aca="false">CR9+CT9+CV9+CX9+CZ9+DB9+DD9+DF9</f>
        <v>5</v>
      </c>
      <c r="DJ9" s="4" t="n">
        <f aca="false">CS9+CU9+CW9+CY9+DA9+DC9+DE9+DG9</f>
        <v>4</v>
      </c>
      <c r="DK9" s="341" t="n">
        <f aca="false">DJ9/(DJ9+DI9)</f>
        <v>0.444444444444444</v>
      </c>
      <c r="DL9" s="4" t="n">
        <f aca="false">CR9+CS9+CZ9+DA9</f>
        <v>2</v>
      </c>
      <c r="DM9" s="4" t="n">
        <f aca="false">CT9+CU9+DB9+DC9</f>
        <v>7</v>
      </c>
      <c r="DN9" s="4" t="n">
        <f aca="false">CV9+CW9+DD9+DE9</f>
        <v>0</v>
      </c>
      <c r="DO9" s="4" t="n">
        <f aca="false">SUM(DL9:DN9)</f>
        <v>9</v>
      </c>
      <c r="DP9" s="15" t="n">
        <f aca="false">DM9/DO9</f>
        <v>0.777777777777778</v>
      </c>
      <c r="DQ9" s="15" t="n">
        <f aca="false">DN9/DO9</f>
        <v>0</v>
      </c>
      <c r="DR9" s="4" t="n">
        <f aca="false">CX9+CY9+DF9+DG9</f>
        <v>0</v>
      </c>
      <c r="DS9" s="4" t="n">
        <f aca="false">SUM(CR9:CY9)</f>
        <v>4</v>
      </c>
      <c r="DT9" s="342" t="n">
        <f aca="false">SUM(CZ9:DG9)</f>
        <v>5</v>
      </c>
      <c r="DU9" s="343" t="n">
        <f aca="false">SUM(CR9:DG9)</f>
        <v>9</v>
      </c>
      <c r="DX9" s="15" t="e">
        <f aca="false">(DI9/FD9) - 1</f>
        <v>#DIV/0!</v>
      </c>
      <c r="DY9" s="15" t="e">
        <f aca="false">(DJ9/FE9) - 1</f>
        <v>#DIV/0!</v>
      </c>
      <c r="DZ9" s="15" t="e">
        <f aca="false">(DK9/FF9) - 1</f>
        <v>#DIV/0!</v>
      </c>
      <c r="EA9" s="15" t="e">
        <f aca="false">(DL9/FG9) - 1</f>
        <v>#DIV/0!</v>
      </c>
      <c r="EB9" s="15" t="e">
        <f aca="false">(DM9/FH9) - 1</f>
        <v>#DIV/0!</v>
      </c>
      <c r="EC9" s="15" t="e">
        <f aca="false">(DN9/FI9) - 1</f>
        <v>#DIV/0!</v>
      </c>
      <c r="ED9" s="15" t="e">
        <f aca="false">(DO9/FJ9) - 1</f>
        <v>#DIV/0!</v>
      </c>
      <c r="EE9" s="15" t="e">
        <f aca="false">(DP9/FK9) - 1</f>
        <v>#DIV/0!</v>
      </c>
      <c r="EF9" s="15" t="e">
        <f aca="false">(DQ9/FL9) - 1</f>
        <v>#DIV/0!</v>
      </c>
      <c r="EG9" s="15" t="e">
        <f aca="false">(DR9/FM9) - 1</f>
        <v>#DIV/0!</v>
      </c>
      <c r="EH9" s="15" t="e">
        <f aca="false">(DS9/FN9) - 1</f>
        <v>#DIV/0!</v>
      </c>
      <c r="EI9" s="15" t="e">
        <f aca="false">(DT9/FO9) - 1</f>
        <v>#DIV/0!</v>
      </c>
      <c r="EJ9" s="15" t="e">
        <f aca="false">(DU9/FP9) - 1</f>
        <v>#DIV/0!</v>
      </c>
    </row>
    <row r="10" customFormat="false" ht="15.75" hidden="false" customHeight="false" outlineLevel="0" collapsed="false">
      <c r="A10" s="349" t="n">
        <v>0.34375</v>
      </c>
      <c r="B10" s="376" t="n">
        <v>3</v>
      </c>
      <c r="C10" s="377" t="n">
        <v>2</v>
      </c>
      <c r="D10" s="376" t="n">
        <v>2</v>
      </c>
      <c r="E10" s="377" t="n">
        <v>3</v>
      </c>
      <c r="F10" s="376" t="n">
        <v>1</v>
      </c>
      <c r="G10" s="377"/>
      <c r="H10" s="333"/>
      <c r="I10" s="377"/>
      <c r="J10" s="376" t="n">
        <v>2</v>
      </c>
      <c r="K10" s="377" t="n">
        <v>1</v>
      </c>
      <c r="L10" s="376" t="n">
        <v>1</v>
      </c>
      <c r="M10" s="377" t="n">
        <v>2</v>
      </c>
      <c r="N10" s="376"/>
      <c r="O10" s="377"/>
      <c r="P10" s="376" t="n">
        <v>1</v>
      </c>
      <c r="Q10" s="377"/>
      <c r="S10" s="340" t="n">
        <f aca="false">B10+D10+F10+H10+J10+L10+N10+P10</f>
        <v>10</v>
      </c>
      <c r="T10" s="4" t="n">
        <f aca="false">C10+E10+G10+I10+K10+M10+O10+Q10</f>
        <v>8</v>
      </c>
      <c r="U10" s="341" t="n">
        <f aca="false">T10/(T10+S10)</f>
        <v>0.444444444444444</v>
      </c>
      <c r="V10" s="4" t="n">
        <f aca="false">B10+C10+J10+K10</f>
        <v>8</v>
      </c>
      <c r="W10" s="4" t="n">
        <f aca="false">D10+E10+L10+M10</f>
        <v>8</v>
      </c>
      <c r="X10" s="4" t="n">
        <f aca="false">F10+G10+N10+O10</f>
        <v>1</v>
      </c>
      <c r="Y10" s="4" t="n">
        <f aca="false">SUM(V10:X10)</f>
        <v>17</v>
      </c>
      <c r="Z10" s="15" t="n">
        <f aca="false">W10/Y10</f>
        <v>0.470588235294118</v>
      </c>
      <c r="AA10" s="15" t="n">
        <f aca="false">X10/Y10</f>
        <v>0.0588235294117647</v>
      </c>
      <c r="AB10" s="4" t="n">
        <f aca="false">H10+I10+P10+Q10</f>
        <v>1</v>
      </c>
      <c r="AC10" s="4" t="n">
        <f aca="false">SUM(B10:I10)</f>
        <v>11</v>
      </c>
      <c r="AD10" s="342" t="n">
        <f aca="false">SUM(J10:Q10)</f>
        <v>7</v>
      </c>
      <c r="AE10" s="343" t="n">
        <f aca="false">SUM(B10:Q10)</f>
        <v>18</v>
      </c>
      <c r="AH10" s="15" t="n">
        <f aca="false">(S10/BN10) - 1</f>
        <v>-0.375</v>
      </c>
      <c r="AI10" s="15" t="n">
        <f aca="false">(T10/BO10) - 1</f>
        <v>-0.272727272727273</v>
      </c>
      <c r="AJ10" s="15" t="n">
        <f aca="false">(U10/BP10) - 1</f>
        <v>0.0909090909090908</v>
      </c>
      <c r="AK10" s="15" t="n">
        <f aca="false">(V10/BQ10) - 1</f>
        <v>-0.384615384615385</v>
      </c>
      <c r="AL10" s="15" t="n">
        <f aca="false">(W10/BR10) - 1</f>
        <v>-0.2</v>
      </c>
      <c r="AM10" s="15" t="n">
        <f aca="false">(X10/BS10) - 1</f>
        <v>-0.5</v>
      </c>
      <c r="AN10" s="15" t="n">
        <f aca="false">(Y10/BT10) - 1</f>
        <v>-0.32</v>
      </c>
      <c r="AO10" s="15" t="n">
        <f aca="false">(Z10/BU10) - 1</f>
        <v>0.176470588235294</v>
      </c>
      <c r="AP10" s="15" t="n">
        <f aca="false">(AA10/BV10) - 1</f>
        <v>-0.264705882352941</v>
      </c>
      <c r="AQ10" s="15" t="n">
        <f aca="false">(AB10/BW10) - 1</f>
        <v>-0.5</v>
      </c>
      <c r="AR10" s="15" t="n">
        <f aca="false">(AC10/BX10) - 1</f>
        <v>-0.352941176470588</v>
      </c>
      <c r="AS10" s="15" t="n">
        <f aca="false">(AD10/BY10) - 1</f>
        <v>-0.3</v>
      </c>
      <c r="AT10" s="15" t="n">
        <f aca="false">(AE10/BZ10) - 1</f>
        <v>-0.333333333333333</v>
      </c>
      <c r="AV10" s="349" t="n">
        <v>0.34375</v>
      </c>
      <c r="AW10" s="376" t="n">
        <v>4</v>
      </c>
      <c r="AX10" s="377" t="n">
        <v>3</v>
      </c>
      <c r="AY10" s="376" t="n">
        <v>3</v>
      </c>
      <c r="AZ10" s="377" t="n">
        <v>3</v>
      </c>
      <c r="BA10" s="376" t="n">
        <v>1</v>
      </c>
      <c r="BB10" s="377" t="n">
        <v>1</v>
      </c>
      <c r="BC10" s="333" t="n">
        <v>2</v>
      </c>
      <c r="BD10" s="377"/>
      <c r="BE10" s="376" t="n">
        <v>4</v>
      </c>
      <c r="BF10" s="377" t="n">
        <v>2</v>
      </c>
      <c r="BG10" s="376" t="n">
        <v>2</v>
      </c>
      <c r="BH10" s="377" t="n">
        <v>2</v>
      </c>
      <c r="BI10" s="376"/>
      <c r="BJ10" s="377"/>
      <c r="BK10" s="376"/>
      <c r="BL10" s="377"/>
      <c r="BN10" s="340" t="n">
        <f aca="false">AW10+AY10+BA10+BC10+BE10+BG10+BI10+BK10</f>
        <v>16</v>
      </c>
      <c r="BO10" s="4" t="n">
        <f aca="false">AX10+AZ10+BB10+BD10+BF10+BH10+BJ10+BL10</f>
        <v>11</v>
      </c>
      <c r="BP10" s="341" t="n">
        <f aca="false">BO10/(BO10+BN10)</f>
        <v>0.407407407407407</v>
      </c>
      <c r="BQ10" s="4" t="n">
        <f aca="false">AW10+AX10+BE10+BF10</f>
        <v>13</v>
      </c>
      <c r="BR10" s="4" t="n">
        <f aca="false">AY10+AZ10+BG10+BH10</f>
        <v>10</v>
      </c>
      <c r="BS10" s="4" t="n">
        <f aca="false">BA10+BB10+BI10+BJ10</f>
        <v>2</v>
      </c>
      <c r="BT10" s="4" t="n">
        <f aca="false">SUM(BQ10:BS10)</f>
        <v>25</v>
      </c>
      <c r="BU10" s="15" t="n">
        <f aca="false">BR10/BT10</f>
        <v>0.4</v>
      </c>
      <c r="BV10" s="15" t="n">
        <f aca="false">BS10/BT10</f>
        <v>0.08</v>
      </c>
      <c r="BW10" s="4" t="n">
        <f aca="false">BC10+BD10+BK10+BL10</f>
        <v>2</v>
      </c>
      <c r="BX10" s="4" t="n">
        <f aca="false">SUM(AW10:BD10)</f>
        <v>17</v>
      </c>
      <c r="BY10" s="342" t="n">
        <f aca="false">SUM(BE10:BL10)</f>
        <v>10</v>
      </c>
      <c r="BZ10" s="343" t="n">
        <f aca="false">SUM(AW10:BL10)</f>
        <v>27</v>
      </c>
      <c r="CC10" s="15" t="n">
        <f aca="false">(BN10/DI10) - 1</f>
        <v>0.6</v>
      </c>
      <c r="CD10" s="15" t="n">
        <f aca="false">(BO10/DJ10) - 1</f>
        <v>1.2</v>
      </c>
      <c r="CE10" s="15" t="n">
        <f aca="false">(BP10/DK10) - 1</f>
        <v>0.222222222222222</v>
      </c>
      <c r="CF10" s="15" t="n">
        <f aca="false">(BQ10/DL10) - 1</f>
        <v>0.3</v>
      </c>
      <c r="CG10" s="15" t="n">
        <f aca="false">(BR10/DM10) - 1</f>
        <v>1</v>
      </c>
      <c r="CH10" s="15" t="e">
        <f aca="false">(BS10/DN10) - 1</f>
        <v>#DIV/0!</v>
      </c>
      <c r="CI10" s="15" t="n">
        <f aca="false">(BT10/DO10) - 1</f>
        <v>0.666666666666667</v>
      </c>
      <c r="CJ10" s="15" t="n">
        <f aca="false">(BU10/DP10) - 1</f>
        <v>0.2</v>
      </c>
      <c r="CK10" s="15" t="e">
        <f aca="false">(BV10/DQ10) - 1</f>
        <v>#DIV/0!</v>
      </c>
      <c r="CL10" s="15" t="e">
        <f aca="false">(BW10/DR10) - 1</f>
        <v>#DIV/0!</v>
      </c>
      <c r="CM10" s="15" t="n">
        <f aca="false">(BX10/DS10) - 1</f>
        <v>0.888888888888889</v>
      </c>
      <c r="CN10" s="15" t="n">
        <f aca="false">(BY10/DT10) - 1</f>
        <v>0.666666666666667</v>
      </c>
      <c r="CO10" s="15" t="n">
        <f aca="false">(BZ10/DU10) - 1</f>
        <v>0.8</v>
      </c>
      <c r="CQ10" s="349" t="n">
        <v>0.34375</v>
      </c>
      <c r="CR10" s="376" t="n">
        <v>3</v>
      </c>
      <c r="CS10" s="377" t="n">
        <v>1</v>
      </c>
      <c r="CT10" s="376" t="n">
        <v>2</v>
      </c>
      <c r="CU10" s="377" t="n">
        <v>3</v>
      </c>
      <c r="CV10" s="376"/>
      <c r="CW10" s="377"/>
      <c r="CX10" s="333"/>
      <c r="CY10" s="377"/>
      <c r="CZ10" s="376" t="n">
        <v>5</v>
      </c>
      <c r="DA10" s="377" t="n">
        <v>1</v>
      </c>
      <c r="DB10" s="376"/>
      <c r="DC10" s="377"/>
      <c r="DD10" s="376"/>
      <c r="DE10" s="377"/>
      <c r="DF10" s="376"/>
      <c r="DG10" s="377"/>
      <c r="DI10" s="340" t="n">
        <f aca="false">CR10+CT10+CV10+CX10+CZ10+DB10+DD10+DF10</f>
        <v>10</v>
      </c>
      <c r="DJ10" s="4" t="n">
        <f aca="false">CS10+CU10+CW10+CY10+DA10+DC10+DE10+DG10</f>
        <v>5</v>
      </c>
      <c r="DK10" s="341" t="n">
        <f aca="false">DJ10/(DJ10+DI10)</f>
        <v>0.333333333333333</v>
      </c>
      <c r="DL10" s="4" t="n">
        <f aca="false">CR10+CS10+CZ10+DA10</f>
        <v>10</v>
      </c>
      <c r="DM10" s="4" t="n">
        <f aca="false">CT10+CU10+DB10+DC10</f>
        <v>5</v>
      </c>
      <c r="DN10" s="4" t="n">
        <f aca="false">CV10+CW10+DD10+DE10</f>
        <v>0</v>
      </c>
      <c r="DO10" s="4" t="n">
        <f aca="false">SUM(DL10:DN10)</f>
        <v>15</v>
      </c>
      <c r="DP10" s="15" t="n">
        <f aca="false">DM10/DO10</f>
        <v>0.333333333333333</v>
      </c>
      <c r="DQ10" s="15" t="n">
        <f aca="false">DN10/DO10</f>
        <v>0</v>
      </c>
      <c r="DR10" s="4" t="n">
        <f aca="false">CX10+CY10+DF10+DG10</f>
        <v>0</v>
      </c>
      <c r="DS10" s="4" t="n">
        <f aca="false">SUM(CR10:CY10)</f>
        <v>9</v>
      </c>
      <c r="DT10" s="342" t="n">
        <f aca="false">SUM(CZ10:DG10)</f>
        <v>6</v>
      </c>
      <c r="DU10" s="343" t="n">
        <f aca="false">SUM(CR10:DG10)</f>
        <v>15</v>
      </c>
      <c r="DX10" s="15" t="e">
        <f aca="false">(DI10/FD10) - 1</f>
        <v>#DIV/0!</v>
      </c>
      <c r="DY10" s="15" t="e">
        <f aca="false">(DJ10/FE10) - 1</f>
        <v>#DIV/0!</v>
      </c>
      <c r="DZ10" s="15" t="e">
        <f aca="false">(DK10/FF10) - 1</f>
        <v>#DIV/0!</v>
      </c>
      <c r="EA10" s="15" t="e">
        <f aca="false">(DL10/FG10) - 1</f>
        <v>#DIV/0!</v>
      </c>
      <c r="EB10" s="15" t="e">
        <f aca="false">(DM10/FH10) - 1</f>
        <v>#DIV/0!</v>
      </c>
      <c r="EC10" s="15" t="e">
        <f aca="false">(DN10/FI10) - 1</f>
        <v>#DIV/0!</v>
      </c>
      <c r="ED10" s="15" t="e">
        <f aca="false">(DO10/FJ10) - 1</f>
        <v>#DIV/0!</v>
      </c>
      <c r="EE10" s="15" t="e">
        <f aca="false">(DP10/FK10) - 1</f>
        <v>#DIV/0!</v>
      </c>
      <c r="EF10" s="15" t="e">
        <f aca="false">(DQ10/FL10) - 1</f>
        <v>#DIV/0!</v>
      </c>
      <c r="EG10" s="15" t="e">
        <f aca="false">(DR10/FM10) - 1</f>
        <v>#DIV/0!</v>
      </c>
      <c r="EH10" s="15" t="e">
        <f aca="false">(DS10/FN10) - 1</f>
        <v>#DIV/0!</v>
      </c>
      <c r="EI10" s="15" t="e">
        <f aca="false">(DT10/FO10) - 1</f>
        <v>#DIV/0!</v>
      </c>
      <c r="EJ10" s="15" t="e">
        <f aca="false">(DU10/FP10) - 1</f>
        <v>#DIV/0!</v>
      </c>
    </row>
    <row r="11" customFormat="false" ht="15" hidden="false" customHeight="false" outlineLevel="0" collapsed="false">
      <c r="A11" s="349" t="n">
        <v>0.354166666666667</v>
      </c>
      <c r="B11" s="376" t="n">
        <v>4</v>
      </c>
      <c r="C11" s="377" t="n">
        <v>3</v>
      </c>
      <c r="D11" s="376" t="n">
        <v>5</v>
      </c>
      <c r="E11" s="377" t="n">
        <v>3</v>
      </c>
      <c r="F11" s="376" t="n">
        <v>1</v>
      </c>
      <c r="G11" s="377"/>
      <c r="H11" s="376"/>
      <c r="I11" s="377"/>
      <c r="J11" s="376" t="n">
        <v>2</v>
      </c>
      <c r="K11" s="377" t="n">
        <v>1</v>
      </c>
      <c r="L11" s="376"/>
      <c r="M11" s="377" t="n">
        <v>2</v>
      </c>
      <c r="N11" s="376"/>
      <c r="O11" s="377"/>
      <c r="P11" s="376"/>
      <c r="Q11" s="377"/>
      <c r="S11" s="340" t="n">
        <f aca="false">B11+D11+F11+H11+J11+L11+N11+P11</f>
        <v>12</v>
      </c>
      <c r="T11" s="4" t="n">
        <f aca="false">C11+E11+G11+I11+K11+M11+O11+Q11</f>
        <v>9</v>
      </c>
      <c r="U11" s="341" t="n">
        <f aca="false">T11/(T11+S11)</f>
        <v>0.428571428571429</v>
      </c>
      <c r="V11" s="4" t="n">
        <f aca="false">B11+C11+J11+K11</f>
        <v>10</v>
      </c>
      <c r="W11" s="4" t="n">
        <f aca="false">D11+E11+L11+M11</f>
        <v>10</v>
      </c>
      <c r="X11" s="4" t="n">
        <f aca="false">F11+G11+N11+O11</f>
        <v>1</v>
      </c>
      <c r="Y11" s="4" t="n">
        <f aca="false">SUM(V11:X11)</f>
        <v>21</v>
      </c>
      <c r="Z11" s="15" t="n">
        <f aca="false">W11/Y11</f>
        <v>0.476190476190476</v>
      </c>
      <c r="AA11" s="15" t="n">
        <f aca="false">X11/Y11</f>
        <v>0.0476190476190476</v>
      </c>
      <c r="AB11" s="4" t="n">
        <f aca="false">H11+I11+P11+Q11</f>
        <v>0</v>
      </c>
      <c r="AC11" s="4" t="n">
        <f aca="false">SUM(B11:I11)</f>
        <v>16</v>
      </c>
      <c r="AD11" s="342" t="n">
        <f aca="false">SUM(J11:Q11)</f>
        <v>5</v>
      </c>
      <c r="AE11" s="343" t="n">
        <f aca="false">SUM(B11:Q11)</f>
        <v>21</v>
      </c>
      <c r="AH11" s="15" t="n">
        <f aca="false">(S11/BN11) - 1</f>
        <v>-0.0769230769230769</v>
      </c>
      <c r="AI11" s="15" t="n">
        <f aca="false">(T11/BO11) - 1</f>
        <v>-0.181818181818182</v>
      </c>
      <c r="AJ11" s="15" t="n">
        <f aca="false">(U11/BP11) - 1</f>
        <v>-0.064935064935065</v>
      </c>
      <c r="AK11" s="15" t="n">
        <f aca="false">(V11/BQ11) - 1</f>
        <v>-0.444444444444444</v>
      </c>
      <c r="AL11" s="15" t="n">
        <f aca="false">(W11/BR11) - 1</f>
        <v>0.666666666666667</v>
      </c>
      <c r="AM11" s="15" t="e">
        <f aca="false">(X11/BS11) - 1</f>
        <v>#DIV/0!</v>
      </c>
      <c r="AN11" s="15" t="n">
        <f aca="false">(Y11/BT11) - 1</f>
        <v>-0.125</v>
      </c>
      <c r="AO11" s="15" t="n">
        <f aca="false">(Z11/BU11) - 1</f>
        <v>0.904761904761905</v>
      </c>
      <c r="AP11" s="15" t="e">
        <f aca="false">(AA11/BV11) - 1</f>
        <v>#DIV/0!</v>
      </c>
      <c r="AQ11" s="15" t="e">
        <f aca="false">(AB11/BW11) - 1</f>
        <v>#DIV/0!</v>
      </c>
      <c r="AR11" s="15" t="n">
        <f aca="false">(AC11/BX11) - 1</f>
        <v>0.142857142857143</v>
      </c>
      <c r="AS11" s="15" t="n">
        <f aca="false">(AD11/BY11) - 1</f>
        <v>-0.5</v>
      </c>
      <c r="AT11" s="15" t="n">
        <f aca="false">(AE11/BZ11) - 1</f>
        <v>-0.125</v>
      </c>
      <c r="AV11" s="349" t="n">
        <v>0.354166666666667</v>
      </c>
      <c r="AW11" s="376" t="n">
        <v>5</v>
      </c>
      <c r="AX11" s="377" t="n">
        <v>5</v>
      </c>
      <c r="AY11" s="376" t="n">
        <v>2</v>
      </c>
      <c r="AZ11" s="377" t="n">
        <v>2</v>
      </c>
      <c r="BA11" s="376"/>
      <c r="BB11" s="377"/>
      <c r="BC11" s="376"/>
      <c r="BD11" s="377"/>
      <c r="BE11" s="376" t="n">
        <v>5</v>
      </c>
      <c r="BF11" s="377" t="n">
        <v>3</v>
      </c>
      <c r="BG11" s="376" t="n">
        <v>1</v>
      </c>
      <c r="BH11" s="377" t="n">
        <v>1</v>
      </c>
      <c r="BI11" s="376"/>
      <c r="BJ11" s="377"/>
      <c r="BK11" s="376"/>
      <c r="BL11" s="377"/>
      <c r="BN11" s="340" t="n">
        <f aca="false">AW11+AY11+BA11+BC11+BE11+BG11+BI11+BK11</f>
        <v>13</v>
      </c>
      <c r="BO11" s="4" t="n">
        <f aca="false">AX11+AZ11+BB11+BD11+BF11+BH11+BJ11+BL11</f>
        <v>11</v>
      </c>
      <c r="BP11" s="341" t="n">
        <f aca="false">BO11/(BO11+BN11)</f>
        <v>0.458333333333333</v>
      </c>
      <c r="BQ11" s="4" t="n">
        <f aca="false">AW11+AX11+BE11+BF11</f>
        <v>18</v>
      </c>
      <c r="BR11" s="4" t="n">
        <f aca="false">AY11+AZ11+BG11+BH11</f>
        <v>6</v>
      </c>
      <c r="BS11" s="4" t="n">
        <f aca="false">BA11+BB11+BI11+BJ11</f>
        <v>0</v>
      </c>
      <c r="BT11" s="4" t="n">
        <f aca="false">SUM(BQ11:BS11)</f>
        <v>24</v>
      </c>
      <c r="BU11" s="15" t="n">
        <f aca="false">BR11/BT11</f>
        <v>0.25</v>
      </c>
      <c r="BV11" s="15" t="n">
        <f aca="false">BS11/BT11</f>
        <v>0</v>
      </c>
      <c r="BW11" s="4" t="n">
        <f aca="false">BC11+BD11+BK11+BL11</f>
        <v>0</v>
      </c>
      <c r="BX11" s="4" t="n">
        <f aca="false">SUM(AW11:BD11)</f>
        <v>14</v>
      </c>
      <c r="BY11" s="342" t="n">
        <f aca="false">SUM(BE11:BL11)</f>
        <v>10</v>
      </c>
      <c r="BZ11" s="343" t="n">
        <f aca="false">SUM(AW11:BL11)</f>
        <v>24</v>
      </c>
      <c r="CC11" s="15" t="n">
        <f aca="false">(BN11/DI11) - 1</f>
        <v>0.857142857142857</v>
      </c>
      <c r="CD11" s="15" t="n">
        <f aca="false">(BO11/DJ11) - 1</f>
        <v>4.5</v>
      </c>
      <c r="CE11" s="15" t="n">
        <f aca="false">(BP11/DK11) - 1</f>
        <v>1.0625</v>
      </c>
      <c r="CF11" s="15" t="n">
        <f aca="false">(BQ11/DL11) - 1</f>
        <v>3.5</v>
      </c>
      <c r="CG11" s="15" t="n">
        <f aca="false">(BR11/DM11) - 1</f>
        <v>0.2</v>
      </c>
      <c r="CH11" s="15" t="e">
        <f aca="false">(BS11/DN11) - 1</f>
        <v>#DIV/0!</v>
      </c>
      <c r="CI11" s="15" t="n">
        <f aca="false">(BT11/DO11) - 1</f>
        <v>1.66666666666667</v>
      </c>
      <c r="CJ11" s="15" t="n">
        <f aca="false">(BU11/DP11) - 1</f>
        <v>-0.55</v>
      </c>
      <c r="CK11" s="15" t="e">
        <f aca="false">(BV11/DQ11) - 1</f>
        <v>#DIV/0!</v>
      </c>
      <c r="CL11" s="15" t="e">
        <f aca="false">(BW11/DR11) - 1</f>
        <v>#DIV/0!</v>
      </c>
      <c r="CM11" s="15" t="n">
        <f aca="false">(BX11/DS11) - 1</f>
        <v>1.33333333333333</v>
      </c>
      <c r="CN11" s="15" t="n">
        <f aca="false">(BY11/DT11) - 1</f>
        <v>2.33333333333333</v>
      </c>
      <c r="CO11" s="15" t="n">
        <f aca="false">(BZ11/DU11) - 1</f>
        <v>1.66666666666667</v>
      </c>
      <c r="CQ11" s="349" t="n">
        <v>0.354166666666667</v>
      </c>
      <c r="CR11" s="376" t="n">
        <v>3</v>
      </c>
      <c r="CS11" s="377"/>
      <c r="CT11" s="376" t="n">
        <v>1</v>
      </c>
      <c r="CU11" s="377" t="n">
        <v>2</v>
      </c>
      <c r="CV11" s="376"/>
      <c r="CW11" s="377"/>
      <c r="CX11" s="376"/>
      <c r="CY11" s="377"/>
      <c r="CZ11" s="376" t="n">
        <v>1</v>
      </c>
      <c r="DA11" s="377"/>
      <c r="DB11" s="376" t="n">
        <v>2</v>
      </c>
      <c r="DC11" s="377"/>
      <c r="DD11" s="376"/>
      <c r="DE11" s="377"/>
      <c r="DF11" s="376"/>
      <c r="DG11" s="377"/>
      <c r="DI11" s="340" t="n">
        <f aca="false">CR11+CT11+CV11+CX11+CZ11+DB11+DD11+DF11</f>
        <v>7</v>
      </c>
      <c r="DJ11" s="4" t="n">
        <f aca="false">CS11+CU11+CW11+CY11+DA11+DC11+DE11+DG11</f>
        <v>2</v>
      </c>
      <c r="DK11" s="341" t="n">
        <f aca="false">DJ11/(DJ11+DI11)</f>
        <v>0.222222222222222</v>
      </c>
      <c r="DL11" s="4" t="n">
        <f aca="false">CR11+CS11+CZ11+DA11</f>
        <v>4</v>
      </c>
      <c r="DM11" s="4" t="n">
        <f aca="false">CT11+CU11+DB11+DC11</f>
        <v>5</v>
      </c>
      <c r="DN11" s="4" t="n">
        <f aca="false">CV11+CW11+DD11+DE11</f>
        <v>0</v>
      </c>
      <c r="DO11" s="4" t="n">
        <f aca="false">SUM(DL11:DN11)</f>
        <v>9</v>
      </c>
      <c r="DP11" s="15" t="n">
        <f aca="false">DM11/DO11</f>
        <v>0.555555555555556</v>
      </c>
      <c r="DQ11" s="15" t="n">
        <f aca="false">DN11/DO11</f>
        <v>0</v>
      </c>
      <c r="DR11" s="4" t="n">
        <f aca="false">CX11+CY11+DF11+DG11</f>
        <v>0</v>
      </c>
      <c r="DS11" s="4" t="n">
        <f aca="false">SUM(CR11:CY11)</f>
        <v>6</v>
      </c>
      <c r="DT11" s="342" t="n">
        <f aca="false">SUM(CZ11:DG11)</f>
        <v>3</v>
      </c>
      <c r="DU11" s="343" t="n">
        <f aca="false">SUM(CR11:DG11)</f>
        <v>9</v>
      </c>
      <c r="DX11" s="15" t="e">
        <f aca="false">(DI11/FD11) - 1</f>
        <v>#DIV/0!</v>
      </c>
      <c r="DY11" s="15" t="e">
        <f aca="false">(DJ11/FE11) - 1</f>
        <v>#DIV/0!</v>
      </c>
      <c r="DZ11" s="15" t="e">
        <f aca="false">(DK11/FF11) - 1</f>
        <v>#DIV/0!</v>
      </c>
      <c r="EA11" s="15" t="e">
        <f aca="false">(DL11/FG11) - 1</f>
        <v>#DIV/0!</v>
      </c>
      <c r="EB11" s="15" t="e">
        <f aca="false">(DM11/FH11) - 1</f>
        <v>#DIV/0!</v>
      </c>
      <c r="EC11" s="15" t="e">
        <f aca="false">(DN11/FI11) - 1</f>
        <v>#DIV/0!</v>
      </c>
      <c r="ED11" s="15" t="e">
        <f aca="false">(DO11/FJ11) - 1</f>
        <v>#DIV/0!</v>
      </c>
      <c r="EE11" s="15" t="e">
        <f aca="false">(DP11/FK11) - 1</f>
        <v>#DIV/0!</v>
      </c>
      <c r="EF11" s="15" t="e">
        <f aca="false">(DQ11/FL11) - 1</f>
        <v>#DIV/0!</v>
      </c>
      <c r="EG11" s="15" t="e">
        <f aca="false">(DR11/FM11) - 1</f>
        <v>#DIV/0!</v>
      </c>
      <c r="EH11" s="15" t="e">
        <f aca="false">(DS11/FN11) - 1</f>
        <v>#DIV/0!</v>
      </c>
      <c r="EI11" s="15" t="e">
        <f aca="false">(DT11/FO11) - 1</f>
        <v>#DIV/0!</v>
      </c>
      <c r="EJ11" s="15" t="e">
        <f aca="false">(DU11/FP11) - 1</f>
        <v>#DIV/0!</v>
      </c>
    </row>
    <row r="12" customFormat="false" ht="15" hidden="false" customHeight="false" outlineLevel="0" collapsed="false">
      <c r="A12" s="349" t="n">
        <v>0.364583333333333</v>
      </c>
      <c r="B12" s="376" t="n">
        <v>3</v>
      </c>
      <c r="C12" s="377" t="n">
        <v>4</v>
      </c>
      <c r="D12" s="376" t="n">
        <v>4</v>
      </c>
      <c r="E12" s="377" t="n">
        <v>5</v>
      </c>
      <c r="F12" s="376" t="n">
        <v>1</v>
      </c>
      <c r="G12" s="377" t="n">
        <v>2</v>
      </c>
      <c r="H12" s="376"/>
      <c r="I12" s="377"/>
      <c r="J12" s="376" t="n">
        <v>3</v>
      </c>
      <c r="K12" s="377"/>
      <c r="L12" s="376" t="n">
        <v>1</v>
      </c>
      <c r="M12" s="377" t="n">
        <v>2</v>
      </c>
      <c r="N12" s="376"/>
      <c r="O12" s="377"/>
      <c r="P12" s="376"/>
      <c r="Q12" s="377" t="n">
        <v>1</v>
      </c>
      <c r="S12" s="340" t="n">
        <f aca="false">B12+D12+F12+H12+J12+L12+N12+P12</f>
        <v>12</v>
      </c>
      <c r="T12" s="4" t="n">
        <f aca="false">C12+E12+G12+I12+K12+M12+O12+Q12</f>
        <v>14</v>
      </c>
      <c r="U12" s="341" t="n">
        <f aca="false">T12/(T12+S12)</f>
        <v>0.538461538461538</v>
      </c>
      <c r="V12" s="4" t="n">
        <f aca="false">B12+C12+J12+K12</f>
        <v>10</v>
      </c>
      <c r="W12" s="4" t="n">
        <f aca="false">D12+E12+L12+M12</f>
        <v>12</v>
      </c>
      <c r="X12" s="4" t="n">
        <f aca="false">F12+G12+N12+O12</f>
        <v>3</v>
      </c>
      <c r="Y12" s="4" t="n">
        <f aca="false">SUM(V12:X12)</f>
        <v>25</v>
      </c>
      <c r="Z12" s="15" t="n">
        <f aca="false">W12/Y12</f>
        <v>0.48</v>
      </c>
      <c r="AA12" s="15" t="n">
        <f aca="false">X12/Y12</f>
        <v>0.12</v>
      </c>
      <c r="AB12" s="4" t="n">
        <f aca="false">H12+I12+P12+Q12</f>
        <v>1</v>
      </c>
      <c r="AC12" s="4" t="n">
        <f aca="false">SUM(B12:I12)</f>
        <v>19</v>
      </c>
      <c r="AD12" s="342" t="n">
        <f aca="false">SUM(J12:Q12)</f>
        <v>7</v>
      </c>
      <c r="AE12" s="343" t="n">
        <f aca="false">SUM(B12:Q12)</f>
        <v>26</v>
      </c>
      <c r="AH12" s="15" t="n">
        <f aca="false">(S12/BN12) - 1</f>
        <v>-0.142857142857143</v>
      </c>
      <c r="AI12" s="15" t="n">
        <f aca="false">(T12/BO12) - 1</f>
        <v>0</v>
      </c>
      <c r="AJ12" s="15" t="n">
        <f aca="false">(U12/BP12) - 1</f>
        <v>0.0769230769230769</v>
      </c>
      <c r="AK12" s="15" t="n">
        <f aca="false">(V12/BQ12) - 1</f>
        <v>-0.230769230769231</v>
      </c>
      <c r="AL12" s="15" t="n">
        <f aca="false">(W12/BR12) - 1</f>
        <v>-0.2</v>
      </c>
      <c r="AM12" s="15" t="e">
        <f aca="false">(X12/BS12) - 1</f>
        <v>#DIV/0!</v>
      </c>
      <c r="AN12" s="15" t="n">
        <f aca="false">(Y12/BT12) - 1</f>
        <v>-0.107142857142857</v>
      </c>
      <c r="AO12" s="15" t="n">
        <f aca="false">(Z12/BU12) - 1</f>
        <v>-0.104</v>
      </c>
      <c r="AP12" s="15" t="e">
        <f aca="false">(AA12/BV12) - 1</f>
        <v>#DIV/0!</v>
      </c>
      <c r="AQ12" s="15" t="e">
        <f aca="false">(AB12/BW12) - 1</f>
        <v>#DIV/0!</v>
      </c>
      <c r="AR12" s="15" t="n">
        <f aca="false">(AC12/BX12) - 1</f>
        <v>0.357142857142857</v>
      </c>
      <c r="AS12" s="15" t="n">
        <f aca="false">(AD12/BY12) - 1</f>
        <v>-0.5</v>
      </c>
      <c r="AT12" s="15" t="n">
        <f aca="false">(AE12/BZ12) - 1</f>
        <v>-0.0714285714285714</v>
      </c>
      <c r="AV12" s="349" t="n">
        <v>0.364583333333333</v>
      </c>
      <c r="AW12" s="376" t="n">
        <v>2</v>
      </c>
      <c r="AX12" s="377" t="n">
        <v>4</v>
      </c>
      <c r="AY12" s="376" t="n">
        <v>4</v>
      </c>
      <c r="AZ12" s="377" t="n">
        <v>4</v>
      </c>
      <c r="BA12" s="376"/>
      <c r="BB12" s="377"/>
      <c r="BC12" s="376"/>
      <c r="BD12" s="377"/>
      <c r="BE12" s="376" t="n">
        <v>4</v>
      </c>
      <c r="BF12" s="377" t="n">
        <v>3</v>
      </c>
      <c r="BG12" s="376" t="n">
        <v>4</v>
      </c>
      <c r="BH12" s="377" t="n">
        <v>3</v>
      </c>
      <c r="BI12" s="376"/>
      <c r="BJ12" s="377"/>
      <c r="BK12" s="376"/>
      <c r="BL12" s="377"/>
      <c r="BN12" s="340" t="n">
        <f aca="false">AW12+AY12+BA12+BC12+BE12+BG12+BI12+BK12</f>
        <v>14</v>
      </c>
      <c r="BO12" s="4" t="n">
        <f aca="false">AX12+AZ12+BB12+BD12+BF12+BH12+BJ12+BL12</f>
        <v>14</v>
      </c>
      <c r="BP12" s="341" t="n">
        <f aca="false">BO12/(BO12+BN12)</f>
        <v>0.5</v>
      </c>
      <c r="BQ12" s="4" t="n">
        <f aca="false">AW12+AX12+BE12+BF12</f>
        <v>13</v>
      </c>
      <c r="BR12" s="4" t="n">
        <f aca="false">AY12+AZ12+BG12+BH12</f>
        <v>15</v>
      </c>
      <c r="BS12" s="4" t="n">
        <f aca="false">BA12+BB12+BI12+BJ12</f>
        <v>0</v>
      </c>
      <c r="BT12" s="4" t="n">
        <f aca="false">SUM(BQ12:BS12)</f>
        <v>28</v>
      </c>
      <c r="BU12" s="15" t="n">
        <f aca="false">BR12/BT12</f>
        <v>0.535714285714286</v>
      </c>
      <c r="BV12" s="15" t="n">
        <f aca="false">BS12/BT12</f>
        <v>0</v>
      </c>
      <c r="BW12" s="4" t="n">
        <f aca="false">BC12+BD12+BK12+BL12</f>
        <v>0</v>
      </c>
      <c r="BX12" s="4" t="n">
        <f aca="false">SUM(AW12:BD12)</f>
        <v>14</v>
      </c>
      <c r="BY12" s="342" t="n">
        <f aca="false">SUM(BE12:BL12)</f>
        <v>14</v>
      </c>
      <c r="BZ12" s="343" t="n">
        <f aca="false">SUM(AW12:BL12)</f>
        <v>28</v>
      </c>
      <c r="CC12" s="15" t="n">
        <f aca="false">(BN12/DI12) - 1</f>
        <v>3.66666666666667</v>
      </c>
      <c r="CD12" s="15" t="n">
        <f aca="false">(BO12/DJ12) - 1</f>
        <v>3.66666666666667</v>
      </c>
      <c r="CE12" s="15" t="n">
        <f aca="false">(BP12/DK12) - 1</f>
        <v>0</v>
      </c>
      <c r="CF12" s="15" t="n">
        <f aca="false">(BQ12/DL12) - 1</f>
        <v>3.33333333333333</v>
      </c>
      <c r="CG12" s="15" t="n">
        <f aca="false">(BR12/DM12) - 1</f>
        <v>4</v>
      </c>
      <c r="CH12" s="15" t="e">
        <f aca="false">(BS12/DN12) - 1</f>
        <v>#DIV/0!</v>
      </c>
      <c r="CI12" s="15" t="n">
        <f aca="false">(BT12/DO12) - 1</f>
        <v>3.66666666666667</v>
      </c>
      <c r="CJ12" s="15" t="n">
        <f aca="false">(BU12/DP12) - 1</f>
        <v>0.0714285714285714</v>
      </c>
      <c r="CK12" s="15" t="e">
        <f aca="false">(BV12/DQ12) - 1</f>
        <v>#DIV/0!</v>
      </c>
      <c r="CL12" s="15" t="e">
        <f aca="false">(BW12/DR12) - 1</f>
        <v>#DIV/0!</v>
      </c>
      <c r="CM12" s="15" t="n">
        <f aca="false">(BX12/DS12) - 1</f>
        <v>3.66666666666667</v>
      </c>
      <c r="CN12" s="15" t="n">
        <f aca="false">(BY12/DT12) - 1</f>
        <v>3.66666666666667</v>
      </c>
      <c r="CO12" s="15" t="n">
        <f aca="false">(BZ12/DU12) - 1</f>
        <v>3.66666666666667</v>
      </c>
      <c r="CQ12" s="349" t="n">
        <v>0.364583333333333</v>
      </c>
      <c r="CR12" s="376" t="n">
        <v>1</v>
      </c>
      <c r="CS12" s="377" t="n">
        <v>1</v>
      </c>
      <c r="CT12" s="376"/>
      <c r="CU12" s="377" t="n">
        <v>1</v>
      </c>
      <c r="CV12" s="376"/>
      <c r="CW12" s="377"/>
      <c r="CX12" s="376"/>
      <c r="CY12" s="377"/>
      <c r="CZ12" s="376"/>
      <c r="DA12" s="377" t="n">
        <v>1</v>
      </c>
      <c r="DB12" s="376" t="n">
        <v>2</v>
      </c>
      <c r="DC12" s="377"/>
      <c r="DD12" s="376"/>
      <c r="DE12" s="377"/>
      <c r="DF12" s="376"/>
      <c r="DG12" s="377"/>
      <c r="DI12" s="340" t="n">
        <f aca="false">CR12+CT12+CV12+CX12+CZ12+DB12+DD12+DF12</f>
        <v>3</v>
      </c>
      <c r="DJ12" s="4" t="n">
        <f aca="false">CS12+CU12+CW12+CY12+DA12+DC12+DE12+DG12</f>
        <v>3</v>
      </c>
      <c r="DK12" s="341" t="n">
        <f aca="false">DJ12/(DJ12+DI12)</f>
        <v>0.5</v>
      </c>
      <c r="DL12" s="4" t="n">
        <f aca="false">CR12+CS12+CZ12+DA12</f>
        <v>3</v>
      </c>
      <c r="DM12" s="4" t="n">
        <f aca="false">CT12+CU12+DB12+DC12</f>
        <v>3</v>
      </c>
      <c r="DN12" s="4" t="n">
        <f aca="false">CV12+CW12+DD12+DE12</f>
        <v>0</v>
      </c>
      <c r="DO12" s="4" t="n">
        <f aca="false">SUM(DL12:DN12)</f>
        <v>6</v>
      </c>
      <c r="DP12" s="15" t="n">
        <f aca="false">DM12/DO12</f>
        <v>0.5</v>
      </c>
      <c r="DQ12" s="15" t="n">
        <f aca="false">DN12/DO12</f>
        <v>0</v>
      </c>
      <c r="DR12" s="4" t="n">
        <f aca="false">CX12+CY12+DF12+DG12</f>
        <v>0</v>
      </c>
      <c r="DS12" s="4" t="n">
        <f aca="false">SUM(CR12:CY12)</f>
        <v>3</v>
      </c>
      <c r="DT12" s="342" t="n">
        <f aca="false">SUM(CZ12:DG12)</f>
        <v>3</v>
      </c>
      <c r="DU12" s="343" t="n">
        <f aca="false">SUM(CR12:DG12)</f>
        <v>6</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row>
    <row r="13" customFormat="false" ht="15" hidden="false" customHeight="false" outlineLevel="0" collapsed="false">
      <c r="A13" s="349" t="n">
        <v>0.375</v>
      </c>
      <c r="B13" s="379"/>
      <c r="C13" s="380"/>
      <c r="D13" s="379"/>
      <c r="E13" s="380"/>
      <c r="F13" s="379"/>
      <c r="G13" s="380"/>
      <c r="H13" s="379"/>
      <c r="I13" s="380"/>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row>
    <row r="14" customFormat="false" ht="14.25" hidden="false" customHeight="false" outlineLevel="0" collapsed="false">
      <c r="A14" s="356" t="s">
        <v>17</v>
      </c>
      <c r="B14" s="357" t="n">
        <f aca="false">SUM(B5:B12)</f>
        <v>18</v>
      </c>
      <c r="C14" s="357" t="n">
        <f aca="false">SUM(C5:C12)</f>
        <v>14</v>
      </c>
      <c r="D14" s="357" t="n">
        <f aca="false">SUM(D5:D12)</f>
        <v>22</v>
      </c>
      <c r="E14" s="357" t="n">
        <f aca="false">SUM(E5:E12)</f>
        <v>19</v>
      </c>
      <c r="F14" s="357" t="n">
        <f aca="false">SUM(F5:F12)</f>
        <v>4</v>
      </c>
      <c r="G14" s="357" t="n">
        <f aca="false">SUM(G5:G12)</f>
        <v>4</v>
      </c>
      <c r="H14" s="357" t="n">
        <f aca="false">SUM(H5:H12)</f>
        <v>2</v>
      </c>
      <c r="I14" s="357" t="n">
        <f aca="false">SUM(I5:I12)</f>
        <v>3</v>
      </c>
      <c r="J14" s="357" t="n">
        <f aca="false">SUM(J5:J12)</f>
        <v>21</v>
      </c>
      <c r="K14" s="357" t="n">
        <f aca="false">SUM(K5:K12)</f>
        <v>4</v>
      </c>
      <c r="L14" s="357" t="n">
        <f aca="false">SUM(L5:L12)</f>
        <v>14</v>
      </c>
      <c r="M14" s="357" t="n">
        <f aca="false">SUM(M5:M12)</f>
        <v>9</v>
      </c>
      <c r="N14" s="357" t="n">
        <f aca="false">SUM(N5:N12)</f>
        <v>1</v>
      </c>
      <c r="O14" s="357" t="n">
        <f aca="false">SUM(O5:O12)</f>
        <v>1</v>
      </c>
      <c r="P14" s="357" t="n">
        <f aca="false">SUM(P5:P12)</f>
        <v>11</v>
      </c>
      <c r="Q14" s="357" t="n">
        <f aca="false">SUM(Q5:Q12)</f>
        <v>10</v>
      </c>
      <c r="S14" s="358" t="n">
        <f aca="false">B14+D14+F14+H14+J14+L14+N14+P14</f>
        <v>93</v>
      </c>
      <c r="T14" s="359" t="n">
        <f aca="false">C14+E14+G14+I14+K14+M14+O14+Q14</f>
        <v>64</v>
      </c>
      <c r="U14" s="360" t="n">
        <f aca="false">T14/(T14+S14)</f>
        <v>0.407643312101911</v>
      </c>
      <c r="V14" s="359" t="n">
        <f aca="false">B14+C14+J14+K14</f>
        <v>57</v>
      </c>
      <c r="W14" s="359" t="n">
        <f aca="false">D14+E14+L14+M14</f>
        <v>64</v>
      </c>
      <c r="X14" s="359" t="n">
        <f aca="false">F14+G14+N14+O14</f>
        <v>10</v>
      </c>
      <c r="Y14" s="359" t="n">
        <f aca="false">SUM(V14:X14)</f>
        <v>131</v>
      </c>
      <c r="Z14" s="15" t="n">
        <f aca="false">W14/Y14</f>
        <v>0.488549618320611</v>
      </c>
      <c r="AA14" s="15" t="n">
        <f aca="false">X14/Y14</f>
        <v>0.0763358778625954</v>
      </c>
      <c r="AB14" s="359" t="n">
        <f aca="false">H14+I14+P14+Q14</f>
        <v>26</v>
      </c>
      <c r="AC14" s="359" t="n">
        <f aca="false">SUM(B14:I14)</f>
        <v>86</v>
      </c>
      <c r="AD14" s="361" t="n">
        <f aca="false">SUM(J14:Q14)</f>
        <v>71</v>
      </c>
      <c r="AE14" s="362" t="n">
        <f aca="false">SUM(B14:Q14)</f>
        <v>157</v>
      </c>
      <c r="AH14" s="15" t="n">
        <f aca="false">(S14/BN14) - 1</f>
        <v>-0.146788990825688</v>
      </c>
      <c r="AI14" s="15" t="n">
        <f aca="false">(T14/BO14) - 1</f>
        <v>-0.17948717948718</v>
      </c>
      <c r="AJ14" s="15" t="n">
        <f aca="false">(U14/BP14) - 1</f>
        <v>-0.0227012902172138</v>
      </c>
      <c r="AK14" s="15" t="n">
        <f aca="false">(V14/BQ14) - 1</f>
        <v>-0.446601941747573</v>
      </c>
      <c r="AL14" s="15" t="n">
        <f aca="false">(W14/BR14) - 1</f>
        <v>-0.0447761194029851</v>
      </c>
      <c r="AM14" s="15" t="n">
        <f aca="false">(X14/BS14) - 1</f>
        <v>-0.230769230769231</v>
      </c>
      <c r="AN14" s="15" t="n">
        <f aca="false">(Y14/BT14) - 1</f>
        <v>-0.284153005464481</v>
      </c>
      <c r="AO14" s="15" t="n">
        <f aca="false">(Z14/BU14) - 1</f>
        <v>0.334396718696593</v>
      </c>
      <c r="AP14" s="15" t="n">
        <f aca="false">(AA14/BV14) - 1</f>
        <v>0.0745742806811509</v>
      </c>
      <c r="AQ14" s="15" t="n">
        <f aca="false">(AB14/BW14) - 1</f>
        <v>5.5</v>
      </c>
      <c r="AR14" s="15" t="n">
        <f aca="false">(AC14/BX14) - 1</f>
        <v>-0.245614035087719</v>
      </c>
      <c r="AS14" s="15" t="n">
        <f aca="false">(AD14/BY14) - 1</f>
        <v>-0.0273972602739726</v>
      </c>
      <c r="AT14" s="15" t="n">
        <f aca="false">(AE14/BZ14) - 1</f>
        <v>-0.160427807486631</v>
      </c>
      <c r="AV14" s="356" t="s">
        <v>17</v>
      </c>
      <c r="AW14" s="357" t="n">
        <f aca="false">SUM(AW5:AW12)</f>
        <v>31</v>
      </c>
      <c r="AX14" s="357" t="n">
        <f aca="false">SUM(AX5:AX12)</f>
        <v>29</v>
      </c>
      <c r="AY14" s="357" t="n">
        <f aca="false">SUM(AY5:AY12)</f>
        <v>20</v>
      </c>
      <c r="AZ14" s="357" t="n">
        <f aca="false">SUM(AZ5:AZ12)</f>
        <v>19</v>
      </c>
      <c r="BA14" s="357" t="n">
        <f aca="false">SUM(BA5:BA12)</f>
        <v>8</v>
      </c>
      <c r="BB14" s="357" t="n">
        <f aca="false">SUM(BB5:BB12)</f>
        <v>3</v>
      </c>
      <c r="BC14" s="357" t="n">
        <f aca="false">SUM(BC5:BC12)</f>
        <v>3</v>
      </c>
      <c r="BD14" s="357" t="n">
        <f aca="false">SUM(BD5:BD12)</f>
        <v>1</v>
      </c>
      <c r="BE14" s="357" t="n">
        <f aca="false">SUM(BE5:BE12)</f>
        <v>29</v>
      </c>
      <c r="BF14" s="357" t="n">
        <f aca="false">SUM(BF5:BF12)</f>
        <v>14</v>
      </c>
      <c r="BG14" s="357" t="n">
        <f aca="false">SUM(BG5:BG12)</f>
        <v>16</v>
      </c>
      <c r="BH14" s="357" t="n">
        <f aca="false">SUM(BH5:BH12)</f>
        <v>12</v>
      </c>
      <c r="BI14" s="357" t="n">
        <f aca="false">SUM(BI5:BI12)</f>
        <v>2</v>
      </c>
      <c r="BJ14" s="357" t="n">
        <f aca="false">SUM(BJ5:BJ12)</f>
        <v>0</v>
      </c>
      <c r="BK14" s="357" t="n">
        <f aca="false">SUM(BK5:BK12)</f>
        <v>0</v>
      </c>
      <c r="BL14" s="357" t="n">
        <f aca="false">SUM(BL5:BL12)</f>
        <v>0</v>
      </c>
      <c r="BN14" s="358" t="n">
        <f aca="false">AW14+AY14+BA14+BC14+BE14+BG14+BI14+BK14</f>
        <v>109</v>
      </c>
      <c r="BO14" s="359" t="n">
        <f aca="false">AX14+AZ14+BB14+BD14+BF14+BH14+BJ14+BL14</f>
        <v>78</v>
      </c>
      <c r="BP14" s="360" t="n">
        <f aca="false">BO14/(BO14+BN14)</f>
        <v>0.417112299465241</v>
      </c>
      <c r="BQ14" s="359" t="n">
        <f aca="false">AW14+AX14+BE14+BF14</f>
        <v>103</v>
      </c>
      <c r="BR14" s="359" t="n">
        <f aca="false">AY14+AZ14+BG14+BH14</f>
        <v>67</v>
      </c>
      <c r="BS14" s="359" t="n">
        <f aca="false">BA14+BB14+BI14+BJ14</f>
        <v>13</v>
      </c>
      <c r="BT14" s="359" t="n">
        <f aca="false">SUM(BQ14:BS14)</f>
        <v>183</v>
      </c>
      <c r="BU14" s="15" t="n">
        <f aca="false">BR14/BT14</f>
        <v>0.366120218579235</v>
      </c>
      <c r="BV14" s="15" t="n">
        <f aca="false">BS14/BT14</f>
        <v>0.0710382513661202</v>
      </c>
      <c r="BW14" s="359" t="n">
        <f aca="false">BC14+BD14+BK14+BL14</f>
        <v>4</v>
      </c>
      <c r="BX14" s="359" t="n">
        <f aca="false">SUM(AW14:BD14)</f>
        <v>114</v>
      </c>
      <c r="BY14" s="361" t="n">
        <f aca="false">SUM(BE14:BL14)</f>
        <v>73</v>
      </c>
      <c r="BZ14" s="362" t="n">
        <f aca="false">SUM(AW14:BL14)</f>
        <v>187</v>
      </c>
      <c r="CC14" s="15" t="n">
        <f aca="false">(BN14/DI14) - 1</f>
        <v>0.493150684931507</v>
      </c>
      <c r="CD14" s="15" t="n">
        <f aca="false">(BO14/DJ14) - 1</f>
        <v>0.95</v>
      </c>
      <c r="CE14" s="15" t="n">
        <f aca="false">(BP14/DK14) - 1</f>
        <v>0.178342245989305</v>
      </c>
      <c r="CF14" s="15" t="n">
        <f aca="false">(BQ14/DL14) - 1</f>
        <v>0.807017543859649</v>
      </c>
      <c r="CG14" s="15" t="n">
        <f aca="false">(BR14/DM14) - 1</f>
        <v>0.425531914893617</v>
      </c>
      <c r="CH14" s="15" t="n">
        <f aca="false">(BS14/DN14) - 1</f>
        <v>1.16666666666667</v>
      </c>
      <c r="CI14" s="15" t="n">
        <f aca="false">(BT14/DO14) - 1</f>
        <v>0.663636363636364</v>
      </c>
      <c r="CJ14" s="15" t="n">
        <f aca="false">(BU14/DP14) - 1</f>
        <v>-0.143122892686897</v>
      </c>
      <c r="CK14" s="15" t="n">
        <f aca="false">(BV14/DQ14) - 1</f>
        <v>0.302367941712204</v>
      </c>
      <c r="CL14" s="15" t="n">
        <f aca="false">(BW14/DR14) - 1</f>
        <v>0.333333333333333</v>
      </c>
      <c r="CM14" s="15" t="n">
        <f aca="false">(BX14/DS14) - 1</f>
        <v>0.480519480519481</v>
      </c>
      <c r="CN14" s="15" t="n">
        <f aca="false">(BY14/DT14) - 1</f>
        <v>1.02777777777778</v>
      </c>
      <c r="CO14" s="15" t="n">
        <f aca="false">(BZ14/DU14) - 1</f>
        <v>0.654867256637168</v>
      </c>
      <c r="CQ14" s="356" t="s">
        <v>17</v>
      </c>
      <c r="CR14" s="357" t="n">
        <f aca="false">SUM(CR5:CR12)</f>
        <v>24</v>
      </c>
      <c r="CS14" s="357" t="n">
        <f aca="false">SUM(CS5:CS12)</f>
        <v>13</v>
      </c>
      <c r="CT14" s="357" t="n">
        <f aca="false">SUM(CT5:CT12)</f>
        <v>14</v>
      </c>
      <c r="CU14" s="357" t="n">
        <f aca="false">SUM(CU5:CU12)</f>
        <v>18</v>
      </c>
      <c r="CV14" s="357" t="n">
        <f aca="false">SUM(CV5:CV12)</f>
        <v>3</v>
      </c>
      <c r="CW14" s="357" t="n">
        <f aca="false">SUM(CW5:CW12)</f>
        <v>2</v>
      </c>
      <c r="CX14" s="357" t="n">
        <f aca="false">SUM(CX5:CX12)</f>
        <v>3</v>
      </c>
      <c r="CY14" s="357" t="n">
        <f aca="false">SUM(CY5:CY12)</f>
        <v>0</v>
      </c>
      <c r="CZ14" s="357" t="n">
        <f aca="false">SUM(CZ5:CZ12)</f>
        <v>15</v>
      </c>
      <c r="DA14" s="357" t="n">
        <f aca="false">SUM(DA5:DA12)</f>
        <v>5</v>
      </c>
      <c r="DB14" s="357" t="n">
        <f aca="false">SUM(DB5:DB12)</f>
        <v>13</v>
      </c>
      <c r="DC14" s="357" t="n">
        <f aca="false">SUM(DC5:DC12)</f>
        <v>2</v>
      </c>
      <c r="DD14" s="357" t="n">
        <f aca="false">SUM(DD5:DD12)</f>
        <v>1</v>
      </c>
      <c r="DE14" s="357" t="n">
        <f aca="false">SUM(DE5:DE12)</f>
        <v>0</v>
      </c>
      <c r="DF14" s="357" t="n">
        <f aca="false">SUM(DF5:DF12)</f>
        <v>0</v>
      </c>
      <c r="DG14" s="357" t="n">
        <f aca="false">SUM(DG5:DG12)</f>
        <v>0</v>
      </c>
      <c r="DI14" s="358" t="n">
        <f aca="false">CR14+CT14+CV14+CX14+CZ14+DB14+DD14+DF14</f>
        <v>73</v>
      </c>
      <c r="DJ14" s="359" t="n">
        <f aca="false">CS14+CU14+CW14+CY14+DA14+DC14+DE14+DG14</f>
        <v>40</v>
      </c>
      <c r="DK14" s="360" t="n">
        <f aca="false">DJ14/(DJ14+DI14)</f>
        <v>0.353982300884956</v>
      </c>
      <c r="DL14" s="359" t="n">
        <f aca="false">CR14+CS14+CZ14+DA14</f>
        <v>57</v>
      </c>
      <c r="DM14" s="359" t="n">
        <f aca="false">CT14+CU14+DB14+DC14</f>
        <v>47</v>
      </c>
      <c r="DN14" s="359" t="n">
        <f aca="false">CV14+CW14+DD14+DE14</f>
        <v>6</v>
      </c>
      <c r="DO14" s="359" t="n">
        <f aca="false">SUM(DL14:DN14)</f>
        <v>110</v>
      </c>
      <c r="DP14" s="15" t="n">
        <f aca="false">DM14/DO14</f>
        <v>0.427272727272727</v>
      </c>
      <c r="DQ14" s="15" t="n">
        <f aca="false">DN14/DO14</f>
        <v>0.0545454545454545</v>
      </c>
      <c r="DR14" s="359" t="n">
        <f aca="false">CX14+CY14+DF14+DG14</f>
        <v>3</v>
      </c>
      <c r="DS14" s="359" t="n">
        <f aca="false">SUM(CR14:CY14)</f>
        <v>77</v>
      </c>
      <c r="DT14" s="361" t="n">
        <f aca="false">SUM(CZ14:DG14)</f>
        <v>36</v>
      </c>
      <c r="DU14" s="362" t="n">
        <f aca="false">SUM(CR14:DG14)</f>
        <v>113</v>
      </c>
      <c r="DX14" s="15" t="e">
        <f aca="false">(DI14/FD14) - 1</f>
        <v>#DIV/0!</v>
      </c>
      <c r="DY14" s="15" t="e">
        <f aca="false">(DJ14/FE14) - 1</f>
        <v>#DIV/0!</v>
      </c>
      <c r="DZ14" s="15" t="e">
        <f aca="false">(DK14/FF14) - 1</f>
        <v>#DIV/0!</v>
      </c>
      <c r="EA14" s="15" t="e">
        <f aca="false">(DL14/FG14) - 1</f>
        <v>#DIV/0!</v>
      </c>
      <c r="EB14" s="15" t="e">
        <f aca="false">(DM14/FH14) - 1</f>
        <v>#DIV/0!</v>
      </c>
      <c r="EC14" s="15" t="e">
        <f aca="false">(DN14/FI14) - 1</f>
        <v>#DIV/0!</v>
      </c>
      <c r="ED14" s="15" t="e">
        <f aca="false">(DO14/FJ14) - 1</f>
        <v>#DIV/0!</v>
      </c>
      <c r="EE14" s="15" t="e">
        <f aca="false">(DP14/FK14) - 1</f>
        <v>#DIV/0!</v>
      </c>
      <c r="EF14" s="15" t="e">
        <f aca="false">(DQ14/FL14) - 1</f>
        <v>#DIV/0!</v>
      </c>
      <c r="EG14" s="15" t="e">
        <f aca="false">(DR14/FM14) - 1</f>
        <v>#DIV/0!</v>
      </c>
      <c r="EH14" s="15" t="e">
        <f aca="false">(DS14/FN14) - 1</f>
        <v>#DIV/0!</v>
      </c>
      <c r="EI14" s="15" t="e">
        <f aca="false">(DT14/FO14) - 1</f>
        <v>#DIV/0!</v>
      </c>
      <c r="EJ14" s="15" t="e">
        <f aca="false">(DU14/FP14) - 1</f>
        <v>#DIV/0!</v>
      </c>
    </row>
    <row r="15" customFormat="false" ht="14.25" hidden="false" customHeight="false" outlineLevel="0" collapsed="false">
      <c r="A15" s="356" t="s">
        <v>204</v>
      </c>
      <c r="B15" s="356" t="n">
        <f aca="false">SUM(B7:B10)</f>
        <v>10</v>
      </c>
      <c r="C15" s="356" t="n">
        <f aca="false">SUM(C7:C10)</f>
        <v>6</v>
      </c>
      <c r="D15" s="356" t="n">
        <f aca="false">SUM(D7:D10)</f>
        <v>9</v>
      </c>
      <c r="E15" s="356" t="n">
        <f aca="false">SUM(E7:E10)</f>
        <v>10</v>
      </c>
      <c r="F15" s="356" t="n">
        <f aca="false">SUM(F7:F10)</f>
        <v>1</v>
      </c>
      <c r="G15" s="356" t="n">
        <f aca="false">SUM(G7:G10)</f>
        <v>1</v>
      </c>
      <c r="H15" s="356" t="n">
        <f aca="false">SUM(H7:H10)</f>
        <v>0</v>
      </c>
      <c r="I15" s="356" t="n">
        <f aca="false">SUM(I7:I10)</f>
        <v>2</v>
      </c>
      <c r="J15" s="356" t="n">
        <f aca="false">SUM(J7:J10)</f>
        <v>13</v>
      </c>
      <c r="K15" s="356" t="n">
        <f aca="false">SUM(K7:K10)</f>
        <v>3</v>
      </c>
      <c r="L15" s="356" t="n">
        <f aca="false">SUM(L7:L10)</f>
        <v>10</v>
      </c>
      <c r="M15" s="356" t="n">
        <f aca="false">SUM(M7:M10)</f>
        <v>5</v>
      </c>
      <c r="N15" s="356" t="n">
        <f aca="false">SUM(N7:N10)</f>
        <v>1</v>
      </c>
      <c r="O15" s="356" t="n">
        <f aca="false">SUM(O7:O10)</f>
        <v>1</v>
      </c>
      <c r="P15" s="356" t="n">
        <f aca="false">SUM(P7:P10)</f>
        <v>9</v>
      </c>
      <c r="Q15" s="356" t="n">
        <f aca="false">SUM(Q7:Q10)</f>
        <v>7</v>
      </c>
      <c r="S15" s="364" t="n">
        <f aca="false">B15+D15+F15+H15+J15+L15+N15+P15</f>
        <v>53</v>
      </c>
      <c r="T15" s="363" t="n">
        <f aca="false">C15+E15+G15+I15+K15+M15+O15+Q15</f>
        <v>35</v>
      </c>
      <c r="U15" s="365" t="n">
        <f aca="false">T15/(T15+S15)</f>
        <v>0.397727272727273</v>
      </c>
      <c r="V15" s="363" t="n">
        <f aca="false">B15+C15+J15+K15</f>
        <v>32</v>
      </c>
      <c r="W15" s="363" t="n">
        <f aca="false">D15+E15+L15+M15</f>
        <v>34</v>
      </c>
      <c r="X15" s="363" t="n">
        <f aca="false">F15+G15+N15+O15</f>
        <v>4</v>
      </c>
      <c r="Y15" s="363" t="n">
        <f aca="false">SUM(V15:X15)</f>
        <v>70</v>
      </c>
      <c r="Z15" s="366" t="n">
        <f aca="false">W15/Y15</f>
        <v>0.485714285714286</v>
      </c>
      <c r="AA15" s="366" t="n">
        <f aca="false">X15/Y15</f>
        <v>0.0571428571428571</v>
      </c>
      <c r="AB15" s="363" t="n">
        <f aca="false">H15+I15+P15+Q15</f>
        <v>18</v>
      </c>
      <c r="AC15" s="363" t="n">
        <f aca="false">SUM(B15:I15)</f>
        <v>39</v>
      </c>
      <c r="AD15" s="367" t="n">
        <f aca="false">SUM(J15:Q15)</f>
        <v>49</v>
      </c>
      <c r="AE15" s="35" t="n">
        <f aca="false">SUM(B15:Q15)</f>
        <v>88</v>
      </c>
      <c r="AH15" s="15" t="n">
        <f aca="false">(S15/BN15) - 1</f>
        <v>-0.208955223880597</v>
      </c>
      <c r="AI15" s="15" t="n">
        <f aca="false">(T15/BO15) - 1</f>
        <v>-0.204545454545455</v>
      </c>
      <c r="AJ15" s="15" t="n">
        <f aca="false">(U15/BP15) - 1</f>
        <v>0.00335743801652888</v>
      </c>
      <c r="AK15" s="15" t="n">
        <f aca="false">(V15/BQ15) - 1</f>
        <v>-0.407407407407407</v>
      </c>
      <c r="AL15" s="15" t="n">
        <f aca="false">(W15/BR15) - 1</f>
        <v>-0.15</v>
      </c>
      <c r="AM15" s="15" t="n">
        <f aca="false">(X15/BS15) - 1</f>
        <v>-0.692307692307692</v>
      </c>
      <c r="AN15" s="15" t="n">
        <f aca="false">(Y15/BT15) - 1</f>
        <v>-0.345794392523364</v>
      </c>
      <c r="AO15" s="15" t="n">
        <f aca="false">(Z15/BU15) - 1</f>
        <v>0.299285714285714</v>
      </c>
      <c r="AP15" s="15" t="n">
        <f aca="false">(AA15/BV15) - 1</f>
        <v>-0.52967032967033</v>
      </c>
      <c r="AQ15" s="15" t="n">
        <f aca="false">(AB15/BW15) - 1</f>
        <v>3.5</v>
      </c>
      <c r="AR15" s="15" t="n">
        <f aca="false">(AC15/BX15) - 1</f>
        <v>-0.465753424657534</v>
      </c>
      <c r="AS15" s="15" t="n">
        <f aca="false">(AD15/BY15) - 1</f>
        <v>0.289473684210526</v>
      </c>
      <c r="AT15" s="15" t="n">
        <f aca="false">(AE15/BZ15) - 1</f>
        <v>-0.207207207207207</v>
      </c>
      <c r="AV15" s="356" t="s">
        <v>204</v>
      </c>
      <c r="AW15" s="356" t="n">
        <f aca="false">SUM(AW7:AW10)</f>
        <v>19</v>
      </c>
      <c r="AX15" s="356" t="n">
        <f aca="false">SUM(AX7:AX10)</f>
        <v>14</v>
      </c>
      <c r="AY15" s="356" t="n">
        <f aca="false">SUM(AY7:AY10)</f>
        <v>12</v>
      </c>
      <c r="AZ15" s="356" t="n">
        <f aca="false">SUM(AZ7:AZ10)</f>
        <v>13</v>
      </c>
      <c r="BA15" s="356" t="n">
        <f aca="false">SUM(BA7:BA10)</f>
        <v>8</v>
      </c>
      <c r="BB15" s="356" t="n">
        <f aca="false">SUM(BB7:BB10)</f>
        <v>3</v>
      </c>
      <c r="BC15" s="356" t="n">
        <f aca="false">SUM(BC7:BC10)</f>
        <v>3</v>
      </c>
      <c r="BD15" s="356" t="n">
        <f aca="false">SUM(BD7:BD10)</f>
        <v>1</v>
      </c>
      <c r="BE15" s="356" t="n">
        <f aca="false">SUM(BE7:BE10)</f>
        <v>16</v>
      </c>
      <c r="BF15" s="356" t="n">
        <f aca="false">SUM(BF7:BF10)</f>
        <v>5</v>
      </c>
      <c r="BG15" s="356" t="n">
        <f aca="false">SUM(BG7:BG10)</f>
        <v>7</v>
      </c>
      <c r="BH15" s="356" t="n">
        <f aca="false">SUM(BH7:BH10)</f>
        <v>8</v>
      </c>
      <c r="BI15" s="356" t="n">
        <f aca="false">SUM(BI7:BI10)</f>
        <v>2</v>
      </c>
      <c r="BJ15" s="356" t="n">
        <f aca="false">SUM(BJ7:BJ10)</f>
        <v>0</v>
      </c>
      <c r="BK15" s="356" t="n">
        <f aca="false">SUM(BK7:BK10)</f>
        <v>0</v>
      </c>
      <c r="BL15" s="356" t="n">
        <f aca="false">SUM(BL7:BL10)</f>
        <v>0</v>
      </c>
      <c r="BN15" s="364" t="n">
        <f aca="false">AW15+AY15+BA15+BC15+BE15+BG15+BI15+BK15</f>
        <v>67</v>
      </c>
      <c r="BO15" s="363" t="n">
        <f aca="false">AX15+AZ15+BB15+BD15+BF15+BH15+BJ15+BL15</f>
        <v>44</v>
      </c>
      <c r="BP15" s="365" t="n">
        <f aca="false">BO15/(BO15+BN15)</f>
        <v>0.396396396396396</v>
      </c>
      <c r="BQ15" s="363" t="n">
        <f aca="false">AW15+AX15+BE15+BF15</f>
        <v>54</v>
      </c>
      <c r="BR15" s="363" t="n">
        <f aca="false">AY15+AZ15+BG15+BH15</f>
        <v>40</v>
      </c>
      <c r="BS15" s="363" t="n">
        <f aca="false">BA15+BB15+BI15+BJ15</f>
        <v>13</v>
      </c>
      <c r="BT15" s="363" t="n">
        <f aca="false">SUM(BQ15:BS15)</f>
        <v>107</v>
      </c>
      <c r="BU15" s="366" t="n">
        <f aca="false">BR15/BT15</f>
        <v>0.373831775700935</v>
      </c>
      <c r="BV15" s="366" t="n">
        <f aca="false">BS15/BT15</f>
        <v>0.121495327102804</v>
      </c>
      <c r="BW15" s="363" t="n">
        <f aca="false">BC15+BD15+BK15+BL15</f>
        <v>4</v>
      </c>
      <c r="BX15" s="363" t="n">
        <f aca="false">SUM(AW15:BD15)</f>
        <v>73</v>
      </c>
      <c r="BY15" s="367" t="n">
        <f aca="false">SUM(BE15:BL15)</f>
        <v>38</v>
      </c>
      <c r="BZ15" s="35" t="n">
        <f aca="false">SUM(AW15:BL15)</f>
        <v>111</v>
      </c>
      <c r="CC15" s="15" t="n">
        <f aca="false">(BN15/DI15) - 1</f>
        <v>0.595238095238095</v>
      </c>
      <c r="CD15" s="15" t="n">
        <f aca="false">(BO15/DJ15) - 1</f>
        <v>0.692307692307692</v>
      </c>
      <c r="CE15" s="15" t="n">
        <f aca="false">(BP15/DK15) - 1</f>
        <v>0.0367290367290367</v>
      </c>
      <c r="CF15" s="15" t="n">
        <f aca="false">(BQ15/DL15) - 1</f>
        <v>0.636363636363636</v>
      </c>
      <c r="CG15" s="15" t="n">
        <f aca="false">(BR15/DM15) - 1</f>
        <v>0.379310344827586</v>
      </c>
      <c r="CH15" s="15" t="n">
        <f aca="false">(BS15/DN15) - 1</f>
        <v>1.16666666666667</v>
      </c>
      <c r="CI15" s="15" t="n">
        <f aca="false">(BT15/DO15) - 1</f>
        <v>0.573529411764706</v>
      </c>
      <c r="CJ15" s="15" t="n">
        <f aca="false">(BU15/DP15) - 1</f>
        <v>-0.12342893973574</v>
      </c>
      <c r="CK15" s="15" t="n">
        <f aca="false">(BV15/DQ15) - 1</f>
        <v>0.376947040498442</v>
      </c>
      <c r="CL15" s="15" t="e">
        <f aca="false">(BW15/DR15) - 1</f>
        <v>#DIV/0!</v>
      </c>
      <c r="CM15" s="15" t="n">
        <f aca="false">(BX15/DS15) - 1</f>
        <v>0.553191489361702</v>
      </c>
      <c r="CN15" s="15" t="n">
        <f aca="false">(BY15/DT15) - 1</f>
        <v>0.80952380952381</v>
      </c>
      <c r="CO15" s="15" t="n">
        <f aca="false">(BZ15/DU15) - 1</f>
        <v>0.632352941176471</v>
      </c>
      <c r="CQ15" s="356" t="s">
        <v>204</v>
      </c>
      <c r="CR15" s="356" t="n">
        <f aca="false">SUM(CR7:CR10)</f>
        <v>13</v>
      </c>
      <c r="CS15" s="356" t="n">
        <f aca="false">SUM(CS7:CS10)</f>
        <v>8</v>
      </c>
      <c r="CT15" s="356" t="n">
        <f aca="false">SUM(CT7:CT10)</f>
        <v>9</v>
      </c>
      <c r="CU15" s="356" t="n">
        <f aca="false">SUM(CU7:CU10)</f>
        <v>12</v>
      </c>
      <c r="CV15" s="356" t="n">
        <f aca="false">SUM(CV7:CV10)</f>
        <v>3</v>
      </c>
      <c r="CW15" s="356" t="n">
        <f aca="false">SUM(CW7:CW10)</f>
        <v>2</v>
      </c>
      <c r="CX15" s="356" t="n">
        <f aca="false">SUM(CX7:CX10)</f>
        <v>0</v>
      </c>
      <c r="CY15" s="356" t="n">
        <f aca="false">SUM(CY7:CY10)</f>
        <v>0</v>
      </c>
      <c r="CZ15" s="356" t="n">
        <f aca="false">SUM(CZ7:CZ10)</f>
        <v>10</v>
      </c>
      <c r="DA15" s="356" t="n">
        <f aca="false">SUM(DA7:DA10)</f>
        <v>2</v>
      </c>
      <c r="DB15" s="356" t="n">
        <f aca="false">SUM(DB7:DB10)</f>
        <v>6</v>
      </c>
      <c r="DC15" s="356" t="n">
        <f aca="false">SUM(DC7:DC10)</f>
        <v>2</v>
      </c>
      <c r="DD15" s="356" t="n">
        <f aca="false">SUM(DD7:DD10)</f>
        <v>1</v>
      </c>
      <c r="DE15" s="356" t="n">
        <f aca="false">SUM(DE7:DE10)</f>
        <v>0</v>
      </c>
      <c r="DF15" s="356" t="n">
        <f aca="false">SUM(DF7:DF10)</f>
        <v>0</v>
      </c>
      <c r="DG15" s="356" t="n">
        <f aca="false">SUM(DG7:DG10)</f>
        <v>0</v>
      </c>
      <c r="DI15" s="364" t="n">
        <f aca="false">CR15+CT15+CV15+CX15+CZ15+DB15+DD15+DF15</f>
        <v>42</v>
      </c>
      <c r="DJ15" s="363" t="n">
        <f aca="false">CS15+CU15+CW15+CY15+DA15+DC15+DE15+DG15</f>
        <v>26</v>
      </c>
      <c r="DK15" s="365" t="n">
        <f aca="false">DJ15/(DJ15+DI15)</f>
        <v>0.382352941176471</v>
      </c>
      <c r="DL15" s="363" t="n">
        <f aca="false">CR15+CS15+CZ15+DA15</f>
        <v>33</v>
      </c>
      <c r="DM15" s="363" t="n">
        <f aca="false">CT15+CU15+DB15+DC15</f>
        <v>29</v>
      </c>
      <c r="DN15" s="363" t="n">
        <f aca="false">CV15+CW15+DD15+DE15</f>
        <v>6</v>
      </c>
      <c r="DO15" s="363" t="n">
        <f aca="false">SUM(DL15:DN15)</f>
        <v>68</v>
      </c>
      <c r="DP15" s="366" t="n">
        <f aca="false">DM15/DO15</f>
        <v>0.426470588235294</v>
      </c>
      <c r="DQ15" s="366" t="n">
        <f aca="false">DN15/DO15</f>
        <v>0.0882352941176471</v>
      </c>
      <c r="DR15" s="363" t="n">
        <f aca="false">CX15+CY15+DF15+DG15</f>
        <v>0</v>
      </c>
      <c r="DS15" s="363" t="n">
        <f aca="false">SUM(CR15:CY15)</f>
        <v>47</v>
      </c>
      <c r="DT15" s="367" t="n">
        <f aca="false">SUM(CZ15:DG15)</f>
        <v>21</v>
      </c>
      <c r="DU15" s="35" t="n">
        <f aca="false">SUM(CR15:DG15)</f>
        <v>68</v>
      </c>
      <c r="DX15" s="15" t="e">
        <f aca="false">(DI15/FD15) - 1</f>
        <v>#DIV/0!</v>
      </c>
      <c r="DY15" s="15" t="e">
        <f aca="false">(DJ15/FE15) - 1</f>
        <v>#DIV/0!</v>
      </c>
      <c r="DZ15" s="15" t="e">
        <f aca="false">(DK15/FF15) - 1</f>
        <v>#DIV/0!</v>
      </c>
      <c r="EA15" s="15" t="e">
        <f aca="false">(DL15/FG15) - 1</f>
        <v>#DIV/0!</v>
      </c>
      <c r="EB15" s="15" t="e">
        <f aca="false">(DM15/FH15) - 1</f>
        <v>#DIV/0!</v>
      </c>
      <c r="EC15" s="15" t="e">
        <f aca="false">(DN15/FI15) - 1</f>
        <v>#DIV/0!</v>
      </c>
      <c r="ED15" s="15" t="e">
        <f aca="false">(DO15/FJ15) - 1</f>
        <v>#DIV/0!</v>
      </c>
      <c r="EE15" s="15" t="e">
        <f aca="false">(DP15/FK15) - 1</f>
        <v>#DIV/0!</v>
      </c>
      <c r="EF15" s="15" t="e">
        <f aca="false">(DQ15/FL15) - 1</f>
        <v>#DIV/0!</v>
      </c>
      <c r="EG15" s="15" t="e">
        <f aca="false">(DR15/FM15) - 1</f>
        <v>#DIV/0!</v>
      </c>
      <c r="EH15" s="15" t="e">
        <f aca="false">(DS15/FN15) - 1</f>
        <v>#DIV/0!</v>
      </c>
      <c r="EI15" s="15" t="e">
        <f aca="false">(DT15/FO15) - 1</f>
        <v>#DIV/0!</v>
      </c>
      <c r="EJ15" s="15" t="e">
        <f aca="false">(DU15/FP15) - 1</f>
        <v>#DIV/0!</v>
      </c>
    </row>
    <row r="17" customFormat="false" ht="14.25" hidden="false" customHeight="false" outlineLevel="0" collapsed="false">
      <c r="A17" s="0" t="s">
        <v>205</v>
      </c>
      <c r="B17" s="0" t="n">
        <f aca="false">SUM(B5:B8)</f>
        <v>5</v>
      </c>
      <c r="C17" s="0" t="n">
        <f aca="false">SUM(C5:C8)</f>
        <v>5</v>
      </c>
      <c r="D17" s="0" t="n">
        <f aca="false">SUM(D5:D8)</f>
        <v>8</v>
      </c>
      <c r="E17" s="0" t="n">
        <f aca="false">SUM(E5:E8)</f>
        <v>5</v>
      </c>
      <c r="F17" s="0" t="n">
        <f aca="false">SUM(F5:F8)</f>
        <v>1</v>
      </c>
      <c r="G17" s="0" t="n">
        <f aca="false">SUM(G5:G8)</f>
        <v>1</v>
      </c>
      <c r="H17" s="0" t="n">
        <f aca="false">SUM(H5:H8)</f>
        <v>2</v>
      </c>
      <c r="I17" s="0" t="n">
        <f aca="false">SUM(I5:I8)</f>
        <v>3</v>
      </c>
      <c r="J17" s="0" t="n">
        <f aca="false">SUM(J5:J8)</f>
        <v>13</v>
      </c>
      <c r="K17" s="0" t="n">
        <f aca="false">SUM(K5:K8)</f>
        <v>2</v>
      </c>
      <c r="L17" s="0" t="n">
        <f aca="false">SUM(L5:L8)</f>
        <v>8</v>
      </c>
      <c r="M17" s="0" t="n">
        <f aca="false">SUM(M5:M8)</f>
        <v>3</v>
      </c>
      <c r="N17" s="0" t="n">
        <f aca="false">SUM(N5:N8)</f>
        <v>1</v>
      </c>
      <c r="O17" s="0" t="n">
        <f aca="false">SUM(O5:O8)</f>
        <v>0</v>
      </c>
      <c r="P17" s="0" t="n">
        <f aca="false">SUM(P5:P8)</f>
        <v>10</v>
      </c>
      <c r="Q17" s="0" t="n">
        <f aca="false">SUM(Q5:Q8)</f>
        <v>9</v>
      </c>
      <c r="AV17" s="0" t="s">
        <v>205</v>
      </c>
      <c r="AW17" s="0" t="n">
        <f aca="false">SUM(AW5:AW8)</f>
        <v>16</v>
      </c>
      <c r="AX17" s="0" t="n">
        <f aca="false">SUM(AX5:AX8)</f>
        <v>13</v>
      </c>
      <c r="AY17" s="0" t="n">
        <f aca="false">SUM(AY5:AY8)</f>
        <v>7</v>
      </c>
      <c r="AZ17" s="0" t="n">
        <f aca="false">SUM(AZ5:AZ8)</f>
        <v>5</v>
      </c>
      <c r="BA17" s="0" t="n">
        <f aca="false">SUM(BA5:BA8)</f>
        <v>3</v>
      </c>
      <c r="BB17" s="0" t="n">
        <f aca="false">SUM(BB5:BB8)</f>
        <v>2</v>
      </c>
      <c r="BC17" s="0" t="n">
        <f aca="false">SUM(BC5:BC8)</f>
        <v>1</v>
      </c>
      <c r="BD17" s="0" t="n">
        <f aca="false">SUM(BD5:BD8)</f>
        <v>1</v>
      </c>
      <c r="BE17" s="0" t="n">
        <f aca="false">SUM(BE5:BE8)</f>
        <v>13</v>
      </c>
      <c r="BF17" s="0" t="n">
        <f aca="false">SUM(BF5:BF8)</f>
        <v>6</v>
      </c>
      <c r="BG17" s="0" t="n">
        <f aca="false">SUM(BG5:BG8)</f>
        <v>7</v>
      </c>
      <c r="BH17" s="0" t="n">
        <f aca="false">SUM(BH5:BH8)</f>
        <v>4</v>
      </c>
      <c r="BI17" s="0" t="n">
        <f aca="false">SUM(BI5:BI8)</f>
        <v>2</v>
      </c>
      <c r="BJ17" s="0" t="n">
        <f aca="false">SUM(BJ5:BJ8)</f>
        <v>0</v>
      </c>
      <c r="BK17" s="0" t="n">
        <f aca="false">SUM(BK5:BK8)</f>
        <v>0</v>
      </c>
      <c r="BL17" s="0" t="n">
        <f aca="false">SUM(BL5:BL8)</f>
        <v>0</v>
      </c>
      <c r="CQ17" s="0" t="s">
        <v>205</v>
      </c>
      <c r="CR17" s="0" t="n">
        <f aca="false">SUM(CR5:CR8)</f>
        <v>17</v>
      </c>
      <c r="CS17" s="0" t="n">
        <f aca="false">SUM(CS5:CS8)</f>
        <v>11</v>
      </c>
      <c r="CT17" s="0" t="n">
        <f aca="false">SUM(CT5:CT8)</f>
        <v>10</v>
      </c>
      <c r="CU17" s="0" t="n">
        <f aca="false">SUM(CU5:CU8)</f>
        <v>9</v>
      </c>
      <c r="CV17" s="0" t="n">
        <f aca="false">SUM(CV5:CV8)</f>
        <v>3</v>
      </c>
      <c r="CW17" s="0" t="n">
        <f aca="false">SUM(CW5:CW8)</f>
        <v>2</v>
      </c>
      <c r="CX17" s="0" t="n">
        <f aca="false">SUM(CX5:CX8)</f>
        <v>3</v>
      </c>
      <c r="CY17" s="0" t="n">
        <f aca="false">SUM(CY5:CY8)</f>
        <v>0</v>
      </c>
      <c r="CZ17" s="0" t="n">
        <f aca="false">SUM(CZ5:CZ8)</f>
        <v>8</v>
      </c>
      <c r="DA17" s="0" t="n">
        <f aca="false">SUM(DA5:DA8)</f>
        <v>2</v>
      </c>
      <c r="DB17" s="0" t="n">
        <f aca="false">SUM(DB5:DB8)</f>
        <v>6</v>
      </c>
      <c r="DC17" s="0" t="n">
        <f aca="false">SUM(DC5:DC8)</f>
        <v>2</v>
      </c>
      <c r="DD17" s="0" t="n">
        <f aca="false">SUM(DD5:DD8)</f>
        <v>1</v>
      </c>
      <c r="DE17" s="0" t="n">
        <f aca="false">SUM(DE5:DE8)</f>
        <v>0</v>
      </c>
      <c r="DF17" s="0" t="n">
        <f aca="false">SUM(DF5:DF8)</f>
        <v>0</v>
      </c>
      <c r="DG17" s="0" t="n">
        <f aca="false">SUM(DG5:DG8)</f>
        <v>0</v>
      </c>
    </row>
    <row r="18" customFormat="false" ht="14.25" hidden="false" customHeight="false" outlineLevel="0" collapsed="false">
      <c r="A18" s="0" t="s">
        <v>206</v>
      </c>
      <c r="B18" s="0" t="n">
        <f aca="false">SUM(B9:B12)</f>
        <v>13</v>
      </c>
      <c r="C18" s="0" t="n">
        <f aca="false">SUM(C9:C12)</f>
        <v>9</v>
      </c>
      <c r="D18" s="0" t="n">
        <f aca="false">SUM(D9:D12)</f>
        <v>14</v>
      </c>
      <c r="E18" s="0" t="n">
        <f aca="false">SUM(E9:E12)</f>
        <v>14</v>
      </c>
      <c r="F18" s="0" t="n">
        <f aca="false">SUM(F9:F12)</f>
        <v>3</v>
      </c>
      <c r="G18" s="0" t="n">
        <f aca="false">SUM(G9:G12)</f>
        <v>3</v>
      </c>
      <c r="H18" s="0" t="n">
        <f aca="false">SUM(H9:H12)</f>
        <v>0</v>
      </c>
      <c r="I18" s="0" t="n">
        <f aca="false">SUM(I9:I12)</f>
        <v>0</v>
      </c>
      <c r="J18" s="0" t="n">
        <f aca="false">SUM(J9:J12)</f>
        <v>8</v>
      </c>
      <c r="K18" s="0" t="n">
        <f aca="false">SUM(K9:K12)</f>
        <v>2</v>
      </c>
      <c r="L18" s="0" t="n">
        <f aca="false">SUM(L9:L12)</f>
        <v>6</v>
      </c>
      <c r="M18" s="0" t="n">
        <f aca="false">SUM(M9:M12)</f>
        <v>6</v>
      </c>
      <c r="N18" s="0" t="n">
        <f aca="false">SUM(N9:N12)</f>
        <v>0</v>
      </c>
      <c r="O18" s="0" t="n">
        <f aca="false">SUM(O9:O12)</f>
        <v>1</v>
      </c>
      <c r="P18" s="0" t="n">
        <f aca="false">SUM(P9:P12)</f>
        <v>1</v>
      </c>
      <c r="Q18" s="0" t="n">
        <f aca="false">SUM(Q9:Q12)</f>
        <v>1</v>
      </c>
      <c r="AV18" s="0" t="s">
        <v>206</v>
      </c>
      <c r="AW18" s="0" t="n">
        <f aca="false">SUM(AW9:AW12)</f>
        <v>15</v>
      </c>
      <c r="AX18" s="0" t="n">
        <f aca="false">SUM(AX9:AX12)</f>
        <v>16</v>
      </c>
      <c r="AY18" s="0" t="n">
        <f aca="false">SUM(AY9:AY12)</f>
        <v>13</v>
      </c>
      <c r="AZ18" s="0" t="n">
        <f aca="false">SUM(AZ9:AZ12)</f>
        <v>14</v>
      </c>
      <c r="BA18" s="0" t="n">
        <f aca="false">SUM(BA9:BA12)</f>
        <v>5</v>
      </c>
      <c r="BB18" s="0" t="n">
        <f aca="false">SUM(BB9:BB12)</f>
        <v>1</v>
      </c>
      <c r="BC18" s="0" t="n">
        <f aca="false">SUM(BC9:BC12)</f>
        <v>2</v>
      </c>
      <c r="BD18" s="0" t="n">
        <f aca="false">SUM(BD9:BD12)</f>
        <v>0</v>
      </c>
      <c r="BE18" s="0" t="n">
        <f aca="false">SUM(BE9:BE12)</f>
        <v>16</v>
      </c>
      <c r="BF18" s="0" t="n">
        <f aca="false">SUM(BF9:BF12)</f>
        <v>8</v>
      </c>
      <c r="BG18" s="0" t="n">
        <f aca="false">SUM(BG9:BG12)</f>
        <v>9</v>
      </c>
      <c r="BH18" s="0" t="n">
        <f aca="false">SUM(BH9:BH12)</f>
        <v>8</v>
      </c>
      <c r="BI18" s="0" t="n">
        <f aca="false">SUM(BI9:BI12)</f>
        <v>0</v>
      </c>
      <c r="BJ18" s="0" t="n">
        <f aca="false">SUM(BJ9:BJ12)</f>
        <v>0</v>
      </c>
      <c r="BK18" s="0" t="n">
        <f aca="false">SUM(BK9:BK12)</f>
        <v>0</v>
      </c>
      <c r="BL18" s="0" t="n">
        <f aca="false">SUM(BL9:BL12)</f>
        <v>0</v>
      </c>
      <c r="CQ18" s="0" t="s">
        <v>206</v>
      </c>
      <c r="CR18" s="0" t="n">
        <f aca="false">SUM(CR9:CR12)</f>
        <v>7</v>
      </c>
      <c r="CS18" s="0" t="n">
        <f aca="false">SUM(CS9:CS12)</f>
        <v>2</v>
      </c>
      <c r="CT18" s="0" t="n">
        <f aca="false">SUM(CT9:CT12)</f>
        <v>4</v>
      </c>
      <c r="CU18" s="0" t="n">
        <f aca="false">SUM(CU9:CU12)</f>
        <v>9</v>
      </c>
      <c r="CV18" s="0" t="n">
        <f aca="false">SUM(CV9:CV12)</f>
        <v>0</v>
      </c>
      <c r="CW18" s="0" t="n">
        <f aca="false">SUM(CW9:CW12)</f>
        <v>0</v>
      </c>
      <c r="CX18" s="0" t="n">
        <f aca="false">SUM(CX9:CX12)</f>
        <v>0</v>
      </c>
      <c r="CY18" s="0" t="n">
        <f aca="false">SUM(CY9:CY12)</f>
        <v>0</v>
      </c>
      <c r="CZ18" s="0" t="n">
        <f aca="false">SUM(CZ9:CZ12)</f>
        <v>7</v>
      </c>
      <c r="DA18" s="0" t="n">
        <f aca="false">SUM(DA9:DA12)</f>
        <v>3</v>
      </c>
      <c r="DB18" s="0" t="n">
        <f aca="false">SUM(DB9:DB12)</f>
        <v>7</v>
      </c>
      <c r="DC18" s="0" t="n">
        <f aca="false">SUM(DC9:DC12)</f>
        <v>0</v>
      </c>
      <c r="DD18" s="0" t="n">
        <f aca="false">SUM(DD9:DD12)</f>
        <v>0</v>
      </c>
      <c r="DE18" s="0" t="n">
        <f aca="false">SUM(DE9:DE12)</f>
        <v>0</v>
      </c>
      <c r="DF18" s="0" t="n">
        <f aca="false">SUM(DF9:DF12)</f>
        <v>0</v>
      </c>
      <c r="DG18" s="0" t="n">
        <f aca="false">SUM(DG9:DG12)</f>
        <v>0</v>
      </c>
    </row>
    <row r="20" customFormat="false" ht="14.25" hidden="false" customHeight="false" outlineLevel="0" collapsed="false">
      <c r="CQ20" s="0" t="s">
        <v>210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131</v>
      </c>
      <c r="T24" s="152" t="n">
        <f aca="false">Y15</f>
        <v>70</v>
      </c>
      <c r="U24" s="153" t="n">
        <f aca="false">V24/S24</f>
        <v>0.488549618320611</v>
      </c>
      <c r="V24" s="154" t="n">
        <f aca="false">W14</f>
        <v>64</v>
      </c>
      <c r="W24" s="153" t="n">
        <f aca="false">X24/S24</f>
        <v>0.389312977099237</v>
      </c>
      <c r="X24" s="154" t="n">
        <f aca="false">C14+E14+G14+K14+M14+O14</f>
        <v>51</v>
      </c>
      <c r="Y24" s="153" t="n">
        <f aca="false">Z24/X24</f>
        <v>0.549019607843137</v>
      </c>
      <c r="Z24" s="154" t="n">
        <f aca="false">E14+M14</f>
        <v>28</v>
      </c>
      <c r="AA24" s="155" t="n">
        <f aca="false">X14</f>
        <v>10</v>
      </c>
      <c r="AB24" s="155" t="n">
        <f aca="false">X15</f>
        <v>4</v>
      </c>
      <c r="AC24" s="155" t="n">
        <f aca="false">AB14</f>
        <v>26</v>
      </c>
      <c r="AD24" s="155" t="n">
        <f aca="false">AB15</f>
        <v>18</v>
      </c>
      <c r="AE24" s="152" t="n">
        <f aca="false">AC14</f>
        <v>86</v>
      </c>
      <c r="AF24" s="152" t="n">
        <f aca="false">AC15</f>
        <v>39</v>
      </c>
      <c r="AG24" s="152" t="n">
        <f aca="false">AD14</f>
        <v>71</v>
      </c>
      <c r="AH24" s="152" t="n">
        <f aca="false">AD15</f>
        <v>49</v>
      </c>
      <c r="BN24" s="152" t="n">
        <f aca="false">BT14</f>
        <v>183</v>
      </c>
      <c r="BO24" s="152" t="n">
        <f aca="false">BT15</f>
        <v>107</v>
      </c>
      <c r="BP24" s="153" t="n">
        <f aca="false">BQ24/BN24</f>
        <v>0.366120218579235</v>
      </c>
      <c r="BQ24" s="154" t="n">
        <f aca="false">BR14</f>
        <v>67</v>
      </c>
      <c r="BR24" s="153" t="n">
        <f aca="false">BS24/BN24</f>
        <v>0.420765027322404</v>
      </c>
      <c r="BS24" s="154" t="n">
        <f aca="false">AX14+AZ14+BB14+BF14+BH14+BJ14</f>
        <v>77</v>
      </c>
      <c r="BT24" s="153" t="n">
        <f aca="false">BU24/BS24</f>
        <v>0.402597402597403</v>
      </c>
      <c r="BU24" s="154" t="n">
        <f aca="false">AZ14+BH14</f>
        <v>31</v>
      </c>
      <c r="BV24" s="155" t="n">
        <f aca="false">BS14</f>
        <v>13</v>
      </c>
      <c r="BW24" s="155" t="n">
        <f aca="false">BS15</f>
        <v>13</v>
      </c>
      <c r="BX24" s="155" t="n">
        <f aca="false">BW14</f>
        <v>4</v>
      </c>
      <c r="BY24" s="155" t="n">
        <f aca="false">BW15</f>
        <v>4</v>
      </c>
      <c r="BZ24" s="152" t="n">
        <f aca="false">BX14</f>
        <v>114</v>
      </c>
      <c r="CA24" s="152" t="n">
        <f aca="false">BX15</f>
        <v>73</v>
      </c>
      <c r="CB24" s="152" t="n">
        <f aca="false">BY14</f>
        <v>73</v>
      </c>
      <c r="CC24" s="152" t="n">
        <f aca="false">BY15</f>
        <v>38</v>
      </c>
    </row>
  </sheetData>
  <mergeCells count="36">
    <mergeCell ref="B2:I2"/>
    <mergeCell ref="J2:Q2"/>
    <mergeCell ref="S2:AD2"/>
    <mergeCell ref="AH2:AS2"/>
    <mergeCell ref="AW2:BD2"/>
    <mergeCell ref="BE2:BL2"/>
    <mergeCell ref="BN2:BY2"/>
    <mergeCell ref="CC2:CN2"/>
    <mergeCell ref="CR2:CY2"/>
    <mergeCell ref="CZ2:DG2"/>
    <mergeCell ref="DI2:DT2"/>
    <mergeCell ref="DX2:EI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R25"/>
  <sheetViews>
    <sheetView showFormulas="false" showGridLines="true" showRowColHeaders="true" showZeros="true" rightToLeft="false" tabSelected="false" showOutlineSymbols="true" defaultGridColor="true" view="normal" topLeftCell="S1" colorId="64" zoomScale="75" zoomScaleNormal="75" zoomScalePageLayoutView="100" workbookViewId="0">
      <selection pane="topLeft" activeCell="E34" activeCellId="1" sqref="E31:G31 E34"/>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10</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Versonnex</v>
      </c>
      <c r="T2" s="325"/>
      <c r="U2" s="325"/>
      <c r="V2" s="325"/>
      <c r="W2" s="325"/>
      <c r="X2" s="325"/>
      <c r="Y2" s="325"/>
      <c r="Z2" s="325"/>
      <c r="AA2" s="325"/>
      <c r="AB2" s="325"/>
      <c r="AC2" s="325"/>
      <c r="AD2" s="325"/>
      <c r="AH2" s="326" t="str">
        <f aca="false">"Changement depuis 2022 " &amp; $AX1</f>
        <v>Changement depuis 2022 Versonnex</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Versonnex</v>
      </c>
      <c r="BO2" s="325"/>
      <c r="BP2" s="325"/>
      <c r="BQ2" s="325"/>
      <c r="BR2" s="325"/>
      <c r="BS2" s="325"/>
      <c r="BT2" s="325"/>
      <c r="BU2" s="325"/>
      <c r="BV2" s="325"/>
      <c r="BW2" s="325"/>
      <c r="BX2" s="325"/>
      <c r="BY2" s="325"/>
      <c r="CC2" s="326" t="str">
        <f aca="false">"Changement depuis 2022 " &amp; $AX1</f>
        <v>Changement depuis 2022 Versonnex</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Versonnex</v>
      </c>
      <c r="DJ2" s="325"/>
      <c r="DK2" s="325"/>
      <c r="DL2" s="325"/>
      <c r="DM2" s="325"/>
      <c r="DN2" s="325"/>
      <c r="DO2" s="325"/>
      <c r="DP2" s="325"/>
      <c r="DQ2" s="325"/>
      <c r="DR2" s="325"/>
      <c r="DS2" s="325"/>
      <c r="DT2" s="325"/>
      <c r="DX2" s="326" t="str">
        <f aca="false">"Changement depuis 2021 " &amp; $CS1</f>
        <v>Changement depuis 2021 Versonnex</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Versonnex</v>
      </c>
      <c r="FE2" s="325"/>
      <c r="FF2" s="325"/>
      <c r="FG2" s="325"/>
      <c r="FH2" s="325"/>
      <c r="FI2" s="325"/>
      <c r="FJ2" s="325"/>
      <c r="FK2" s="325"/>
      <c r="FL2" s="325"/>
      <c r="FM2" s="325"/>
      <c r="FN2" s="325"/>
      <c r="FO2" s="325"/>
      <c r="FR2" s="325" t="str">
        <f aca="false">"Totaux 2020 " &amp; $EN1</f>
        <v>Totaux 2020 Versonnex</v>
      </c>
      <c r="FS2" s="325"/>
      <c r="FT2" s="325"/>
      <c r="FU2" s="325"/>
      <c r="FV2" s="325"/>
      <c r="FW2" s="325"/>
      <c r="FX2" s="325"/>
      <c r="FY2" s="325"/>
      <c r="FZ2" s="325"/>
      <c r="GA2" s="325"/>
      <c r="GB2" s="325"/>
      <c r="GC2" s="325"/>
      <c r="GF2" s="326" t="str">
        <f aca="false">"Changement depuis 2020 " &amp; $EN1</f>
        <v>Changement depuis 2020 Versonnex</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v>2</v>
      </c>
      <c r="C5" s="371" t="n">
        <v>1</v>
      </c>
      <c r="D5" s="345" t="n">
        <v>3</v>
      </c>
      <c r="E5" s="371" t="n">
        <v>5</v>
      </c>
      <c r="F5" s="345"/>
      <c r="G5" s="371"/>
      <c r="H5" s="345" t="n">
        <v>1</v>
      </c>
      <c r="I5" s="371"/>
      <c r="J5" s="345"/>
      <c r="K5" s="371"/>
      <c r="L5" s="345"/>
      <c r="M5" s="371"/>
      <c r="N5" s="345"/>
      <c r="O5" s="371"/>
      <c r="P5" s="345"/>
      <c r="Q5" s="371"/>
      <c r="S5" s="340" t="n">
        <f aca="false">B5+D5+F5+H5+J5+L5+N5+P5</f>
        <v>6</v>
      </c>
      <c r="T5" s="4" t="n">
        <f aca="false">C5+E5+G5+I5+K5+M5+O5+Q5</f>
        <v>6</v>
      </c>
      <c r="U5" s="341" t="n">
        <f aca="false">T5/(T5+S5)</f>
        <v>0.5</v>
      </c>
      <c r="V5" s="4" t="n">
        <f aca="false">B5+C5+J5+K5</f>
        <v>3</v>
      </c>
      <c r="W5" s="4" t="n">
        <f aca="false">D5+E5+L5+M5</f>
        <v>8</v>
      </c>
      <c r="X5" s="4" t="n">
        <f aca="false">F5+G5+N5+O5</f>
        <v>0</v>
      </c>
      <c r="Y5" s="4" t="n">
        <f aca="false">SUM(V5:X5)</f>
        <v>11</v>
      </c>
      <c r="Z5" s="15" t="n">
        <f aca="false">W5/Y5</f>
        <v>0.727272727272727</v>
      </c>
      <c r="AA5" s="15" t="n">
        <f aca="false">X5/Y5</f>
        <v>0</v>
      </c>
      <c r="AB5" s="4" t="n">
        <f aca="false">H5+I5+P5+Q5</f>
        <v>1</v>
      </c>
      <c r="AC5" s="4" t="n">
        <f aca="false">SUM(B5:I5)</f>
        <v>12</v>
      </c>
      <c r="AD5" s="342" t="n">
        <f aca="false">SUM(J5:Q5)</f>
        <v>0</v>
      </c>
      <c r="AE5" s="343" t="n">
        <f aca="false">SUM(B5:Q5)</f>
        <v>12</v>
      </c>
      <c r="AH5" s="15" t="n">
        <f aca="false">(S5/BN5) - 1</f>
        <v>0.2</v>
      </c>
      <c r="AI5" s="15" t="n">
        <f aca="false">(T5/BO5) - 1</f>
        <v>2</v>
      </c>
      <c r="AJ5" s="15" t="n">
        <f aca="false">(U5/BP5) - 1</f>
        <v>0.75</v>
      </c>
      <c r="AK5" s="15" t="n">
        <f aca="false">(V5/BQ5) - 1</f>
        <v>-0.25</v>
      </c>
      <c r="AL5" s="15" t="n">
        <f aca="false">(W5/BR5) - 1</f>
        <v>1.66666666666667</v>
      </c>
      <c r="AM5" s="15" t="e">
        <f aca="false">(X5/BS5) - 1</f>
        <v>#DIV/0!</v>
      </c>
      <c r="AN5" s="15" t="n">
        <f aca="false">(Y5/BT5) - 1</f>
        <v>0.571428571428571</v>
      </c>
      <c r="AO5" s="15" t="n">
        <f aca="false">(Z5/BU5) - 1</f>
        <v>0.696969696969697</v>
      </c>
      <c r="AP5" s="15" t="e">
        <f aca="false">(AA5/BV5) - 1</f>
        <v>#DIV/0!</v>
      </c>
      <c r="AQ5" s="15" t="e">
        <f aca="false">(AB5/BW5) - 1</f>
        <v>#DIV/0!</v>
      </c>
      <c r="AR5" s="15" t="n">
        <f aca="false">(AC5/BX5) - 1</f>
        <v>0.714285714285714</v>
      </c>
      <c r="AS5" s="15" t="e">
        <f aca="false">(AD5/BY5) - 1</f>
        <v>#DIV/0!</v>
      </c>
      <c r="AT5" s="15" t="n">
        <f aca="false">(AE5/BZ5) - 1</f>
        <v>0.714285714285714</v>
      </c>
      <c r="AV5" s="344" t="n">
        <v>0.291666666666667</v>
      </c>
      <c r="AW5" s="345" t="n">
        <v>3</v>
      </c>
      <c r="AX5" s="371" t="n">
        <v>1</v>
      </c>
      <c r="AY5" s="345" t="n">
        <v>2</v>
      </c>
      <c r="AZ5" s="371" t="n">
        <v>1</v>
      </c>
      <c r="BA5" s="345"/>
      <c r="BB5" s="371"/>
      <c r="BC5" s="345"/>
      <c r="BD5" s="371"/>
      <c r="BE5" s="345"/>
      <c r="BF5" s="371"/>
      <c r="BG5" s="345"/>
      <c r="BH5" s="371"/>
      <c r="BI5" s="345"/>
      <c r="BJ5" s="371"/>
      <c r="BK5" s="345"/>
      <c r="BL5" s="371"/>
      <c r="BN5" s="340" t="n">
        <f aca="false">AW5+AY5+BA5+BC5+BE5+BG5+BI5+BK5</f>
        <v>5</v>
      </c>
      <c r="BO5" s="4" t="n">
        <f aca="false">AX5+AZ5+BB5+BD5+BF5+BH5+BJ5+BL5</f>
        <v>2</v>
      </c>
      <c r="BP5" s="341" t="n">
        <f aca="false">BO5/(BO5+BN5)</f>
        <v>0.285714285714286</v>
      </c>
      <c r="BQ5" s="4" t="n">
        <f aca="false">AW5+AX5+BE5+BF5</f>
        <v>4</v>
      </c>
      <c r="BR5" s="4" t="n">
        <f aca="false">AY5+AZ5+BG5+BH5</f>
        <v>3</v>
      </c>
      <c r="BS5" s="4" t="n">
        <f aca="false">BA5+BB5+BI5+BJ5</f>
        <v>0</v>
      </c>
      <c r="BT5" s="4" t="n">
        <f aca="false">SUM(BQ5:BS5)</f>
        <v>7</v>
      </c>
      <c r="BU5" s="15" t="n">
        <f aca="false">BR5/BT5</f>
        <v>0.428571428571429</v>
      </c>
      <c r="BV5" s="15" t="n">
        <f aca="false">BS5/BT5</f>
        <v>0</v>
      </c>
      <c r="BW5" s="4" t="n">
        <f aca="false">BC5+BD5+BK5+BL5</f>
        <v>0</v>
      </c>
      <c r="BX5" s="4" t="n">
        <f aca="false">SUM(AW5:BD5)</f>
        <v>7</v>
      </c>
      <c r="BY5" s="342" t="n">
        <f aca="false">SUM(BE5:BL5)</f>
        <v>0</v>
      </c>
      <c r="BZ5" s="343" t="n">
        <f aca="false">SUM(AW5:BL5)</f>
        <v>7</v>
      </c>
      <c r="CC5" s="15" t="n">
        <f aca="false">(BN5/DI5) - 1</f>
        <v>0.666666666666667</v>
      </c>
      <c r="CD5" s="15" t="n">
        <f aca="false">(BO5/DJ5) - 1</f>
        <v>0</v>
      </c>
      <c r="CE5" s="15" t="n">
        <f aca="false">(BP5/DK5) - 1</f>
        <v>-0.285714285714286</v>
      </c>
      <c r="CF5" s="15" t="n">
        <f aca="false">(BQ5/DL5) - 1</f>
        <v>0.333333333333333</v>
      </c>
      <c r="CG5" s="15" t="n">
        <f aca="false">(BR5/DM5) - 1</f>
        <v>0.5</v>
      </c>
      <c r="CH5" s="15" t="e">
        <f aca="false">(BS5/DN5) - 1</f>
        <v>#DIV/0!</v>
      </c>
      <c r="CI5" s="15" t="n">
        <f aca="false">(BT5/DO5) - 1</f>
        <v>0.4</v>
      </c>
      <c r="CJ5" s="15" t="n">
        <f aca="false">(BU5/DP5) - 1</f>
        <v>0.0714285714285714</v>
      </c>
      <c r="CK5" s="15" t="e">
        <f aca="false">(BV5/DQ5) - 1</f>
        <v>#DIV/0!</v>
      </c>
      <c r="CL5" s="15" t="e">
        <f aca="false">(BW5/DR5) - 1</f>
        <v>#DIV/0!</v>
      </c>
      <c r="CM5" s="15" t="n">
        <f aca="false">(BX5/DS5) - 1</f>
        <v>0.4</v>
      </c>
      <c r="CN5" s="15" t="e">
        <f aca="false">(BY5/DT5) - 1</f>
        <v>#DIV/0!</v>
      </c>
      <c r="CO5" s="15" t="n">
        <f aca="false">(BZ5/DU5) - 1</f>
        <v>0.4</v>
      </c>
      <c r="CQ5" s="344" t="n">
        <v>0.291666666666667</v>
      </c>
      <c r="CR5" s="430" t="n">
        <v>3</v>
      </c>
      <c r="CS5" s="430"/>
      <c r="CT5" s="430"/>
      <c r="CU5" s="430" t="n">
        <v>2</v>
      </c>
      <c r="CV5" s="430"/>
      <c r="CW5" s="430"/>
      <c r="CX5" s="430"/>
      <c r="CY5" s="430"/>
      <c r="CZ5" s="430"/>
      <c r="DA5" s="430"/>
      <c r="DB5" s="430"/>
      <c r="DC5" s="430"/>
      <c r="DD5" s="430"/>
      <c r="DE5" s="430"/>
      <c r="DF5" s="430"/>
      <c r="DG5" s="373"/>
      <c r="DI5" s="340" t="n">
        <f aca="false">CR5+CT5+CV5+CX5+CZ5+DB5+DD5+DF5</f>
        <v>3</v>
      </c>
      <c r="DJ5" s="4" t="n">
        <f aca="false">CS5+CU5+CW5+CY5+DA5+DC5+DE5+DG5</f>
        <v>2</v>
      </c>
      <c r="DK5" s="341" t="n">
        <f aca="false">DJ5/(DJ5+DI5)</f>
        <v>0.4</v>
      </c>
      <c r="DL5" s="4" t="n">
        <f aca="false">CR5+CS5+CZ5+DA5</f>
        <v>3</v>
      </c>
      <c r="DM5" s="4" t="n">
        <f aca="false">CT5+CU5+DB5+DC5</f>
        <v>2</v>
      </c>
      <c r="DN5" s="4" t="n">
        <f aca="false">CV5+CW5+DD5+DE5</f>
        <v>0</v>
      </c>
      <c r="DO5" s="4" t="n">
        <f aca="false">SUM(DL5:DN5)</f>
        <v>5</v>
      </c>
      <c r="DP5" s="15" t="n">
        <f aca="false">DM5/DO5</f>
        <v>0.4</v>
      </c>
      <c r="DQ5" s="15" t="n">
        <f aca="false">DN5/DO5</f>
        <v>0</v>
      </c>
      <c r="DR5" s="4" t="n">
        <f aca="false">CX5+CY5+DF5+DG5</f>
        <v>0</v>
      </c>
      <c r="DS5" s="4" t="n">
        <f aca="false">SUM(CR5:CY5)</f>
        <v>5</v>
      </c>
      <c r="DT5" s="342" t="n">
        <f aca="false">SUM(CZ5:DG5)</f>
        <v>0</v>
      </c>
      <c r="DU5" s="343" t="n">
        <f aca="false">SUM(CR5:DG5)</f>
        <v>5</v>
      </c>
      <c r="DX5" s="15" t="n">
        <f aca="false">(DI5/FD5) - 1</f>
        <v>0</v>
      </c>
      <c r="DY5" s="15" t="e">
        <f aca="false">(DJ5/FE5) - 1</f>
        <v>#DIV/0!</v>
      </c>
      <c r="DZ5" s="15" t="e">
        <f aca="false">(DK5/FF5) - 1</f>
        <v>#DIV/0!</v>
      </c>
      <c r="EA5" s="15" t="n">
        <f aca="false">(DL5/FG5) - 1</f>
        <v>0.5</v>
      </c>
      <c r="EB5" s="15" t="n">
        <f aca="false">(DM5/FH5) - 1</f>
        <v>1</v>
      </c>
      <c r="EC5" s="15" t="e">
        <f aca="false">(DN5/FI5) - 1</f>
        <v>#DIV/0!</v>
      </c>
      <c r="ED5" s="15" t="n">
        <f aca="false">(DO5/FJ5) - 1</f>
        <v>0.666666666666667</v>
      </c>
      <c r="EE5" s="15" t="n">
        <f aca="false">(DP5/FK5) - 1</f>
        <v>0.2</v>
      </c>
      <c r="EF5" s="15" t="e">
        <f aca="false">(DQ5/FL5) - 1</f>
        <v>#DIV/0!</v>
      </c>
      <c r="EG5" s="15" t="e">
        <f aca="false">(DR5/FM5) - 1</f>
        <v>#DIV/0!</v>
      </c>
      <c r="EH5" s="15" t="n">
        <f aca="false">(DS5/FN5) - 1</f>
        <v>0.666666666666667</v>
      </c>
      <c r="EI5" s="15" t="e">
        <f aca="false">(DT5/FO5) - 1</f>
        <v>#DIV/0!</v>
      </c>
      <c r="EJ5" s="15" t="n">
        <f aca="false">(DU5/FP5) - 1</f>
        <v>0.666666666666667</v>
      </c>
      <c r="EL5" s="346" t="n">
        <v>0.291666666666667</v>
      </c>
      <c r="EM5" s="451" t="n">
        <v>2</v>
      </c>
      <c r="EN5" s="452"/>
      <c r="EO5" s="453" t="n">
        <v>1</v>
      </c>
      <c r="EP5" s="452"/>
      <c r="EQ5" s="451"/>
      <c r="ER5" s="454"/>
      <c r="ES5" s="451"/>
      <c r="ET5" s="452"/>
      <c r="EU5" s="455"/>
      <c r="EV5" s="452"/>
      <c r="EW5" s="453"/>
      <c r="EX5" s="452"/>
      <c r="EY5" s="451"/>
      <c r="EZ5" s="454"/>
      <c r="FA5" s="451"/>
      <c r="FB5" s="456"/>
      <c r="FD5" s="340" t="n">
        <f aca="false">EM5+EO5+EQ5+ES5+EU5+EW5+EY5+FA5</f>
        <v>3</v>
      </c>
      <c r="FE5" s="4" t="n">
        <f aca="false">EN5+EP5+ER5+ET5+EV5+EX5+EZ5+FB5</f>
        <v>0</v>
      </c>
      <c r="FF5" s="341" t="n">
        <f aca="false">FE5/(FE5+FD5)</f>
        <v>0</v>
      </c>
      <c r="FG5" s="4" t="n">
        <f aca="false">EM5+EN5+EU5+EV5</f>
        <v>2</v>
      </c>
      <c r="FH5" s="4" t="n">
        <f aca="false">EO5+EP5+EW5+EX5</f>
        <v>1</v>
      </c>
      <c r="FI5" s="4" t="n">
        <f aca="false">EQ5+ER5+EY5+EZ5</f>
        <v>0</v>
      </c>
      <c r="FJ5" s="4" t="n">
        <f aca="false">SUM(FG5:FI5)</f>
        <v>3</v>
      </c>
      <c r="FK5" s="15" t="n">
        <f aca="false">FH5/FJ5</f>
        <v>0.333333333333333</v>
      </c>
      <c r="FL5" s="15" t="n">
        <f aca="false">FI5/FJ5</f>
        <v>0</v>
      </c>
      <c r="FM5" s="4" t="n">
        <f aca="false">ES5+ET5+FA5+FB5</f>
        <v>0</v>
      </c>
      <c r="FN5" s="4" t="n">
        <f aca="false">SUM(EM5:ET5)</f>
        <v>3</v>
      </c>
      <c r="FO5" s="342" t="n">
        <f aca="false">SUM(EU5:FB5)</f>
        <v>0</v>
      </c>
      <c r="FP5" s="343" t="n">
        <f aca="false">SUM(EM5:FB5)</f>
        <v>3</v>
      </c>
      <c r="GF5" s="347" t="e">
        <f aca="false">(FD5/FR5) - 1</f>
        <v>#DIV/0!</v>
      </c>
      <c r="GG5" s="15" t="e">
        <f aca="false">(FE5/FS5) - 1</f>
        <v>#DIV/0!</v>
      </c>
      <c r="GH5" s="15" t="e">
        <f aca="false">(FF5/FT5) - 1</f>
        <v>#DIV/0!</v>
      </c>
      <c r="GI5" s="15" t="e">
        <f aca="false">(FG5/FU5) - 1</f>
        <v>#DIV/0!</v>
      </c>
      <c r="GJ5" s="15" t="e">
        <f aca="false">(FH5/FV5) - 1</f>
        <v>#DIV/0!</v>
      </c>
      <c r="GK5" s="15" t="e">
        <f aca="false">(FI5/FW5) - 1</f>
        <v>#DIV/0!</v>
      </c>
      <c r="GL5" s="15" t="e">
        <f aca="false">(FJ5/FX5) - 1</f>
        <v>#DIV/0!</v>
      </c>
      <c r="GM5" s="15" t="e">
        <f aca="false">(FK5/FY5) - 1</f>
        <v>#DIV/0!</v>
      </c>
      <c r="GN5" s="15" t="e">
        <f aca="false">(FL5/FZ5) - 1</f>
        <v>#DIV/0!</v>
      </c>
      <c r="GO5" s="15" t="e">
        <f aca="false">(FM5/GA5) - 1</f>
        <v>#DIV/0!</v>
      </c>
      <c r="GP5" s="15" t="e">
        <f aca="false">(FN5/GB5) - 1</f>
        <v>#DIV/0!</v>
      </c>
      <c r="GQ5" s="15" t="e">
        <f aca="false">(FO5/GC5) - 1</f>
        <v>#DIV/0!</v>
      </c>
      <c r="GR5" s="348" t="e">
        <f aca="false">(FP5/GD5) - 1</f>
        <v>#DIV/0!</v>
      </c>
    </row>
    <row r="6" customFormat="false" ht="21" hidden="false" customHeight="true" outlineLevel="0" collapsed="false">
      <c r="A6" s="349" t="n">
        <v>0.302083333333333</v>
      </c>
      <c r="B6" s="376" t="n">
        <v>1</v>
      </c>
      <c r="C6" s="377"/>
      <c r="D6" s="376" t="n">
        <v>2</v>
      </c>
      <c r="E6" s="377" t="n">
        <v>1</v>
      </c>
      <c r="F6" s="376"/>
      <c r="G6" s="377"/>
      <c r="H6" s="376"/>
      <c r="I6" s="377"/>
      <c r="J6" s="376"/>
      <c r="K6" s="377"/>
      <c r="L6" s="376"/>
      <c r="M6" s="377"/>
      <c r="N6" s="376"/>
      <c r="O6" s="377"/>
      <c r="P6" s="376"/>
      <c r="Q6" s="377"/>
      <c r="S6" s="340" t="n">
        <f aca="false">B6+D6+F6+H6+J6+L6+N6+P6</f>
        <v>3</v>
      </c>
      <c r="T6" s="4" t="n">
        <f aca="false">C6+E6+G6+I6+K6+M6+O6+Q6</f>
        <v>1</v>
      </c>
      <c r="U6" s="341" t="n">
        <f aca="false">T6/(T6+S6)</f>
        <v>0.25</v>
      </c>
      <c r="V6" s="4" t="n">
        <f aca="false">B6+C6+J6+K6</f>
        <v>1</v>
      </c>
      <c r="W6" s="4" t="n">
        <f aca="false">D6+E6+L6+M6</f>
        <v>3</v>
      </c>
      <c r="X6" s="4" t="n">
        <f aca="false">F6+G6+N6+O6</f>
        <v>0</v>
      </c>
      <c r="Y6" s="4" t="n">
        <f aca="false">SUM(V6:X6)</f>
        <v>4</v>
      </c>
      <c r="Z6" s="15" t="n">
        <f aca="false">W6/Y6</f>
        <v>0.75</v>
      </c>
      <c r="AA6" s="15" t="n">
        <f aca="false">X6/Y6</f>
        <v>0</v>
      </c>
      <c r="AB6" s="4" t="n">
        <f aca="false">H6+I6+P6+Q6</f>
        <v>0</v>
      </c>
      <c r="AC6" s="4" t="n">
        <f aca="false">SUM(B6:I6)</f>
        <v>4</v>
      </c>
      <c r="AD6" s="342" t="n">
        <f aca="false">SUM(J6:Q6)</f>
        <v>0</v>
      </c>
      <c r="AE6" s="343" t="n">
        <f aca="false">SUM(B6:Q6)</f>
        <v>4</v>
      </c>
      <c r="AH6" s="15" t="n">
        <f aca="false">(S6/BN6) - 1</f>
        <v>-0.625</v>
      </c>
      <c r="AI6" s="15" t="n">
        <f aca="false">(T6/BO6) - 1</f>
        <v>-0.75</v>
      </c>
      <c r="AJ6" s="15" t="n">
        <f aca="false">(U6/BP6) - 1</f>
        <v>-0.25</v>
      </c>
      <c r="AK6" s="15" t="n">
        <f aca="false">(V6/BQ6) - 1</f>
        <v>-0.8</v>
      </c>
      <c r="AL6" s="15" t="n">
        <f aca="false">(W6/BR6) - 1</f>
        <v>-0.571428571428571</v>
      </c>
      <c r="AM6" s="15" t="e">
        <f aca="false">(X6/BS6) - 1</f>
        <v>#DIV/0!</v>
      </c>
      <c r="AN6" s="15" t="n">
        <f aca="false">(Y6/BT6) - 1</f>
        <v>-0.666666666666667</v>
      </c>
      <c r="AO6" s="15" t="n">
        <f aca="false">(Z6/BU6) - 1</f>
        <v>0.285714285714286</v>
      </c>
      <c r="AP6" s="15" t="e">
        <f aca="false">(AA6/BV6) - 1</f>
        <v>#DIV/0!</v>
      </c>
      <c r="AQ6" s="15" t="e">
        <f aca="false">(AB6/BW6) - 1</f>
        <v>#DIV/0!</v>
      </c>
      <c r="AR6" s="15" t="n">
        <f aca="false">(AC6/BX6) - 1</f>
        <v>-0.636363636363636</v>
      </c>
      <c r="AS6" s="15" t="n">
        <f aca="false">(AD6/BY6) - 1</f>
        <v>-1</v>
      </c>
      <c r="AT6" s="15" t="n">
        <f aca="false">(AE6/BZ6) - 1</f>
        <v>-0.666666666666667</v>
      </c>
      <c r="AV6" s="349" t="n">
        <v>0.302083333333333</v>
      </c>
      <c r="AW6" s="376" t="n">
        <v>3</v>
      </c>
      <c r="AX6" s="377" t="n">
        <v>1</v>
      </c>
      <c r="AY6" s="376" t="n">
        <v>4</v>
      </c>
      <c r="AZ6" s="377" t="n">
        <v>3</v>
      </c>
      <c r="BA6" s="376"/>
      <c r="BB6" s="377"/>
      <c r="BC6" s="376"/>
      <c r="BD6" s="377"/>
      <c r="BE6" s="376" t="n">
        <v>1</v>
      </c>
      <c r="BF6" s="377"/>
      <c r="BG6" s="376"/>
      <c r="BH6" s="377"/>
      <c r="BI6" s="376"/>
      <c r="BJ6" s="377"/>
      <c r="BK6" s="376"/>
      <c r="BL6" s="377"/>
      <c r="BN6" s="340" t="n">
        <f aca="false">AW6+AY6+BA6+BC6+BE6+BG6+BI6+BK6</f>
        <v>8</v>
      </c>
      <c r="BO6" s="4" t="n">
        <f aca="false">AX6+AZ6+BB6+BD6+BF6+BH6+BJ6+BL6</f>
        <v>4</v>
      </c>
      <c r="BP6" s="341" t="n">
        <f aca="false">BO6/(BO6+BN6)</f>
        <v>0.333333333333333</v>
      </c>
      <c r="BQ6" s="4" t="n">
        <f aca="false">AW6+AX6+BE6+BF6</f>
        <v>5</v>
      </c>
      <c r="BR6" s="4" t="n">
        <f aca="false">AY6+AZ6+BG6+BH6</f>
        <v>7</v>
      </c>
      <c r="BS6" s="4" t="n">
        <f aca="false">BA6+BB6+BI6+BJ6</f>
        <v>0</v>
      </c>
      <c r="BT6" s="4" t="n">
        <f aca="false">SUM(BQ6:BS6)</f>
        <v>12</v>
      </c>
      <c r="BU6" s="15" t="n">
        <f aca="false">BR6/BT6</f>
        <v>0.583333333333333</v>
      </c>
      <c r="BV6" s="15" t="n">
        <f aca="false">BS6/BT6</f>
        <v>0</v>
      </c>
      <c r="BW6" s="4" t="n">
        <f aca="false">BC6+BD6+BK6+BL6</f>
        <v>0</v>
      </c>
      <c r="BX6" s="4" t="n">
        <f aca="false">SUM(AW6:BD6)</f>
        <v>11</v>
      </c>
      <c r="BY6" s="342" t="n">
        <f aca="false">SUM(BE6:BL6)</f>
        <v>1</v>
      </c>
      <c r="BZ6" s="343" t="n">
        <f aca="false">SUM(AW6:BL6)</f>
        <v>12</v>
      </c>
      <c r="CC6" s="15" t="n">
        <f aca="false">(BN6/DI6) - 1</f>
        <v>0</v>
      </c>
      <c r="CD6" s="15" t="n">
        <f aca="false">(BO6/DJ6) - 1</f>
        <v>-0.2</v>
      </c>
      <c r="CE6" s="15" t="n">
        <f aca="false">(BP6/DK6) - 1</f>
        <v>-0.133333333333333</v>
      </c>
      <c r="CF6" s="15" t="n">
        <f aca="false">(BQ6/DL6) - 1</f>
        <v>-0.285714285714286</v>
      </c>
      <c r="CG6" s="15" t="n">
        <f aca="false">(BR6/DM6) - 1</f>
        <v>0.166666666666667</v>
      </c>
      <c r="CH6" s="15" t="e">
        <f aca="false">(BS6/DN6) - 1</f>
        <v>#DIV/0!</v>
      </c>
      <c r="CI6" s="15" t="n">
        <f aca="false">(BT6/DO6) - 1</f>
        <v>-0.0769230769230769</v>
      </c>
      <c r="CJ6" s="15" t="n">
        <f aca="false">(BU6/DP6) - 1</f>
        <v>0.263888888888889</v>
      </c>
      <c r="CK6" s="15" t="e">
        <f aca="false">(BV6/DQ6) - 1</f>
        <v>#DIV/0!</v>
      </c>
      <c r="CL6" s="15" t="e">
        <f aca="false">(BW6/DR6) - 1</f>
        <v>#DIV/0!</v>
      </c>
      <c r="CM6" s="15" t="n">
        <f aca="false">(BX6/DS6) - 1</f>
        <v>0.1</v>
      </c>
      <c r="CN6" s="15" t="n">
        <f aca="false">(BY6/DT6) - 1</f>
        <v>-0.666666666666667</v>
      </c>
      <c r="CO6" s="15" t="n">
        <f aca="false">(BZ6/DU6) - 1</f>
        <v>-0.0769230769230769</v>
      </c>
      <c r="CQ6" s="349" t="n">
        <v>0.302083333333333</v>
      </c>
      <c r="CR6" s="433" t="n">
        <v>2</v>
      </c>
      <c r="CS6" s="433" t="n">
        <v>2</v>
      </c>
      <c r="CT6" s="433" t="n">
        <v>3</v>
      </c>
      <c r="CU6" s="433" t="n">
        <v>3</v>
      </c>
      <c r="CV6" s="433"/>
      <c r="CW6" s="433"/>
      <c r="CX6" s="433"/>
      <c r="CY6" s="433"/>
      <c r="CZ6" s="433" t="n">
        <v>3</v>
      </c>
      <c r="DA6" s="433"/>
      <c r="DB6" s="433"/>
      <c r="DC6" s="433"/>
      <c r="DD6" s="433"/>
      <c r="DE6" s="433"/>
      <c r="DF6" s="433"/>
      <c r="DG6" s="434"/>
      <c r="DI6" s="340" t="n">
        <f aca="false">CR6+CT6+CV6+CX6+CZ6+DB6+DD6+DF6</f>
        <v>8</v>
      </c>
      <c r="DJ6" s="4" t="n">
        <f aca="false">CS6+CU6+CW6+CY6+DA6+DC6+DE6+DG6</f>
        <v>5</v>
      </c>
      <c r="DK6" s="341" t="n">
        <f aca="false">DJ6/(DJ6+DI6)</f>
        <v>0.384615384615385</v>
      </c>
      <c r="DL6" s="4" t="n">
        <f aca="false">CR6+CS6+CZ6+DA6</f>
        <v>7</v>
      </c>
      <c r="DM6" s="4" t="n">
        <f aca="false">CT6+CU6+DB6+DC6</f>
        <v>6</v>
      </c>
      <c r="DN6" s="4" t="n">
        <f aca="false">CV6+CW6+DD6+DE6</f>
        <v>0</v>
      </c>
      <c r="DO6" s="4" t="n">
        <f aca="false">SUM(DL6:DN6)</f>
        <v>13</v>
      </c>
      <c r="DP6" s="15" t="n">
        <f aca="false">DM6/DO6</f>
        <v>0.461538461538462</v>
      </c>
      <c r="DQ6" s="15" t="n">
        <f aca="false">DN6/DO6</f>
        <v>0</v>
      </c>
      <c r="DR6" s="4" t="n">
        <f aca="false">CX6+CY6+DF6+DG6</f>
        <v>0</v>
      </c>
      <c r="DS6" s="4" t="n">
        <f aca="false">SUM(CR6:CY6)</f>
        <v>10</v>
      </c>
      <c r="DT6" s="342" t="n">
        <f aca="false">SUM(CZ6:DG6)</f>
        <v>3</v>
      </c>
      <c r="DU6" s="343" t="n">
        <f aca="false">SUM(CR6:DG6)</f>
        <v>13</v>
      </c>
      <c r="DX6" s="15" t="n">
        <f aca="false">(DI6/FD6) - 1</f>
        <v>0.6</v>
      </c>
      <c r="DY6" s="15" t="n">
        <f aca="false">(DJ6/FE6) - 1</f>
        <v>1.5</v>
      </c>
      <c r="DZ6" s="15" t="n">
        <f aca="false">(DK6/FF6) - 1</f>
        <v>0.346153846153846</v>
      </c>
      <c r="EA6" s="15" t="n">
        <f aca="false">(DL6/FG6) - 1</f>
        <v>0.4</v>
      </c>
      <c r="EB6" s="15" t="n">
        <f aca="false">(DM6/FH6) - 1</f>
        <v>2</v>
      </c>
      <c r="EC6" s="15" t="e">
        <f aca="false">(DN6/FI6) - 1</f>
        <v>#DIV/0!</v>
      </c>
      <c r="ED6" s="15" t="n">
        <f aca="false">(DO6/FJ6) - 1</f>
        <v>0.857142857142857</v>
      </c>
      <c r="EE6" s="15" t="n">
        <f aca="false">(DP6/FK6) - 1</f>
        <v>0.615384615384616</v>
      </c>
      <c r="EF6" s="15" t="e">
        <f aca="false">(DQ6/FL6) - 1</f>
        <v>#DIV/0!</v>
      </c>
      <c r="EG6" s="15" t="e">
        <f aca="false">(DR6/FM6) - 1</f>
        <v>#DIV/0!</v>
      </c>
      <c r="EH6" s="15" t="n">
        <f aca="false">(DS6/FN6) - 1</f>
        <v>0.666666666666667</v>
      </c>
      <c r="EI6" s="15" t="n">
        <f aca="false">(DT6/FO6) - 1</f>
        <v>2</v>
      </c>
      <c r="EJ6" s="15" t="n">
        <f aca="false">(DU6/FP6) - 1</f>
        <v>0.857142857142857</v>
      </c>
      <c r="EL6" s="350" t="n">
        <v>0.302083333333333</v>
      </c>
      <c r="EM6" s="451" t="n">
        <v>3</v>
      </c>
      <c r="EN6" s="452" t="n">
        <v>1</v>
      </c>
      <c r="EO6" s="453" t="n">
        <v>1</v>
      </c>
      <c r="EP6" s="452" t="n">
        <v>1</v>
      </c>
      <c r="EQ6" s="451"/>
      <c r="ER6" s="454"/>
      <c r="ES6" s="451"/>
      <c r="ET6" s="452"/>
      <c r="EU6" s="455" t="n">
        <v>1</v>
      </c>
      <c r="EV6" s="452"/>
      <c r="EW6" s="453"/>
      <c r="EX6" s="452"/>
      <c r="EY6" s="451"/>
      <c r="EZ6" s="454"/>
      <c r="FA6" s="451"/>
      <c r="FB6" s="456"/>
      <c r="FD6" s="340" t="n">
        <f aca="false">EM6+EO6+EQ6+ES6+EU6+EW6+EY6+FA6</f>
        <v>5</v>
      </c>
      <c r="FE6" s="4" t="n">
        <f aca="false">EN6+EP6+ER6+ET6+EV6+EX6+EZ6+FB6</f>
        <v>2</v>
      </c>
      <c r="FF6" s="341" t="n">
        <f aca="false">FE6/(FE6+FD6)</f>
        <v>0.285714285714286</v>
      </c>
      <c r="FG6" s="4" t="n">
        <f aca="false">EM6+EN6+EU6+EV6</f>
        <v>5</v>
      </c>
      <c r="FH6" s="4" t="n">
        <f aca="false">EO6+EP6+EW6+EX6</f>
        <v>2</v>
      </c>
      <c r="FI6" s="4" t="n">
        <f aca="false">EQ6+ER6+EY6+EZ6</f>
        <v>0</v>
      </c>
      <c r="FJ6" s="4" t="n">
        <f aca="false">SUM(FG6:FI6)</f>
        <v>7</v>
      </c>
      <c r="FK6" s="15" t="n">
        <f aca="false">FH6/FJ6</f>
        <v>0.285714285714286</v>
      </c>
      <c r="FL6" s="15" t="n">
        <f aca="false">FI6/FJ6</f>
        <v>0</v>
      </c>
      <c r="FM6" s="4" t="n">
        <f aca="false">ES6+ET6+FA6+FB6</f>
        <v>0</v>
      </c>
      <c r="FN6" s="4" t="n">
        <f aca="false">SUM(EM6:ET6)</f>
        <v>6</v>
      </c>
      <c r="FO6" s="342" t="n">
        <f aca="false">SUM(EU6:FB6)</f>
        <v>1</v>
      </c>
      <c r="FP6" s="343" t="n">
        <f aca="false">SUM(EM6:FB6)</f>
        <v>7</v>
      </c>
      <c r="GF6" s="347" t="e">
        <f aca="false">(FD6/FR6) - 1</f>
        <v>#DIV/0!</v>
      </c>
      <c r="GG6" s="15" t="e">
        <f aca="false">(FE6/FS6) - 1</f>
        <v>#DIV/0!</v>
      </c>
      <c r="GH6" s="15" t="e">
        <f aca="false">(FF6/FT6) - 1</f>
        <v>#DIV/0!</v>
      </c>
      <c r="GI6" s="15" t="e">
        <f aca="false">(FG6/FU6) - 1</f>
        <v>#DIV/0!</v>
      </c>
      <c r="GJ6" s="15" t="e">
        <f aca="false">(FH6/FV6) - 1</f>
        <v>#DIV/0!</v>
      </c>
      <c r="GK6" s="15" t="e">
        <f aca="false">(FI6/FW6) - 1</f>
        <v>#DIV/0!</v>
      </c>
      <c r="GL6" s="15" t="e">
        <f aca="false">(FJ6/FX6) - 1</f>
        <v>#DIV/0!</v>
      </c>
      <c r="GM6" s="15" t="e">
        <f aca="false">(FK6/FY6) - 1</f>
        <v>#DIV/0!</v>
      </c>
      <c r="GN6" s="15" t="e">
        <f aca="false">(FL6/FZ6) - 1</f>
        <v>#DIV/0!</v>
      </c>
      <c r="GO6" s="15" t="e">
        <f aca="false">(FM6/GA6) - 1</f>
        <v>#DIV/0!</v>
      </c>
      <c r="GP6" s="15" t="e">
        <f aca="false">(FN6/GB6) - 1</f>
        <v>#DIV/0!</v>
      </c>
      <c r="GQ6" s="15" t="e">
        <f aca="false">(FO6/GC6) - 1</f>
        <v>#DIV/0!</v>
      </c>
      <c r="GR6" s="348" t="e">
        <f aca="false">(FP6/GD6) - 1</f>
        <v>#DIV/0!</v>
      </c>
    </row>
    <row r="7" customFormat="false" ht="21" hidden="false" customHeight="true" outlineLevel="0" collapsed="false">
      <c r="A7" s="349" t="n">
        <v>0.3125</v>
      </c>
      <c r="B7" s="376" t="n">
        <v>1</v>
      </c>
      <c r="C7" s="377"/>
      <c r="D7" s="376" t="n">
        <v>3</v>
      </c>
      <c r="E7" s="377" t="n">
        <v>3</v>
      </c>
      <c r="F7" s="376"/>
      <c r="G7" s="377"/>
      <c r="H7" s="376"/>
      <c r="I7" s="377"/>
      <c r="J7" s="376"/>
      <c r="K7" s="377"/>
      <c r="L7" s="376"/>
      <c r="M7" s="377"/>
      <c r="N7" s="376"/>
      <c r="O7" s="377"/>
      <c r="P7" s="376"/>
      <c r="Q7" s="377"/>
      <c r="S7" s="340" t="n">
        <f aca="false">B7+D7+F7+H7+J7+L7+N7+P7</f>
        <v>4</v>
      </c>
      <c r="T7" s="4" t="n">
        <f aca="false">C7+E7+G7+I7+K7+M7+O7+Q7</f>
        <v>3</v>
      </c>
      <c r="U7" s="341" t="n">
        <f aca="false">T7/(T7+S7)</f>
        <v>0.428571428571429</v>
      </c>
      <c r="V7" s="4" t="n">
        <f aca="false">B7+C7+J7+K7</f>
        <v>1</v>
      </c>
      <c r="W7" s="4" t="n">
        <f aca="false">D7+E7+L7+M7</f>
        <v>6</v>
      </c>
      <c r="X7" s="4" t="n">
        <f aca="false">F7+G7+N7+O7</f>
        <v>0</v>
      </c>
      <c r="Y7" s="4" t="n">
        <f aca="false">SUM(V7:X7)</f>
        <v>7</v>
      </c>
      <c r="Z7" s="15" t="n">
        <f aca="false">W7/Y7</f>
        <v>0.857142857142857</v>
      </c>
      <c r="AA7" s="15" t="n">
        <f aca="false">X7/Y7</f>
        <v>0</v>
      </c>
      <c r="AB7" s="4" t="n">
        <f aca="false">H7+I7+P7+Q7</f>
        <v>0</v>
      </c>
      <c r="AC7" s="4" t="n">
        <f aca="false">SUM(B7:I7)</f>
        <v>7</v>
      </c>
      <c r="AD7" s="342" t="n">
        <f aca="false">SUM(J7:Q7)</f>
        <v>0</v>
      </c>
      <c r="AE7" s="343" t="n">
        <f aca="false">SUM(B7:Q7)</f>
        <v>7</v>
      </c>
      <c r="AH7" s="15" t="n">
        <f aca="false">(S7/BN7) - 1</f>
        <v>1</v>
      </c>
      <c r="AI7" s="15" t="n">
        <f aca="false">(T7/BO7) - 1</f>
        <v>-0.4</v>
      </c>
      <c r="AJ7" s="15" t="n">
        <f aca="false">(U7/BP7) - 1</f>
        <v>-0.4</v>
      </c>
      <c r="AK7" s="15" t="n">
        <f aca="false">(V7/BQ7) - 1</f>
        <v>0</v>
      </c>
      <c r="AL7" s="15" t="n">
        <f aca="false">(W7/BR7) - 1</f>
        <v>0</v>
      </c>
      <c r="AM7" s="15" t="e">
        <f aca="false">(X7/BS7) - 1</f>
        <v>#DIV/0!</v>
      </c>
      <c r="AN7" s="15" t="n">
        <f aca="false">(Y7/BT7) - 1</f>
        <v>0</v>
      </c>
      <c r="AO7" s="15" t="n">
        <f aca="false">(Z7/BU7) - 1</f>
        <v>0</v>
      </c>
      <c r="AP7" s="15" t="e">
        <f aca="false">(AA7/BV7) - 1</f>
        <v>#DIV/0!</v>
      </c>
      <c r="AQ7" s="15" t="e">
        <f aca="false">(AB7/BW7) - 1</f>
        <v>#DIV/0!</v>
      </c>
      <c r="AR7" s="15" t="n">
        <f aca="false">(AC7/BX7) - 1</f>
        <v>0</v>
      </c>
      <c r="AS7" s="15" t="e">
        <f aca="false">(AD7/BY7) - 1</f>
        <v>#DIV/0!</v>
      </c>
      <c r="AT7" s="15" t="n">
        <f aca="false">(AE7/BZ7) - 1</f>
        <v>0</v>
      </c>
      <c r="AV7" s="349" t="n">
        <v>0.3125</v>
      </c>
      <c r="AW7" s="376" t="n">
        <v>1</v>
      </c>
      <c r="AX7" s="377"/>
      <c r="AY7" s="376" t="n">
        <v>1</v>
      </c>
      <c r="AZ7" s="377" t="n">
        <v>5</v>
      </c>
      <c r="BA7" s="376"/>
      <c r="BB7" s="377"/>
      <c r="BC7" s="376"/>
      <c r="BD7" s="377"/>
      <c r="BE7" s="376"/>
      <c r="BF7" s="377"/>
      <c r="BG7" s="376"/>
      <c r="BH7" s="377"/>
      <c r="BI7" s="376"/>
      <c r="BJ7" s="377"/>
      <c r="BK7" s="376"/>
      <c r="BL7" s="377"/>
      <c r="BN7" s="340" t="n">
        <f aca="false">AW7+AY7+BA7+BC7+BE7+BG7+BI7+BK7</f>
        <v>2</v>
      </c>
      <c r="BO7" s="4" t="n">
        <f aca="false">AX7+AZ7+BB7+BD7+BF7+BH7+BJ7+BL7</f>
        <v>5</v>
      </c>
      <c r="BP7" s="341" t="n">
        <f aca="false">BO7/(BO7+BN7)</f>
        <v>0.714285714285714</v>
      </c>
      <c r="BQ7" s="4" t="n">
        <f aca="false">AW7+AX7+BE7+BF7</f>
        <v>1</v>
      </c>
      <c r="BR7" s="4" t="n">
        <f aca="false">AY7+AZ7+BG7+BH7</f>
        <v>6</v>
      </c>
      <c r="BS7" s="4" t="n">
        <f aca="false">BA7+BB7+BI7+BJ7</f>
        <v>0</v>
      </c>
      <c r="BT7" s="4" t="n">
        <f aca="false">SUM(BQ7:BS7)</f>
        <v>7</v>
      </c>
      <c r="BU7" s="15" t="n">
        <f aca="false">BR7/BT7</f>
        <v>0.857142857142857</v>
      </c>
      <c r="BV7" s="15" t="n">
        <f aca="false">BS7/BT7</f>
        <v>0</v>
      </c>
      <c r="BW7" s="4" t="n">
        <f aca="false">BC7+BD7+BK7+BL7</f>
        <v>0</v>
      </c>
      <c r="BX7" s="4" t="n">
        <f aca="false">SUM(AW7:BD7)</f>
        <v>7</v>
      </c>
      <c r="BY7" s="342" t="n">
        <f aca="false">SUM(BE7:BL7)</f>
        <v>0</v>
      </c>
      <c r="BZ7" s="343" t="n">
        <f aca="false">SUM(AW7:BL7)</f>
        <v>7</v>
      </c>
      <c r="CC7" s="15" t="n">
        <f aca="false">(BN7/DI7) - 1</f>
        <v>-0.666666666666667</v>
      </c>
      <c r="CD7" s="15" t="n">
        <f aca="false">(BO7/DJ7) - 1</f>
        <v>1.5</v>
      </c>
      <c r="CE7" s="15" t="n">
        <f aca="false">(BP7/DK7) - 1</f>
        <v>1.85714285714286</v>
      </c>
      <c r="CF7" s="15" t="n">
        <f aca="false">(BQ7/DL7) - 1</f>
        <v>-0.666666666666667</v>
      </c>
      <c r="CG7" s="15" t="n">
        <f aca="false">(BR7/DM7) - 1</f>
        <v>0.2</v>
      </c>
      <c r="CH7" s="15" t="e">
        <f aca="false">(BS7/DN7) - 1</f>
        <v>#DIV/0!</v>
      </c>
      <c r="CI7" s="15" t="n">
        <f aca="false">(BT7/DO7) - 1</f>
        <v>-0.125</v>
      </c>
      <c r="CJ7" s="15" t="n">
        <f aca="false">(BU7/DP7) - 1</f>
        <v>0.371428571428571</v>
      </c>
      <c r="CK7" s="15" t="e">
        <f aca="false">(BV7/DQ7) - 1</f>
        <v>#DIV/0!</v>
      </c>
      <c r="CL7" s="15" t="e">
        <f aca="false">(BW7/DR7) - 1</f>
        <v>#DIV/0!</v>
      </c>
      <c r="CM7" s="15" t="n">
        <f aca="false">(BX7/DS7) - 1</f>
        <v>0</v>
      </c>
      <c r="CN7" s="15" t="n">
        <f aca="false">(BY7/DT7) - 1</f>
        <v>-1</v>
      </c>
      <c r="CO7" s="15" t="n">
        <f aca="false">(BZ7/DU7) - 1</f>
        <v>-0.125</v>
      </c>
      <c r="CQ7" s="349" t="n">
        <v>0.3125</v>
      </c>
      <c r="CR7" s="433" t="n">
        <v>2</v>
      </c>
      <c r="CS7" s="433"/>
      <c r="CT7" s="433" t="n">
        <v>4</v>
      </c>
      <c r="CU7" s="433" t="n">
        <v>1</v>
      </c>
      <c r="CV7" s="433"/>
      <c r="CW7" s="433"/>
      <c r="CX7" s="433"/>
      <c r="CY7" s="433"/>
      <c r="CZ7" s="433"/>
      <c r="DA7" s="433" t="n">
        <v>1</v>
      </c>
      <c r="DB7" s="433"/>
      <c r="DC7" s="433"/>
      <c r="DD7" s="433"/>
      <c r="DE7" s="433"/>
      <c r="DF7" s="433"/>
      <c r="DG7" s="434"/>
      <c r="DI7" s="340" t="n">
        <f aca="false">CR7+CT7+CV7+CX7+CZ7+DB7+DD7+DF7</f>
        <v>6</v>
      </c>
      <c r="DJ7" s="4" t="n">
        <f aca="false">CS7+CU7+CW7+CY7+DA7+DC7+DE7+DG7</f>
        <v>2</v>
      </c>
      <c r="DK7" s="341" t="n">
        <f aca="false">DJ7/(DJ7+DI7)</f>
        <v>0.25</v>
      </c>
      <c r="DL7" s="4" t="n">
        <f aca="false">CR7+CS7+CZ7+DA7</f>
        <v>3</v>
      </c>
      <c r="DM7" s="4" t="n">
        <f aca="false">CT7+CU7+DB7+DC7</f>
        <v>5</v>
      </c>
      <c r="DN7" s="4" t="n">
        <f aca="false">CV7+CW7+DD7+DE7</f>
        <v>0</v>
      </c>
      <c r="DO7" s="4" t="n">
        <f aca="false">SUM(DL7:DN7)</f>
        <v>8</v>
      </c>
      <c r="DP7" s="15" t="n">
        <f aca="false">DM7/DO7</f>
        <v>0.625</v>
      </c>
      <c r="DQ7" s="15" t="n">
        <f aca="false">DN7/DO7</f>
        <v>0</v>
      </c>
      <c r="DR7" s="4" t="n">
        <f aca="false">CX7+CY7+DF7+DG7</f>
        <v>0</v>
      </c>
      <c r="DS7" s="4" t="n">
        <f aca="false">SUM(CR7:CY7)</f>
        <v>7</v>
      </c>
      <c r="DT7" s="342" t="n">
        <f aca="false">SUM(CZ7:DG7)</f>
        <v>1</v>
      </c>
      <c r="DU7" s="343" t="n">
        <f aca="false">SUM(CR7:DG7)</f>
        <v>8</v>
      </c>
      <c r="DX7" s="15" t="n">
        <f aca="false">(DI7/FD7) - 1</f>
        <v>1</v>
      </c>
      <c r="DY7" s="15" t="n">
        <f aca="false">(DJ7/FE7) - 1</f>
        <v>0</v>
      </c>
      <c r="DZ7" s="15" t="n">
        <f aca="false">(DK7/FF7) - 1</f>
        <v>-0.375</v>
      </c>
      <c r="EA7" s="15" t="n">
        <f aca="false">(DL7/FG7) - 1</f>
        <v>2</v>
      </c>
      <c r="EB7" s="15" t="n">
        <f aca="false">(DM7/FH7) - 1</f>
        <v>0.25</v>
      </c>
      <c r="EC7" s="15" t="e">
        <f aca="false">(DN7/FI7) - 1</f>
        <v>#DIV/0!</v>
      </c>
      <c r="ED7" s="15" t="n">
        <f aca="false">(DO7/FJ7) - 1</f>
        <v>0.6</v>
      </c>
      <c r="EE7" s="15" t="n">
        <f aca="false">(DP7/FK7) - 1</f>
        <v>-0.21875</v>
      </c>
      <c r="EF7" s="15" t="e">
        <f aca="false">(DQ7/FL7) - 1</f>
        <v>#DIV/0!</v>
      </c>
      <c r="EG7" s="15" t="e">
        <f aca="false">(DR7/FM7) - 1</f>
        <v>#DIV/0!</v>
      </c>
      <c r="EH7" s="15" t="n">
        <f aca="false">(DS7/FN7) - 1</f>
        <v>0.75</v>
      </c>
      <c r="EI7" s="15" t="n">
        <f aca="false">(DT7/FO7) - 1</f>
        <v>0</v>
      </c>
      <c r="EJ7" s="15" t="n">
        <f aca="false">(DU7/FP7) - 1</f>
        <v>0.6</v>
      </c>
      <c r="EL7" s="350" t="n">
        <v>0.3125</v>
      </c>
      <c r="EM7" s="451"/>
      <c r="EN7" s="452"/>
      <c r="EO7" s="453" t="n">
        <v>2</v>
      </c>
      <c r="EP7" s="452" t="n">
        <v>2</v>
      </c>
      <c r="EQ7" s="451"/>
      <c r="ER7" s="454"/>
      <c r="ES7" s="451"/>
      <c r="ET7" s="452"/>
      <c r="EU7" s="455" t="n">
        <v>1</v>
      </c>
      <c r="EV7" s="452"/>
      <c r="EW7" s="453"/>
      <c r="EX7" s="452"/>
      <c r="EY7" s="451"/>
      <c r="EZ7" s="454"/>
      <c r="FA7" s="451"/>
      <c r="FB7" s="456"/>
      <c r="FD7" s="340" t="n">
        <f aca="false">EM7+EO7+EQ7+ES7+EU7+EW7+EY7+FA7</f>
        <v>3</v>
      </c>
      <c r="FE7" s="4" t="n">
        <f aca="false">EN7+EP7+ER7+ET7+EV7+EX7+EZ7+FB7</f>
        <v>2</v>
      </c>
      <c r="FF7" s="341" t="n">
        <f aca="false">FE7/(FE7+FD7)</f>
        <v>0.4</v>
      </c>
      <c r="FG7" s="4" t="n">
        <f aca="false">EM7+EN7+EU7+EV7</f>
        <v>1</v>
      </c>
      <c r="FH7" s="4" t="n">
        <f aca="false">EO7+EP7+EW7+EX7</f>
        <v>4</v>
      </c>
      <c r="FI7" s="4" t="n">
        <f aca="false">EQ7+ER7+EY7+EZ7</f>
        <v>0</v>
      </c>
      <c r="FJ7" s="4" t="n">
        <f aca="false">SUM(FG7:FI7)</f>
        <v>5</v>
      </c>
      <c r="FK7" s="15" t="n">
        <f aca="false">FH7/FJ7</f>
        <v>0.8</v>
      </c>
      <c r="FL7" s="15" t="n">
        <f aca="false">FI7/FJ7</f>
        <v>0</v>
      </c>
      <c r="FM7" s="4" t="n">
        <f aca="false">ES7+ET7+FA7+FB7</f>
        <v>0</v>
      </c>
      <c r="FN7" s="4" t="n">
        <f aca="false">SUM(EM7:ET7)</f>
        <v>4</v>
      </c>
      <c r="FO7" s="342" t="n">
        <f aca="false">SUM(EU7:FB7)</f>
        <v>1</v>
      </c>
      <c r="FP7" s="343" t="n">
        <f aca="false">SUM(EM7:FB7)</f>
        <v>5</v>
      </c>
      <c r="GF7" s="347" t="e">
        <f aca="false">(FD7/FR7) - 1</f>
        <v>#DIV/0!</v>
      </c>
      <c r="GG7" s="15" t="e">
        <f aca="false">(FE7/FS7) - 1</f>
        <v>#DIV/0!</v>
      </c>
      <c r="GH7" s="15" t="e">
        <f aca="false">(FF7/FT7) - 1</f>
        <v>#DIV/0!</v>
      </c>
      <c r="GI7" s="15" t="e">
        <f aca="false">(FG7/FU7) - 1</f>
        <v>#DIV/0!</v>
      </c>
      <c r="GJ7" s="15" t="e">
        <f aca="false">(FH7/FV7) - 1</f>
        <v>#DIV/0!</v>
      </c>
      <c r="GK7" s="15" t="e">
        <f aca="false">(FI7/FW7) - 1</f>
        <v>#DIV/0!</v>
      </c>
      <c r="GL7" s="15" t="e">
        <f aca="false">(FJ7/FX7) - 1</f>
        <v>#DIV/0!</v>
      </c>
      <c r="GM7" s="15" t="e">
        <f aca="false">(FK7/FY7) - 1</f>
        <v>#DIV/0!</v>
      </c>
      <c r="GN7" s="15" t="e">
        <f aca="false">(FL7/FZ7) - 1</f>
        <v>#DIV/0!</v>
      </c>
      <c r="GO7" s="15" t="e">
        <f aca="false">(FM7/GA7) - 1</f>
        <v>#DIV/0!</v>
      </c>
      <c r="GP7" s="15" t="e">
        <f aca="false">(FN7/GB7) - 1</f>
        <v>#DIV/0!</v>
      </c>
      <c r="GQ7" s="15" t="e">
        <f aca="false">(FO7/GC7) - 1</f>
        <v>#DIV/0!</v>
      </c>
      <c r="GR7" s="348" t="e">
        <f aca="false">(FP7/GD7) - 1</f>
        <v>#DIV/0!</v>
      </c>
    </row>
    <row r="8" customFormat="false" ht="21" hidden="false" customHeight="true" outlineLevel="0" collapsed="false">
      <c r="A8" s="349" t="n">
        <v>0.322916666666667</v>
      </c>
      <c r="B8" s="376" t="n">
        <v>2</v>
      </c>
      <c r="C8" s="377"/>
      <c r="D8" s="376" t="n">
        <v>2</v>
      </c>
      <c r="E8" s="377" t="n">
        <v>1</v>
      </c>
      <c r="F8" s="376"/>
      <c r="G8" s="377"/>
      <c r="H8" s="376"/>
      <c r="I8" s="377"/>
      <c r="J8" s="376" t="n">
        <v>1</v>
      </c>
      <c r="K8" s="377"/>
      <c r="L8" s="376"/>
      <c r="M8" s="377"/>
      <c r="N8" s="376"/>
      <c r="O8" s="377"/>
      <c r="P8" s="376"/>
      <c r="Q8" s="377"/>
      <c r="S8" s="340" t="n">
        <f aca="false">B8+D8+F8+H8+J8+L8+N8+P8</f>
        <v>5</v>
      </c>
      <c r="T8" s="4" t="n">
        <f aca="false">C8+E8+G8+I8+K8+M8+O8+Q8</f>
        <v>1</v>
      </c>
      <c r="U8" s="341" t="n">
        <f aca="false">T8/(T8+S8)</f>
        <v>0.166666666666667</v>
      </c>
      <c r="V8" s="4" t="n">
        <f aca="false">B8+C8+J8+K8</f>
        <v>3</v>
      </c>
      <c r="W8" s="4" t="n">
        <f aca="false">D8+E8+L8+M8</f>
        <v>3</v>
      </c>
      <c r="X8" s="4" t="n">
        <f aca="false">F8+G8+N8+O8</f>
        <v>0</v>
      </c>
      <c r="Y8" s="4" t="n">
        <f aca="false">SUM(V8:X8)</f>
        <v>6</v>
      </c>
      <c r="Z8" s="15" t="n">
        <f aca="false">W8/Y8</f>
        <v>0.5</v>
      </c>
      <c r="AA8" s="15" t="n">
        <f aca="false">X8/Y8</f>
        <v>0</v>
      </c>
      <c r="AB8" s="4" t="n">
        <f aca="false">H8+I8+P8+Q8</f>
        <v>0</v>
      </c>
      <c r="AC8" s="4" t="n">
        <f aca="false">SUM(B8:I8)</f>
        <v>5</v>
      </c>
      <c r="AD8" s="342" t="n">
        <f aca="false">SUM(J8:Q8)</f>
        <v>1</v>
      </c>
      <c r="AE8" s="343" t="n">
        <f aca="false">SUM(B8:Q8)</f>
        <v>6</v>
      </c>
      <c r="AH8" s="15" t="n">
        <f aca="false">(S8/BN8) - 1</f>
        <v>-0.6875</v>
      </c>
      <c r="AI8" s="15" t="n">
        <f aca="false">(T8/BO8) - 1</f>
        <v>-0.75</v>
      </c>
      <c r="AJ8" s="15" t="n">
        <f aca="false">(U8/BP8) - 1</f>
        <v>-0.166666666666667</v>
      </c>
      <c r="AK8" s="15" t="n">
        <f aca="false">(V8/BQ8) - 1</f>
        <v>-0.75</v>
      </c>
      <c r="AL8" s="15" t="n">
        <f aca="false">(W8/BR8) - 1</f>
        <v>-0.625</v>
      </c>
      <c r="AM8" s="15" t="e">
        <f aca="false">(X8/BS8) - 1</f>
        <v>#DIV/0!</v>
      </c>
      <c r="AN8" s="15" t="n">
        <f aca="false">(Y8/BT8) - 1</f>
        <v>-0.7</v>
      </c>
      <c r="AO8" s="15" t="n">
        <f aca="false">(Z8/BU8) - 1</f>
        <v>0.25</v>
      </c>
      <c r="AP8" s="15" t="e">
        <f aca="false">(AA8/BV8) - 1</f>
        <v>#DIV/0!</v>
      </c>
      <c r="AQ8" s="15" t="e">
        <f aca="false">(AB8/BW8) - 1</f>
        <v>#DIV/0!</v>
      </c>
      <c r="AR8" s="15" t="n">
        <f aca="false">(AC8/BX8) - 1</f>
        <v>-0.722222222222222</v>
      </c>
      <c r="AS8" s="15" t="n">
        <f aca="false">(AD8/BY8) - 1</f>
        <v>-0.5</v>
      </c>
      <c r="AT8" s="15" t="n">
        <f aca="false">(AE8/BZ8) - 1</f>
        <v>-0.7</v>
      </c>
      <c r="AV8" s="349" t="n">
        <v>0.322916666666667</v>
      </c>
      <c r="AW8" s="376" t="n">
        <v>9</v>
      </c>
      <c r="AX8" s="377" t="n">
        <v>1</v>
      </c>
      <c r="AY8" s="376" t="n">
        <v>6</v>
      </c>
      <c r="AZ8" s="377" t="n">
        <v>2</v>
      </c>
      <c r="BA8" s="376"/>
      <c r="BB8" s="377"/>
      <c r="BC8" s="376"/>
      <c r="BD8" s="377"/>
      <c r="BE8" s="376" t="n">
        <v>1</v>
      </c>
      <c r="BF8" s="377" t="n">
        <v>1</v>
      </c>
      <c r="BG8" s="376"/>
      <c r="BH8" s="377"/>
      <c r="BI8" s="376"/>
      <c r="BJ8" s="377"/>
      <c r="BK8" s="376"/>
      <c r="BL8" s="377"/>
      <c r="BN8" s="340" t="n">
        <f aca="false">AW8+AY8+BA8+BC8+BE8+BG8+BI8+BK8</f>
        <v>16</v>
      </c>
      <c r="BO8" s="4" t="n">
        <f aca="false">AX8+AZ8+BB8+BD8+BF8+BH8+BJ8+BL8</f>
        <v>4</v>
      </c>
      <c r="BP8" s="341" t="n">
        <f aca="false">BO8/(BO8+BN8)</f>
        <v>0.2</v>
      </c>
      <c r="BQ8" s="4" t="n">
        <f aca="false">AW8+AX8+BE8+BF8</f>
        <v>12</v>
      </c>
      <c r="BR8" s="4" t="n">
        <f aca="false">AY8+AZ8+BG8+BH8</f>
        <v>8</v>
      </c>
      <c r="BS8" s="4" t="n">
        <f aca="false">BA8+BB8+BI8+BJ8</f>
        <v>0</v>
      </c>
      <c r="BT8" s="4" t="n">
        <f aca="false">SUM(BQ8:BS8)</f>
        <v>20</v>
      </c>
      <c r="BU8" s="15" t="n">
        <f aca="false">BR8/BT8</f>
        <v>0.4</v>
      </c>
      <c r="BV8" s="15" t="n">
        <f aca="false">BS8/BT8</f>
        <v>0</v>
      </c>
      <c r="BW8" s="4" t="n">
        <f aca="false">BC8+BD8+BK8+BL8</f>
        <v>0</v>
      </c>
      <c r="BX8" s="4" t="n">
        <f aca="false">SUM(AW8:BD8)</f>
        <v>18</v>
      </c>
      <c r="BY8" s="342" t="n">
        <f aca="false">SUM(BE8:BL8)</f>
        <v>2</v>
      </c>
      <c r="BZ8" s="343" t="n">
        <f aca="false">SUM(AW8:BL8)</f>
        <v>20</v>
      </c>
      <c r="CC8" s="15" t="n">
        <f aca="false">(BN8/DI8) - 1</f>
        <v>2.2</v>
      </c>
      <c r="CD8" s="15" t="n">
        <f aca="false">(BO8/DJ8) - 1</f>
        <v>0</v>
      </c>
      <c r="CE8" s="15" t="n">
        <f aca="false">(BP8/DK8) - 1</f>
        <v>-0.55</v>
      </c>
      <c r="CF8" s="15" t="n">
        <f aca="false">(BQ8/DL8) - 1</f>
        <v>1</v>
      </c>
      <c r="CG8" s="15" t="n">
        <f aca="false">(BR8/DM8) - 1</f>
        <v>3</v>
      </c>
      <c r="CH8" s="15" t="e">
        <f aca="false">(BS8/DN8) - 1</f>
        <v>#DIV/0!</v>
      </c>
      <c r="CI8" s="15" t="n">
        <f aca="false">(BT8/DO8) - 1</f>
        <v>1.5</v>
      </c>
      <c r="CJ8" s="15" t="n">
        <f aca="false">(BU8/DP8) - 1</f>
        <v>0.6</v>
      </c>
      <c r="CK8" s="15" t="e">
        <f aca="false">(BV8/DQ8) - 1</f>
        <v>#DIV/0!</v>
      </c>
      <c r="CL8" s="15" t="n">
        <f aca="false">(BW8/DR8) - 1</f>
        <v>-1</v>
      </c>
      <c r="CM8" s="15" t="n">
        <f aca="false">(BX8/DS8) - 1</f>
        <v>1.25</v>
      </c>
      <c r="CN8" s="15" t="n">
        <f aca="false">(BY8/DT8) - 1</f>
        <v>1</v>
      </c>
      <c r="CO8" s="15" t="n">
        <f aca="false">(BZ8/DU8) - 1</f>
        <v>1.22222222222222</v>
      </c>
      <c r="CQ8" s="349" t="n">
        <v>0.322916666666667</v>
      </c>
      <c r="CR8" s="442" t="n">
        <v>3</v>
      </c>
      <c r="CS8" s="442" t="n">
        <v>3</v>
      </c>
      <c r="CT8" s="442" t="n">
        <v>1</v>
      </c>
      <c r="CU8" s="442" t="n">
        <v>1</v>
      </c>
      <c r="CV8" s="442"/>
      <c r="CW8" s="442"/>
      <c r="CX8" s="442"/>
      <c r="CY8" s="442"/>
      <c r="CZ8" s="442"/>
      <c r="DA8" s="442"/>
      <c r="DB8" s="442"/>
      <c r="DC8" s="442"/>
      <c r="DD8" s="442"/>
      <c r="DE8" s="442"/>
      <c r="DF8" s="442" t="n">
        <v>1</v>
      </c>
      <c r="DG8" s="439"/>
      <c r="DI8" s="340" t="n">
        <f aca="false">CR8+CT8+CV8+CX8+CZ8+DB8+DD8+DF8</f>
        <v>5</v>
      </c>
      <c r="DJ8" s="4" t="n">
        <f aca="false">CS8+CU8+CW8+CY8+DA8+DC8+DE8+DG8</f>
        <v>4</v>
      </c>
      <c r="DK8" s="341" t="n">
        <f aca="false">DJ8/(DJ8+DI8)</f>
        <v>0.444444444444444</v>
      </c>
      <c r="DL8" s="4" t="n">
        <f aca="false">CR8+CS8+CZ8+DA8</f>
        <v>6</v>
      </c>
      <c r="DM8" s="4" t="n">
        <f aca="false">CT8+CU8+DB8+DC8</f>
        <v>2</v>
      </c>
      <c r="DN8" s="4" t="n">
        <f aca="false">CV8+CW8+DD8+DE8</f>
        <v>0</v>
      </c>
      <c r="DO8" s="4" t="n">
        <f aca="false">SUM(DL8:DN8)</f>
        <v>8</v>
      </c>
      <c r="DP8" s="15" t="n">
        <f aca="false">DM8/DO8</f>
        <v>0.25</v>
      </c>
      <c r="DQ8" s="15" t="n">
        <f aca="false">DN8/DO8</f>
        <v>0</v>
      </c>
      <c r="DR8" s="4" t="n">
        <f aca="false">CX8+CY8+DF8+DG8</f>
        <v>1</v>
      </c>
      <c r="DS8" s="4" t="n">
        <f aca="false">SUM(CR8:CY8)</f>
        <v>8</v>
      </c>
      <c r="DT8" s="342" t="n">
        <f aca="false">SUM(CZ8:DG8)</f>
        <v>1</v>
      </c>
      <c r="DU8" s="343" t="n">
        <f aca="false">SUM(CR8:DG8)</f>
        <v>9</v>
      </c>
      <c r="DX8" s="15" t="n">
        <f aca="false">(DI8/FD8) - 1</f>
        <v>1.5</v>
      </c>
      <c r="DY8" s="15" t="n">
        <f aca="false">(DJ8/FE8) - 1</f>
        <v>1</v>
      </c>
      <c r="DZ8" s="15" t="n">
        <f aca="false">(DK8/FF8) - 1</f>
        <v>-0.111111111111111</v>
      </c>
      <c r="EA8" s="15" t="n">
        <f aca="false">(DL8/FG8) - 1</f>
        <v>2</v>
      </c>
      <c r="EB8" s="15" t="n">
        <f aca="false">(DM8/FH8) - 1</f>
        <v>0</v>
      </c>
      <c r="EC8" s="15" t="e">
        <f aca="false">(DN8/FI8) - 1</f>
        <v>#DIV/0!</v>
      </c>
      <c r="ED8" s="15" t="n">
        <f aca="false">(DO8/FJ8) - 1</f>
        <v>1</v>
      </c>
      <c r="EE8" s="15" t="n">
        <f aca="false">(DP8/FK8) - 1</f>
        <v>-0.5</v>
      </c>
      <c r="EF8" s="15" t="e">
        <f aca="false">(DQ8/FL8) - 1</f>
        <v>#DIV/0!</v>
      </c>
      <c r="EG8" s="15" t="e">
        <f aca="false">(DR8/FM8) - 1</f>
        <v>#DIV/0!</v>
      </c>
      <c r="EH8" s="15" t="n">
        <f aca="false">(DS8/FN8) - 1</f>
        <v>1.66666666666667</v>
      </c>
      <c r="EI8" s="15" t="n">
        <f aca="false">(DT8/FO8) - 1</f>
        <v>0</v>
      </c>
      <c r="EJ8" s="15" t="n">
        <f aca="false">(DU8/FP8) - 1</f>
        <v>1.25</v>
      </c>
      <c r="EL8" s="350" t="n">
        <v>0.322916666666667</v>
      </c>
      <c r="EM8" s="451"/>
      <c r="EN8" s="452" t="n">
        <v>1</v>
      </c>
      <c r="EO8" s="453" t="n">
        <v>1</v>
      </c>
      <c r="EP8" s="452" t="n">
        <v>1</v>
      </c>
      <c r="EQ8" s="451"/>
      <c r="ER8" s="454"/>
      <c r="ES8" s="451"/>
      <c r="ET8" s="452"/>
      <c r="EU8" s="455" t="n">
        <v>1</v>
      </c>
      <c r="EV8" s="452"/>
      <c r="EW8" s="453"/>
      <c r="EX8" s="452"/>
      <c r="EY8" s="451"/>
      <c r="EZ8" s="454"/>
      <c r="FA8" s="451"/>
      <c r="FB8" s="456"/>
      <c r="FD8" s="340" t="n">
        <f aca="false">EM8+EO8+EQ8+ES8+EU8+EW8+EY8+FA8</f>
        <v>2</v>
      </c>
      <c r="FE8" s="4" t="n">
        <f aca="false">EN8+EP8+ER8+ET8+EV8+EX8+EZ8+FB8</f>
        <v>2</v>
      </c>
      <c r="FF8" s="341" t="n">
        <f aca="false">FE8/(FE8+FD8)</f>
        <v>0.5</v>
      </c>
      <c r="FG8" s="4" t="n">
        <f aca="false">EM8+EN8+EU8+EV8</f>
        <v>2</v>
      </c>
      <c r="FH8" s="4" t="n">
        <f aca="false">EO8+EP8+EW8+EX8</f>
        <v>2</v>
      </c>
      <c r="FI8" s="4" t="n">
        <f aca="false">EQ8+ER8+EY8+EZ8</f>
        <v>0</v>
      </c>
      <c r="FJ8" s="4" t="n">
        <f aca="false">SUM(FG8:FI8)</f>
        <v>4</v>
      </c>
      <c r="FK8" s="15" t="n">
        <f aca="false">FH8/FJ8</f>
        <v>0.5</v>
      </c>
      <c r="FL8" s="15" t="n">
        <f aca="false">FI8/FJ8</f>
        <v>0</v>
      </c>
      <c r="FM8" s="4" t="n">
        <f aca="false">ES8+ET8+FA8+FB8</f>
        <v>0</v>
      </c>
      <c r="FN8" s="4" t="n">
        <f aca="false">SUM(EM8:ET8)</f>
        <v>3</v>
      </c>
      <c r="FO8" s="342" t="n">
        <f aca="false">SUM(EU8:FB8)</f>
        <v>1</v>
      </c>
      <c r="FP8" s="343" t="n">
        <f aca="false">SUM(EM8:FB8)</f>
        <v>4</v>
      </c>
      <c r="GF8" s="347" t="e">
        <f aca="false">(FD8/FR8) - 1</f>
        <v>#DIV/0!</v>
      </c>
      <c r="GG8" s="15" t="e">
        <f aca="false">(FE8/FS8) - 1</f>
        <v>#DIV/0!</v>
      </c>
      <c r="GH8" s="15" t="e">
        <f aca="false">(FF8/FT8) - 1</f>
        <v>#DIV/0!</v>
      </c>
      <c r="GI8" s="15" t="e">
        <f aca="false">(FG8/FU8) - 1</f>
        <v>#DIV/0!</v>
      </c>
      <c r="GJ8" s="15" t="e">
        <f aca="false">(FH8/FV8) - 1</f>
        <v>#DIV/0!</v>
      </c>
      <c r="GK8" s="15" t="e">
        <f aca="false">(FI8/FW8) - 1</f>
        <v>#DIV/0!</v>
      </c>
      <c r="GL8" s="15" t="e">
        <f aca="false">(FJ8/FX8) - 1</f>
        <v>#DIV/0!</v>
      </c>
      <c r="GM8" s="15" t="e">
        <f aca="false">(FK8/FY8) - 1</f>
        <v>#DIV/0!</v>
      </c>
      <c r="GN8" s="15" t="e">
        <f aca="false">(FL8/FZ8) - 1</f>
        <v>#DIV/0!</v>
      </c>
      <c r="GO8" s="15" t="e">
        <f aca="false">(FM8/GA8) - 1</f>
        <v>#DIV/0!</v>
      </c>
      <c r="GP8" s="15" t="e">
        <f aca="false">(FN8/GB8) - 1</f>
        <v>#DIV/0!</v>
      </c>
      <c r="GQ8" s="15" t="e">
        <f aca="false">(FO8/GC8) - 1</f>
        <v>#DIV/0!</v>
      </c>
      <c r="GR8" s="348" t="e">
        <f aca="false">(FP8/GD8) - 1</f>
        <v>#DIV/0!</v>
      </c>
    </row>
    <row r="9" customFormat="false" ht="21" hidden="false" customHeight="true" outlineLevel="0" collapsed="false">
      <c r="A9" s="344" t="n">
        <v>0.333333333333333</v>
      </c>
      <c r="B9" s="376" t="n">
        <v>4</v>
      </c>
      <c r="C9" s="377"/>
      <c r="D9" s="376" t="n">
        <v>3</v>
      </c>
      <c r="E9" s="377" t="n">
        <v>2</v>
      </c>
      <c r="F9" s="376"/>
      <c r="G9" s="377"/>
      <c r="H9" s="376"/>
      <c r="I9" s="377"/>
      <c r="J9" s="376" t="n">
        <v>2</v>
      </c>
      <c r="K9" s="377"/>
      <c r="L9" s="376"/>
      <c r="M9" s="377"/>
      <c r="N9" s="376"/>
      <c r="O9" s="377"/>
      <c r="P9" s="376"/>
      <c r="Q9" s="377"/>
      <c r="S9" s="340" t="n">
        <f aca="false">B9+D9+F9+H9+J9+L9+N9+P9</f>
        <v>9</v>
      </c>
      <c r="T9" s="4" t="n">
        <f aca="false">C9+E9+G9+I9+K9+M9+O9+Q9</f>
        <v>2</v>
      </c>
      <c r="U9" s="341" t="n">
        <f aca="false">T9/(T9+S9)</f>
        <v>0.181818181818182</v>
      </c>
      <c r="V9" s="4" t="n">
        <f aca="false">B9+C9+J9+K9</f>
        <v>6</v>
      </c>
      <c r="W9" s="4" t="n">
        <f aca="false">D9+E9+L9+M9</f>
        <v>5</v>
      </c>
      <c r="X9" s="4" t="n">
        <f aca="false">F9+G9+N9+O9</f>
        <v>0</v>
      </c>
      <c r="Y9" s="4" t="n">
        <f aca="false">SUM(V9:X9)</f>
        <v>11</v>
      </c>
      <c r="Z9" s="15" t="n">
        <f aca="false">W9/Y9</f>
        <v>0.454545454545455</v>
      </c>
      <c r="AA9" s="15" t="n">
        <f aca="false">X9/Y9</f>
        <v>0</v>
      </c>
      <c r="AB9" s="4" t="n">
        <f aca="false">H9+I9+P9+Q9</f>
        <v>0</v>
      </c>
      <c r="AC9" s="4" t="n">
        <f aca="false">SUM(B9:I9)</f>
        <v>9</v>
      </c>
      <c r="AD9" s="342" t="n">
        <f aca="false">SUM(J9:Q9)</f>
        <v>2</v>
      </c>
      <c r="AE9" s="343" t="n">
        <f aca="false">SUM(B9:Q9)</f>
        <v>11</v>
      </c>
      <c r="AH9" s="15" t="n">
        <f aca="false">(S9/BN9) - 1</f>
        <v>0.5</v>
      </c>
      <c r="AI9" s="15" t="n">
        <f aca="false">(T9/BO9) - 1</f>
        <v>-0.666666666666667</v>
      </c>
      <c r="AJ9" s="15" t="n">
        <f aca="false">(U9/BP9) - 1</f>
        <v>-0.636363636363636</v>
      </c>
      <c r="AK9" s="15" t="n">
        <f aca="false">(V9/BQ9) - 1</f>
        <v>2</v>
      </c>
      <c r="AL9" s="15" t="n">
        <f aca="false">(W9/BR9) - 1</f>
        <v>-0.444444444444444</v>
      </c>
      <c r="AM9" s="15" t="n">
        <f aca="false">(X9/BS9) - 1</f>
        <v>-1</v>
      </c>
      <c r="AN9" s="15" t="n">
        <f aca="false">(Y9/BT9) - 1</f>
        <v>-0.0833333333333334</v>
      </c>
      <c r="AO9" s="15" t="n">
        <f aca="false">(Z9/BU9) - 1</f>
        <v>-0.393939393939394</v>
      </c>
      <c r="AP9" s="15" t="n">
        <f aca="false">(AA9/BV9) - 1</f>
        <v>-1</v>
      </c>
      <c r="AQ9" s="15" t="e">
        <f aca="false">(AB9/BW9) - 1</f>
        <v>#DIV/0!</v>
      </c>
      <c r="AR9" s="15" t="n">
        <f aca="false">(AC9/BX9) - 1</f>
        <v>-0.25</v>
      </c>
      <c r="AS9" s="15" t="e">
        <f aca="false">(AD9/BY9) - 1</f>
        <v>#DIV/0!</v>
      </c>
      <c r="AT9" s="15" t="n">
        <f aca="false">(AE9/BZ9) - 1</f>
        <v>-0.0833333333333334</v>
      </c>
      <c r="AV9" s="344" t="n">
        <v>0.333333333333333</v>
      </c>
      <c r="AW9" s="376" t="n">
        <v>1</v>
      </c>
      <c r="AX9" s="377" t="n">
        <v>1</v>
      </c>
      <c r="AY9" s="376" t="n">
        <v>4</v>
      </c>
      <c r="AZ9" s="377" t="n">
        <v>5</v>
      </c>
      <c r="BA9" s="376" t="n">
        <v>1</v>
      </c>
      <c r="BB9" s="377"/>
      <c r="BC9" s="376"/>
      <c r="BD9" s="377"/>
      <c r="BE9" s="376"/>
      <c r="BF9" s="377"/>
      <c r="BG9" s="376"/>
      <c r="BH9" s="377"/>
      <c r="BI9" s="376"/>
      <c r="BJ9" s="377"/>
      <c r="BK9" s="376"/>
      <c r="BL9" s="377"/>
      <c r="BN9" s="340" t="n">
        <f aca="false">AW9+AY9+BA9+BC9+BE9+BG9+BI9+BK9</f>
        <v>6</v>
      </c>
      <c r="BO9" s="4" t="n">
        <f aca="false">AX9+AZ9+BB9+BD9+BF9+BH9+BJ9+BL9</f>
        <v>6</v>
      </c>
      <c r="BP9" s="341" t="n">
        <f aca="false">BO9/(BO9+BN9)</f>
        <v>0.5</v>
      </c>
      <c r="BQ9" s="4" t="n">
        <f aca="false">AW9+AX9+BE9+BF9</f>
        <v>2</v>
      </c>
      <c r="BR9" s="4" t="n">
        <f aca="false">AY9+AZ9+BG9+BH9</f>
        <v>9</v>
      </c>
      <c r="BS9" s="4" t="n">
        <f aca="false">BA9+BB9+BI9+BJ9</f>
        <v>1</v>
      </c>
      <c r="BT9" s="4" t="n">
        <f aca="false">SUM(BQ9:BS9)</f>
        <v>12</v>
      </c>
      <c r="BU9" s="15" t="n">
        <f aca="false">BR9/BT9</f>
        <v>0.75</v>
      </c>
      <c r="BV9" s="15" t="n">
        <f aca="false">BS9/BT9</f>
        <v>0.0833333333333333</v>
      </c>
      <c r="BW9" s="4" t="n">
        <f aca="false">BC9+BD9+BK9+BL9</f>
        <v>0</v>
      </c>
      <c r="BX9" s="4" t="n">
        <f aca="false">SUM(AW9:BD9)</f>
        <v>12</v>
      </c>
      <c r="BY9" s="342" t="n">
        <f aca="false">SUM(BE9:BL9)</f>
        <v>0</v>
      </c>
      <c r="BZ9" s="343" t="n">
        <f aca="false">SUM(AW9:BL9)</f>
        <v>12</v>
      </c>
      <c r="CC9" s="15" t="n">
        <f aca="false">(BN9/DI9) - 1</f>
        <v>0.2</v>
      </c>
      <c r="CD9" s="15" t="e">
        <f aca="false">(BO9/DJ9) - 1</f>
        <v>#DIV/0!</v>
      </c>
      <c r="CE9" s="15" t="e">
        <f aca="false">(BP9/DK9) - 1</f>
        <v>#DIV/0!</v>
      </c>
      <c r="CF9" s="15" t="n">
        <f aca="false">(BQ9/DL9) - 1</f>
        <v>0</v>
      </c>
      <c r="CG9" s="15" t="n">
        <f aca="false">(BR9/DM9) - 1</f>
        <v>2</v>
      </c>
      <c r="CH9" s="15" t="e">
        <f aca="false">(BS9/DN9) - 1</f>
        <v>#DIV/0!</v>
      </c>
      <c r="CI9" s="15" t="n">
        <f aca="false">(BT9/DO9) - 1</f>
        <v>1.4</v>
      </c>
      <c r="CJ9" s="15" t="n">
        <f aca="false">(BU9/DP9) - 1</f>
        <v>0.25</v>
      </c>
      <c r="CK9" s="15" t="e">
        <f aca="false">(BV9/DQ9) - 1</f>
        <v>#DIV/0!</v>
      </c>
      <c r="CL9" s="15" t="e">
        <f aca="false">(BW9/DR9) - 1</f>
        <v>#DIV/0!</v>
      </c>
      <c r="CM9" s="15" t="n">
        <f aca="false">(BX9/DS9) - 1</f>
        <v>2</v>
      </c>
      <c r="CN9" s="15" t="n">
        <f aca="false">(BY9/DT9) - 1</f>
        <v>-1</v>
      </c>
      <c r="CO9" s="15" t="n">
        <f aca="false">(BZ9/DU9) - 1</f>
        <v>1.4</v>
      </c>
      <c r="CQ9" s="344" t="n">
        <v>0.333333333333333</v>
      </c>
      <c r="CR9" s="430" t="n">
        <v>1</v>
      </c>
      <c r="CS9" s="430"/>
      <c r="CT9" s="430" t="n">
        <v>3</v>
      </c>
      <c r="CU9" s="430"/>
      <c r="CV9" s="430"/>
      <c r="CW9" s="430"/>
      <c r="CX9" s="430"/>
      <c r="CY9" s="430"/>
      <c r="CZ9" s="430" t="n">
        <v>1</v>
      </c>
      <c r="DA9" s="430"/>
      <c r="DB9" s="430"/>
      <c r="DC9" s="430"/>
      <c r="DD9" s="430"/>
      <c r="DE9" s="430"/>
      <c r="DF9" s="430"/>
      <c r="DG9" s="373"/>
      <c r="DI9" s="340" t="n">
        <f aca="false">CR9+CT9+CV9+CX9+CZ9+DB9+DD9+DF9</f>
        <v>5</v>
      </c>
      <c r="DJ9" s="4" t="n">
        <f aca="false">CS9+CU9+CW9+CY9+DA9+DC9+DE9+DG9</f>
        <v>0</v>
      </c>
      <c r="DK9" s="341" t="n">
        <f aca="false">DJ9/(DJ9+DI9)</f>
        <v>0</v>
      </c>
      <c r="DL9" s="4" t="n">
        <f aca="false">CR9+CS9+CZ9+DA9</f>
        <v>2</v>
      </c>
      <c r="DM9" s="4" t="n">
        <f aca="false">CT9+CU9+DB9+DC9</f>
        <v>3</v>
      </c>
      <c r="DN9" s="4" t="n">
        <f aca="false">CV9+CW9+DD9+DE9</f>
        <v>0</v>
      </c>
      <c r="DO9" s="4" t="n">
        <f aca="false">SUM(DL9:DN9)</f>
        <v>5</v>
      </c>
      <c r="DP9" s="15" t="n">
        <f aca="false">DM9/DO9</f>
        <v>0.6</v>
      </c>
      <c r="DQ9" s="15" t="n">
        <f aca="false">DN9/DO9</f>
        <v>0</v>
      </c>
      <c r="DR9" s="4" t="n">
        <f aca="false">CX9+CY9+DF9+DG9</f>
        <v>0</v>
      </c>
      <c r="DS9" s="4" t="n">
        <f aca="false">SUM(CR9:CY9)</f>
        <v>4</v>
      </c>
      <c r="DT9" s="342" t="n">
        <f aca="false">SUM(CZ9:DG9)</f>
        <v>1</v>
      </c>
      <c r="DU9" s="343" t="n">
        <f aca="false">SUM(CR9:DG9)</f>
        <v>5</v>
      </c>
      <c r="DX9" s="15" t="n">
        <f aca="false">(DI9/FD9) - 1</f>
        <v>0.666666666666667</v>
      </c>
      <c r="DY9" s="15" t="n">
        <f aca="false">(DJ9/FE9) - 1</f>
        <v>-1</v>
      </c>
      <c r="DZ9" s="15" t="n">
        <f aca="false">(DK9/FF9) - 1</f>
        <v>-1</v>
      </c>
      <c r="EA9" s="15" t="n">
        <f aca="false">(DL9/FG9) - 1</f>
        <v>-0.333333333333333</v>
      </c>
      <c r="EB9" s="15" t="n">
        <f aca="false">(DM9/FH9) - 1</f>
        <v>0.5</v>
      </c>
      <c r="EC9" s="15" t="e">
        <f aca="false">(DN9/FI9) - 1</f>
        <v>#DIV/0!</v>
      </c>
      <c r="ED9" s="15" t="n">
        <f aca="false">(DO9/FJ9) - 1</f>
        <v>0</v>
      </c>
      <c r="EE9" s="15" t="n">
        <f aca="false">(DP9/FK9) - 1</f>
        <v>0.5</v>
      </c>
      <c r="EF9" s="15" t="e">
        <f aca="false">(DQ9/FL9) - 1</f>
        <v>#DIV/0!</v>
      </c>
      <c r="EG9" s="15" t="e">
        <f aca="false">(DR9/FM9) - 1</f>
        <v>#DIV/0!</v>
      </c>
      <c r="EH9" s="15" t="n">
        <f aca="false">(DS9/FN9) - 1</f>
        <v>0.333333333333333</v>
      </c>
      <c r="EI9" s="15" t="n">
        <f aca="false">(DT9/FO9) - 1</f>
        <v>-0.5</v>
      </c>
      <c r="EJ9" s="15" t="n">
        <f aca="false">(DU9/FP9) - 1</f>
        <v>0</v>
      </c>
      <c r="EL9" s="346" t="n">
        <v>0.333333333333333</v>
      </c>
      <c r="EM9" s="451" t="n">
        <v>1</v>
      </c>
      <c r="EN9" s="452" t="n">
        <v>1</v>
      </c>
      <c r="EO9" s="453" t="n">
        <v>1</v>
      </c>
      <c r="EP9" s="452"/>
      <c r="EQ9" s="451"/>
      <c r="ER9" s="454"/>
      <c r="ES9" s="451"/>
      <c r="ET9" s="452"/>
      <c r="EU9" s="455" t="n">
        <v>1</v>
      </c>
      <c r="EV9" s="452"/>
      <c r="EW9" s="453"/>
      <c r="EX9" s="452" t="n">
        <v>1</v>
      </c>
      <c r="EY9" s="451"/>
      <c r="EZ9" s="454"/>
      <c r="FA9" s="451"/>
      <c r="FB9" s="456"/>
      <c r="FD9" s="340" t="n">
        <f aca="false">EM9+EO9+EQ9+ES9+EU9+EW9+EY9+FA9</f>
        <v>3</v>
      </c>
      <c r="FE9" s="4" t="n">
        <f aca="false">EN9+EP9+ER9+ET9+EV9+EX9+EZ9+FB9</f>
        <v>2</v>
      </c>
      <c r="FF9" s="341" t="n">
        <f aca="false">FE9/(FE9+FD9)</f>
        <v>0.4</v>
      </c>
      <c r="FG9" s="4" t="n">
        <f aca="false">EM9+EN9+EU9+EV9</f>
        <v>3</v>
      </c>
      <c r="FH9" s="4" t="n">
        <f aca="false">EO9+EP9+EW9+EX9</f>
        <v>2</v>
      </c>
      <c r="FI9" s="4" t="n">
        <f aca="false">EQ9+ER9+EY9+EZ9</f>
        <v>0</v>
      </c>
      <c r="FJ9" s="4" t="n">
        <f aca="false">SUM(FG9:FI9)</f>
        <v>5</v>
      </c>
      <c r="FK9" s="15" t="n">
        <f aca="false">FH9/FJ9</f>
        <v>0.4</v>
      </c>
      <c r="FL9" s="15" t="n">
        <f aca="false">FI9/FJ9</f>
        <v>0</v>
      </c>
      <c r="FM9" s="4" t="n">
        <f aca="false">ES9+ET9+FA9+FB9</f>
        <v>0</v>
      </c>
      <c r="FN9" s="4" t="n">
        <f aca="false">SUM(EM9:ET9)</f>
        <v>3</v>
      </c>
      <c r="FO9" s="342" t="n">
        <f aca="false">SUM(EU9:FB9)</f>
        <v>2</v>
      </c>
      <c r="FP9" s="343" t="n">
        <f aca="false">SUM(EM9:FB9)</f>
        <v>5</v>
      </c>
      <c r="GF9" s="347" t="e">
        <f aca="false">(FD9/FR9) - 1</f>
        <v>#DIV/0!</v>
      </c>
      <c r="GG9" s="15" t="e">
        <f aca="false">(FE9/FS9) - 1</f>
        <v>#DIV/0!</v>
      </c>
      <c r="GH9" s="15" t="e">
        <f aca="false">(FF9/FT9) - 1</f>
        <v>#DIV/0!</v>
      </c>
      <c r="GI9" s="15" t="e">
        <f aca="false">(FG9/FU9) - 1</f>
        <v>#DIV/0!</v>
      </c>
      <c r="GJ9" s="15" t="e">
        <f aca="false">(FH9/FV9) - 1</f>
        <v>#DIV/0!</v>
      </c>
      <c r="GK9" s="15" t="e">
        <f aca="false">(FI9/FW9) - 1</f>
        <v>#DIV/0!</v>
      </c>
      <c r="GL9" s="15" t="e">
        <f aca="false">(FJ9/FX9) - 1</f>
        <v>#DIV/0!</v>
      </c>
      <c r="GM9" s="15" t="e">
        <f aca="false">(FK9/FY9) - 1</f>
        <v>#DIV/0!</v>
      </c>
      <c r="GN9" s="15" t="e">
        <f aca="false">(FL9/FZ9) - 1</f>
        <v>#DIV/0!</v>
      </c>
      <c r="GO9" s="15" t="e">
        <f aca="false">(FM9/GA9) - 1</f>
        <v>#DIV/0!</v>
      </c>
      <c r="GP9" s="15" t="e">
        <f aca="false">(FN9/GB9) - 1</f>
        <v>#DIV/0!</v>
      </c>
      <c r="GQ9" s="15" t="e">
        <f aca="false">(FO9/GC9) - 1</f>
        <v>#DIV/0!</v>
      </c>
      <c r="GR9" s="348" t="e">
        <f aca="false">(FP9/GD9) - 1</f>
        <v>#DIV/0!</v>
      </c>
    </row>
    <row r="10" customFormat="false" ht="21" hidden="false" customHeight="true" outlineLevel="0" collapsed="false">
      <c r="A10" s="349" t="n">
        <v>0.34375</v>
      </c>
      <c r="B10" s="376" t="n">
        <v>2</v>
      </c>
      <c r="C10" s="377" t="n">
        <v>2</v>
      </c>
      <c r="D10" s="376" t="n">
        <v>4</v>
      </c>
      <c r="E10" s="377" t="n">
        <v>5</v>
      </c>
      <c r="F10" s="376"/>
      <c r="G10" s="377"/>
      <c r="H10" s="333"/>
      <c r="I10" s="377"/>
      <c r="J10" s="376"/>
      <c r="K10" s="377"/>
      <c r="L10" s="376" t="n">
        <v>2</v>
      </c>
      <c r="M10" s="377"/>
      <c r="N10" s="376"/>
      <c r="O10" s="377"/>
      <c r="P10" s="376"/>
      <c r="Q10" s="377"/>
      <c r="S10" s="340" t="n">
        <f aca="false">B10+D10+F10+H10+J10+L10+N10+P10</f>
        <v>8</v>
      </c>
      <c r="T10" s="4" t="n">
        <f aca="false">C10+E10+G10+I10+K10+M10+O10+Q10</f>
        <v>7</v>
      </c>
      <c r="U10" s="341" t="n">
        <f aca="false">T10/(T10+S10)</f>
        <v>0.466666666666667</v>
      </c>
      <c r="V10" s="4" t="n">
        <f aca="false">B10+C10+J10+K10</f>
        <v>4</v>
      </c>
      <c r="W10" s="4" t="n">
        <f aca="false">D10+E10+L10+M10</f>
        <v>11</v>
      </c>
      <c r="X10" s="4" t="n">
        <f aca="false">F10+G10+N10+O10</f>
        <v>0</v>
      </c>
      <c r="Y10" s="4" t="n">
        <f aca="false">SUM(V10:X10)</f>
        <v>15</v>
      </c>
      <c r="Z10" s="15" t="n">
        <f aca="false">W10/Y10</f>
        <v>0.733333333333333</v>
      </c>
      <c r="AA10" s="15" t="n">
        <f aca="false">X10/Y10</f>
        <v>0</v>
      </c>
      <c r="AB10" s="4" t="n">
        <f aca="false">H10+I10+P10+Q10</f>
        <v>0</v>
      </c>
      <c r="AC10" s="4" t="n">
        <f aca="false">SUM(B10:I10)</f>
        <v>13</v>
      </c>
      <c r="AD10" s="342" t="n">
        <f aca="false">SUM(J10:Q10)</f>
        <v>2</v>
      </c>
      <c r="AE10" s="343" t="n">
        <f aca="false">SUM(B10:Q10)</f>
        <v>15</v>
      </c>
      <c r="AH10" s="15" t="n">
        <f aca="false">(S10/BN10) - 1</f>
        <v>-0.272727272727273</v>
      </c>
      <c r="AI10" s="15" t="n">
        <f aca="false">(T10/BO10) - 1</f>
        <v>0.75</v>
      </c>
      <c r="AJ10" s="15" t="n">
        <f aca="false">(U10/BP10) - 1</f>
        <v>0.75</v>
      </c>
      <c r="AK10" s="15" t="n">
        <f aca="false">(V10/BQ10) - 1</f>
        <v>-0.5</v>
      </c>
      <c r="AL10" s="15" t="n">
        <f aca="false">(W10/BR10) - 1</f>
        <v>0.571428571428571</v>
      </c>
      <c r="AM10" s="15" t="e">
        <f aca="false">(X10/BS10) - 1</f>
        <v>#DIV/0!</v>
      </c>
      <c r="AN10" s="15" t="n">
        <f aca="false">(Y10/BT10) - 1</f>
        <v>0</v>
      </c>
      <c r="AO10" s="15" t="n">
        <f aca="false">(Z10/BU10) - 1</f>
        <v>0.571428571428571</v>
      </c>
      <c r="AP10" s="15" t="e">
        <f aca="false">(AA10/BV10) - 1</f>
        <v>#DIV/0!</v>
      </c>
      <c r="AQ10" s="15" t="e">
        <f aca="false">(AB10/BW10) - 1</f>
        <v>#DIV/0!</v>
      </c>
      <c r="AR10" s="15" t="n">
        <f aca="false">(AC10/BX10) - 1</f>
        <v>-0.133333333333333</v>
      </c>
      <c r="AS10" s="15" t="e">
        <f aca="false">(AD10/BY10) - 1</f>
        <v>#DIV/0!</v>
      </c>
      <c r="AT10" s="15" t="n">
        <f aca="false">(AE10/BZ10) - 1</f>
        <v>0</v>
      </c>
      <c r="AV10" s="349" t="n">
        <v>0.34375</v>
      </c>
      <c r="AW10" s="376" t="n">
        <v>6</v>
      </c>
      <c r="AX10" s="377" t="n">
        <v>2</v>
      </c>
      <c r="AY10" s="376" t="n">
        <v>5</v>
      </c>
      <c r="AZ10" s="377" t="n">
        <v>2</v>
      </c>
      <c r="BA10" s="376"/>
      <c r="BB10" s="377"/>
      <c r="BC10" s="333"/>
      <c r="BD10" s="377"/>
      <c r="BE10" s="376"/>
      <c r="BF10" s="377"/>
      <c r="BG10" s="376"/>
      <c r="BH10" s="377"/>
      <c r="BI10" s="376"/>
      <c r="BJ10" s="377"/>
      <c r="BK10" s="376"/>
      <c r="BL10" s="377"/>
      <c r="BN10" s="340" t="n">
        <f aca="false">AW10+AY10+BA10+BC10+BE10+BG10+BI10+BK10</f>
        <v>11</v>
      </c>
      <c r="BO10" s="4" t="n">
        <f aca="false">AX10+AZ10+BB10+BD10+BF10+BH10+BJ10+BL10</f>
        <v>4</v>
      </c>
      <c r="BP10" s="341" t="n">
        <f aca="false">BO10/(BO10+BN10)</f>
        <v>0.266666666666667</v>
      </c>
      <c r="BQ10" s="4" t="n">
        <f aca="false">AW10+AX10+BE10+BF10</f>
        <v>8</v>
      </c>
      <c r="BR10" s="4" t="n">
        <f aca="false">AY10+AZ10+BG10+BH10</f>
        <v>7</v>
      </c>
      <c r="BS10" s="4" t="n">
        <f aca="false">BA10+BB10+BI10+BJ10</f>
        <v>0</v>
      </c>
      <c r="BT10" s="4" t="n">
        <f aca="false">SUM(BQ10:BS10)</f>
        <v>15</v>
      </c>
      <c r="BU10" s="15" t="n">
        <f aca="false">BR10/BT10</f>
        <v>0.466666666666667</v>
      </c>
      <c r="BV10" s="15" t="n">
        <f aca="false">BS10/BT10</f>
        <v>0</v>
      </c>
      <c r="BW10" s="4" t="n">
        <f aca="false">BC10+BD10+BK10+BL10</f>
        <v>0</v>
      </c>
      <c r="BX10" s="4" t="n">
        <f aca="false">SUM(AW10:BD10)</f>
        <v>15</v>
      </c>
      <c r="BY10" s="342" t="n">
        <f aca="false">SUM(BE10:BL10)</f>
        <v>0</v>
      </c>
      <c r="BZ10" s="343" t="n">
        <f aca="false">SUM(AW10:BL10)</f>
        <v>15</v>
      </c>
      <c r="CC10" s="15" t="n">
        <f aca="false">(BN10/DI10) - 1</f>
        <v>0.571428571428571</v>
      </c>
      <c r="CD10" s="15" t="n">
        <f aca="false">(BO10/DJ10) - 1</f>
        <v>1</v>
      </c>
      <c r="CE10" s="15" t="n">
        <f aca="false">(BP10/DK10) - 1</f>
        <v>0.2</v>
      </c>
      <c r="CF10" s="15" t="n">
        <f aca="false">(BQ10/DL10) - 1</f>
        <v>0.333333333333333</v>
      </c>
      <c r="CG10" s="15" t="n">
        <f aca="false">(BR10/DM10) - 1</f>
        <v>1.33333333333333</v>
      </c>
      <c r="CH10" s="15" t="e">
        <f aca="false">(BS10/DN10) - 1</f>
        <v>#DIV/0!</v>
      </c>
      <c r="CI10" s="15" t="n">
        <f aca="false">(BT10/DO10) - 1</f>
        <v>0.666666666666667</v>
      </c>
      <c r="CJ10" s="15" t="n">
        <f aca="false">(BU10/DP10) - 1</f>
        <v>0.4</v>
      </c>
      <c r="CK10" s="15" t="e">
        <f aca="false">(BV10/DQ10) - 1</f>
        <v>#DIV/0!</v>
      </c>
      <c r="CL10" s="15" t="e">
        <f aca="false">(BW10/DR10) - 1</f>
        <v>#DIV/0!</v>
      </c>
      <c r="CM10" s="15" t="n">
        <f aca="false">(BX10/DS10) - 1</f>
        <v>0.666666666666667</v>
      </c>
      <c r="CN10" s="15" t="e">
        <f aca="false">(BY10/DT10) - 1</f>
        <v>#DIV/0!</v>
      </c>
      <c r="CO10" s="15" t="n">
        <f aca="false">(BZ10/DU10) - 1</f>
        <v>0.666666666666667</v>
      </c>
      <c r="CQ10" s="349" t="n">
        <v>0.34375</v>
      </c>
      <c r="CR10" s="433" t="n">
        <v>5</v>
      </c>
      <c r="CS10" s="433" t="n">
        <v>1</v>
      </c>
      <c r="CT10" s="433" t="n">
        <v>2</v>
      </c>
      <c r="CU10" s="433" t="n">
        <v>1</v>
      </c>
      <c r="CV10" s="433"/>
      <c r="CW10" s="433"/>
      <c r="CX10" s="433"/>
      <c r="CY10" s="433"/>
      <c r="CZ10" s="433"/>
      <c r="DA10" s="433"/>
      <c r="DB10" s="433"/>
      <c r="DC10" s="433"/>
      <c r="DD10" s="433"/>
      <c r="DE10" s="433"/>
      <c r="DF10" s="433"/>
      <c r="DG10" s="434"/>
      <c r="DI10" s="340" t="n">
        <f aca="false">CR10+CT10+CV10+CX10+CZ10+DB10+DD10+DF10</f>
        <v>7</v>
      </c>
      <c r="DJ10" s="4" t="n">
        <f aca="false">CS10+CU10+CW10+CY10+DA10+DC10+DE10+DG10</f>
        <v>2</v>
      </c>
      <c r="DK10" s="341" t="n">
        <f aca="false">DJ10/(DJ10+DI10)</f>
        <v>0.222222222222222</v>
      </c>
      <c r="DL10" s="4" t="n">
        <f aca="false">CR10+CS10+CZ10+DA10</f>
        <v>6</v>
      </c>
      <c r="DM10" s="4" t="n">
        <f aca="false">CT10+CU10+DB10+DC10</f>
        <v>3</v>
      </c>
      <c r="DN10" s="4" t="n">
        <f aca="false">CV10+CW10+DD10+DE10</f>
        <v>0</v>
      </c>
      <c r="DO10" s="4" t="n">
        <f aca="false">SUM(DL10:DN10)</f>
        <v>9</v>
      </c>
      <c r="DP10" s="15" t="n">
        <f aca="false">DM10/DO10</f>
        <v>0.333333333333333</v>
      </c>
      <c r="DQ10" s="15" t="n">
        <f aca="false">DN10/DO10</f>
        <v>0</v>
      </c>
      <c r="DR10" s="4" t="n">
        <f aca="false">CX10+CY10+DF10+DG10</f>
        <v>0</v>
      </c>
      <c r="DS10" s="4" t="n">
        <f aca="false">SUM(CR10:CY10)</f>
        <v>9</v>
      </c>
      <c r="DT10" s="342" t="n">
        <f aca="false">SUM(CZ10:DG10)</f>
        <v>0</v>
      </c>
      <c r="DU10" s="343" t="n">
        <f aca="false">SUM(CR10:DG10)</f>
        <v>9</v>
      </c>
      <c r="DX10" s="15" t="n">
        <f aca="false">(DI10/FD10) - 1</f>
        <v>1.33333333333333</v>
      </c>
      <c r="DY10" s="15" t="n">
        <f aca="false">(DJ10/FE10) - 1</f>
        <v>-0.333333333333333</v>
      </c>
      <c r="DZ10" s="15" t="n">
        <f aca="false">(DK10/FF10) - 1</f>
        <v>-0.555555555555556</v>
      </c>
      <c r="EA10" s="15" t="n">
        <f aca="false">(DL10/FG10) - 1</f>
        <v>0.5</v>
      </c>
      <c r="EB10" s="15" t="n">
        <f aca="false">(DM10/FH10) - 1</f>
        <v>0.5</v>
      </c>
      <c r="EC10" s="15" t="e">
        <f aca="false">(DN10/FI10) - 1</f>
        <v>#DIV/0!</v>
      </c>
      <c r="ED10" s="15" t="n">
        <f aca="false">(DO10/FJ10) - 1</f>
        <v>0.5</v>
      </c>
      <c r="EE10" s="15" t="n">
        <f aca="false">(DP10/FK10) - 1</f>
        <v>0</v>
      </c>
      <c r="EF10" s="15" t="e">
        <f aca="false">(DQ10/FL10) - 1</f>
        <v>#DIV/0!</v>
      </c>
      <c r="EG10" s="15" t="e">
        <f aca="false">(DR10/FM10) - 1</f>
        <v>#DIV/0!</v>
      </c>
      <c r="EH10" s="15" t="n">
        <f aca="false">(DS10/FN10) - 1</f>
        <v>0.8</v>
      </c>
      <c r="EI10" s="15" t="n">
        <f aca="false">(DT10/FO10) - 1</f>
        <v>-1</v>
      </c>
      <c r="EJ10" s="15" t="n">
        <f aca="false">(DU10/FP10) - 1</f>
        <v>0.5</v>
      </c>
      <c r="EL10" s="350" t="n">
        <v>0.34375</v>
      </c>
      <c r="EM10" s="451" t="n">
        <v>2</v>
      </c>
      <c r="EN10" s="452" t="n">
        <v>1</v>
      </c>
      <c r="EO10" s="453"/>
      <c r="EP10" s="452" t="n">
        <v>2</v>
      </c>
      <c r="EQ10" s="451"/>
      <c r="ER10" s="454"/>
      <c r="ES10" s="451"/>
      <c r="ET10" s="452"/>
      <c r="EU10" s="455" t="n">
        <v>1</v>
      </c>
      <c r="EV10" s="452"/>
      <c r="EW10" s="453"/>
      <c r="EX10" s="452"/>
      <c r="EY10" s="451"/>
      <c r="EZ10" s="454"/>
      <c r="FA10" s="451"/>
      <c r="FB10" s="456"/>
      <c r="FD10" s="340" t="n">
        <f aca="false">EM10+EO10+EQ10+ES10+EU10+EW10+EY10+FA10</f>
        <v>3</v>
      </c>
      <c r="FE10" s="4" t="n">
        <f aca="false">EN10+EP10+ER10+ET10+EV10+EX10+EZ10+FB10</f>
        <v>3</v>
      </c>
      <c r="FF10" s="341" t="n">
        <f aca="false">FE10/(FE10+FD10)</f>
        <v>0.5</v>
      </c>
      <c r="FG10" s="4" t="n">
        <f aca="false">EM10+EN10+EU10+EV10</f>
        <v>4</v>
      </c>
      <c r="FH10" s="4" t="n">
        <f aca="false">EO10+EP10+EW10+EX10</f>
        <v>2</v>
      </c>
      <c r="FI10" s="4" t="n">
        <f aca="false">EQ10+ER10+EY10+EZ10</f>
        <v>0</v>
      </c>
      <c r="FJ10" s="4" t="n">
        <f aca="false">SUM(FG10:FI10)</f>
        <v>6</v>
      </c>
      <c r="FK10" s="15" t="n">
        <f aca="false">FH10/FJ10</f>
        <v>0.333333333333333</v>
      </c>
      <c r="FL10" s="15" t="n">
        <f aca="false">FI10/FJ10</f>
        <v>0</v>
      </c>
      <c r="FM10" s="4" t="n">
        <f aca="false">ES10+ET10+FA10+FB10</f>
        <v>0</v>
      </c>
      <c r="FN10" s="4" t="n">
        <f aca="false">SUM(EM10:ET10)</f>
        <v>5</v>
      </c>
      <c r="FO10" s="342" t="n">
        <f aca="false">SUM(EU10:FB10)</f>
        <v>1</v>
      </c>
      <c r="FP10" s="343" t="n">
        <f aca="false">SUM(EM10:FB10)</f>
        <v>6</v>
      </c>
      <c r="GF10" s="347" t="e">
        <f aca="false">(FD10/FR10) - 1</f>
        <v>#DIV/0!</v>
      </c>
      <c r="GG10" s="15" t="e">
        <f aca="false">(FE10/FS10) - 1</f>
        <v>#DIV/0!</v>
      </c>
      <c r="GH10" s="15" t="e">
        <f aca="false">(FF10/FT10) - 1</f>
        <v>#DIV/0!</v>
      </c>
      <c r="GI10" s="15" t="e">
        <f aca="false">(FG10/FU10) - 1</f>
        <v>#DIV/0!</v>
      </c>
      <c r="GJ10" s="15" t="e">
        <f aca="false">(FH10/FV10) - 1</f>
        <v>#DIV/0!</v>
      </c>
      <c r="GK10" s="15" t="e">
        <f aca="false">(FI10/FW10) - 1</f>
        <v>#DIV/0!</v>
      </c>
      <c r="GL10" s="15" t="e">
        <f aca="false">(FJ10/FX10) - 1</f>
        <v>#DIV/0!</v>
      </c>
      <c r="GM10" s="15" t="e">
        <f aca="false">(FK10/FY10) - 1</f>
        <v>#DIV/0!</v>
      </c>
      <c r="GN10" s="15" t="e">
        <f aca="false">(FL10/FZ10) - 1</f>
        <v>#DIV/0!</v>
      </c>
      <c r="GO10" s="15" t="e">
        <f aca="false">(FM10/GA10) - 1</f>
        <v>#DIV/0!</v>
      </c>
      <c r="GP10" s="15" t="e">
        <f aca="false">(FN10/GB10) - 1</f>
        <v>#DIV/0!</v>
      </c>
      <c r="GQ10" s="15" t="e">
        <f aca="false">(FO10/GC10) - 1</f>
        <v>#DIV/0!</v>
      </c>
      <c r="GR10" s="348" t="e">
        <f aca="false">(FP10/GD10) - 1</f>
        <v>#DIV/0!</v>
      </c>
    </row>
    <row r="11" customFormat="false" ht="21" hidden="false" customHeight="true" outlineLevel="0" collapsed="false">
      <c r="A11" s="349" t="n">
        <v>0.354166666666667</v>
      </c>
      <c r="B11" s="376" t="n">
        <v>4</v>
      </c>
      <c r="C11" s="377"/>
      <c r="D11" s="376" t="n">
        <v>2</v>
      </c>
      <c r="E11" s="377" t="n">
        <v>1</v>
      </c>
      <c r="F11" s="376"/>
      <c r="G11" s="377"/>
      <c r="H11" s="376"/>
      <c r="I11" s="377"/>
      <c r="J11" s="376"/>
      <c r="K11" s="377"/>
      <c r="L11" s="376"/>
      <c r="M11" s="377"/>
      <c r="N11" s="376"/>
      <c r="O11" s="377"/>
      <c r="P11" s="376"/>
      <c r="Q11" s="377"/>
      <c r="S11" s="340" t="n">
        <f aca="false">B11+D11+F11+H11+J11+L11+N11+P11</f>
        <v>6</v>
      </c>
      <c r="T11" s="4" t="n">
        <f aca="false">C11+E11+G11+I11+K11+M11+O11+Q11</f>
        <v>1</v>
      </c>
      <c r="U11" s="341" t="n">
        <f aca="false">T11/(T11+S11)</f>
        <v>0.142857142857143</v>
      </c>
      <c r="V11" s="4" t="n">
        <f aca="false">B11+C11+J11+K11</f>
        <v>4</v>
      </c>
      <c r="W11" s="4" t="n">
        <f aca="false">D11+E11+L11+M11</f>
        <v>3</v>
      </c>
      <c r="X11" s="4" t="n">
        <f aca="false">F11+G11+N11+O11</f>
        <v>0</v>
      </c>
      <c r="Y11" s="4" t="n">
        <f aca="false">SUM(V11:X11)</f>
        <v>7</v>
      </c>
      <c r="Z11" s="15" t="n">
        <f aca="false">W11/Y11</f>
        <v>0.428571428571429</v>
      </c>
      <c r="AA11" s="15" t="n">
        <f aca="false">X11/Y11</f>
        <v>0</v>
      </c>
      <c r="AB11" s="4" t="n">
        <f aca="false">H11+I11+P11+Q11</f>
        <v>0</v>
      </c>
      <c r="AC11" s="4" t="n">
        <f aca="false">SUM(B11:I11)</f>
        <v>7</v>
      </c>
      <c r="AD11" s="342" t="n">
        <f aca="false">SUM(J11:Q11)</f>
        <v>0</v>
      </c>
      <c r="AE11" s="343" t="n">
        <f aca="false">SUM(B11:Q11)</f>
        <v>7</v>
      </c>
      <c r="AH11" s="15" t="n">
        <f aca="false">(S11/BN11) - 1</f>
        <v>0</v>
      </c>
      <c r="AI11" s="15" t="n">
        <f aca="false">(T11/BO11) - 1</f>
        <v>-0.5</v>
      </c>
      <c r="AJ11" s="15" t="n">
        <f aca="false">(U11/BP11) - 1</f>
        <v>-0.428571428571429</v>
      </c>
      <c r="AK11" s="15" t="n">
        <f aca="false">(V11/BQ11) - 1</f>
        <v>-0.2</v>
      </c>
      <c r="AL11" s="15" t="n">
        <f aca="false">(W11/BR11) - 1</f>
        <v>0</v>
      </c>
      <c r="AM11" s="15" t="e">
        <f aca="false">(X11/BS11) - 1</f>
        <v>#DIV/0!</v>
      </c>
      <c r="AN11" s="15" t="n">
        <f aca="false">(Y11/BT11) - 1</f>
        <v>-0.125</v>
      </c>
      <c r="AO11" s="15" t="n">
        <f aca="false">(Z11/BU11) - 1</f>
        <v>0.142857142857143</v>
      </c>
      <c r="AP11" s="15" t="e">
        <f aca="false">(AA11/BV11) - 1</f>
        <v>#DIV/0!</v>
      </c>
      <c r="AQ11" s="15" t="e">
        <f aca="false">(AB11/BW11) - 1</f>
        <v>#DIV/0!</v>
      </c>
      <c r="AR11" s="15" t="n">
        <f aca="false">(AC11/BX11) - 1</f>
        <v>-0.125</v>
      </c>
      <c r="AS11" s="15" t="e">
        <f aca="false">(AD11/BY11) - 1</f>
        <v>#DIV/0!</v>
      </c>
      <c r="AT11" s="15" t="n">
        <f aca="false">(AE11/BZ11) - 1</f>
        <v>-0.125</v>
      </c>
      <c r="AV11" s="349" t="n">
        <v>0.354166666666667</v>
      </c>
      <c r="AW11" s="376" t="n">
        <v>4</v>
      </c>
      <c r="AX11" s="377" t="n">
        <v>1</v>
      </c>
      <c r="AY11" s="376" t="n">
        <v>2</v>
      </c>
      <c r="AZ11" s="377" t="n">
        <v>1</v>
      </c>
      <c r="BA11" s="376"/>
      <c r="BB11" s="377"/>
      <c r="BC11" s="376"/>
      <c r="BD11" s="377"/>
      <c r="BE11" s="376"/>
      <c r="BF11" s="377"/>
      <c r="BG11" s="376"/>
      <c r="BH11" s="377"/>
      <c r="BI11" s="376"/>
      <c r="BJ11" s="377"/>
      <c r="BK11" s="376"/>
      <c r="BL11" s="377"/>
      <c r="BN11" s="340" t="n">
        <f aca="false">AW11+AY11+BA11+BC11+BE11+BG11+BI11+BK11</f>
        <v>6</v>
      </c>
      <c r="BO11" s="4" t="n">
        <f aca="false">AX11+AZ11+BB11+BD11+BF11+BH11+BJ11+BL11</f>
        <v>2</v>
      </c>
      <c r="BP11" s="341" t="n">
        <f aca="false">BO11/(BO11+BN11)</f>
        <v>0.25</v>
      </c>
      <c r="BQ11" s="4" t="n">
        <f aca="false">AW11+AX11+BE11+BF11</f>
        <v>5</v>
      </c>
      <c r="BR11" s="4" t="n">
        <f aca="false">AY11+AZ11+BG11+BH11</f>
        <v>3</v>
      </c>
      <c r="BS11" s="4" t="n">
        <f aca="false">BA11+BB11+BI11+BJ11</f>
        <v>0</v>
      </c>
      <c r="BT11" s="4" t="n">
        <f aca="false">SUM(BQ11:BS11)</f>
        <v>8</v>
      </c>
      <c r="BU11" s="15" t="n">
        <f aca="false">BR11/BT11</f>
        <v>0.375</v>
      </c>
      <c r="BV11" s="15" t="n">
        <f aca="false">BS11/BT11</f>
        <v>0</v>
      </c>
      <c r="BW11" s="4" t="n">
        <f aca="false">BC11+BD11+BK11+BL11</f>
        <v>0</v>
      </c>
      <c r="BX11" s="4" t="n">
        <f aca="false">SUM(AW11:BD11)</f>
        <v>8</v>
      </c>
      <c r="BY11" s="342" t="n">
        <f aca="false">SUM(BE11:BL11)</f>
        <v>0</v>
      </c>
      <c r="BZ11" s="343" t="n">
        <f aca="false">SUM(AW11:BL11)</f>
        <v>8</v>
      </c>
      <c r="CC11" s="15" t="n">
        <f aca="false">(BN11/DI11) - 1</f>
        <v>5</v>
      </c>
      <c r="CD11" s="15" t="n">
        <f aca="false">(BO11/DJ11) - 1</f>
        <v>0</v>
      </c>
      <c r="CE11" s="15" t="n">
        <f aca="false">(BP11/DK11) - 1</f>
        <v>-0.625</v>
      </c>
      <c r="CF11" s="15" t="n">
        <f aca="false">(BQ11/DL11) - 1</f>
        <v>0.666666666666667</v>
      </c>
      <c r="CG11" s="15" t="e">
        <f aca="false">(BR11/DM11) - 1</f>
        <v>#DIV/0!</v>
      </c>
      <c r="CH11" s="15" t="e">
        <f aca="false">(BS11/DN11) - 1</f>
        <v>#DIV/0!</v>
      </c>
      <c r="CI11" s="15" t="n">
        <f aca="false">(BT11/DO11) - 1</f>
        <v>1.66666666666667</v>
      </c>
      <c r="CJ11" s="15" t="e">
        <f aca="false">(BU11/DP11) - 1</f>
        <v>#DIV/0!</v>
      </c>
      <c r="CK11" s="15" t="e">
        <f aca="false">(BV11/DQ11) - 1</f>
        <v>#DIV/0!</v>
      </c>
      <c r="CL11" s="15" t="e">
        <f aca="false">(BW11/DR11) - 1</f>
        <v>#DIV/0!</v>
      </c>
      <c r="CM11" s="15" t="n">
        <f aca="false">(BX11/DS11) - 1</f>
        <v>1.66666666666667</v>
      </c>
      <c r="CN11" s="15" t="e">
        <f aca="false">(BY11/DT11) - 1</f>
        <v>#DIV/0!</v>
      </c>
      <c r="CO11" s="15" t="n">
        <f aca="false">(BZ11/DU11) - 1</f>
        <v>1.66666666666667</v>
      </c>
      <c r="CQ11" s="349" t="n">
        <v>0.354166666666667</v>
      </c>
      <c r="CR11" s="433" t="n">
        <v>1</v>
      </c>
      <c r="CS11" s="433" t="n">
        <v>2</v>
      </c>
      <c r="CT11" s="433"/>
      <c r="CU11" s="433"/>
      <c r="CV11" s="433"/>
      <c r="CW11" s="433"/>
      <c r="CX11" s="433"/>
      <c r="CY11" s="433"/>
      <c r="CZ11" s="433"/>
      <c r="DA11" s="433"/>
      <c r="DB11" s="433"/>
      <c r="DC11" s="433"/>
      <c r="DD11" s="433"/>
      <c r="DE11" s="433"/>
      <c r="DF11" s="433"/>
      <c r="DG11" s="434"/>
      <c r="DI11" s="340" t="n">
        <f aca="false">CR11+CT11+CV11+CX11+CZ11+DB11+DD11+DF11</f>
        <v>1</v>
      </c>
      <c r="DJ11" s="4" t="n">
        <f aca="false">CS11+CU11+CW11+CY11+DA11+DC11+DE11+DG11</f>
        <v>2</v>
      </c>
      <c r="DK11" s="341" t="n">
        <f aca="false">DJ11/(DJ11+DI11)</f>
        <v>0.666666666666667</v>
      </c>
      <c r="DL11" s="4" t="n">
        <f aca="false">CR11+CS11+CZ11+DA11</f>
        <v>3</v>
      </c>
      <c r="DM11" s="4" t="n">
        <f aca="false">CT11+CU11+DB11+DC11</f>
        <v>0</v>
      </c>
      <c r="DN11" s="4" t="n">
        <f aca="false">CV11+CW11+DD11+DE11</f>
        <v>0</v>
      </c>
      <c r="DO11" s="4" t="n">
        <f aca="false">SUM(DL11:DN11)</f>
        <v>3</v>
      </c>
      <c r="DP11" s="15" t="n">
        <f aca="false">DM11/DO11</f>
        <v>0</v>
      </c>
      <c r="DQ11" s="15" t="n">
        <f aca="false">DN11/DO11</f>
        <v>0</v>
      </c>
      <c r="DR11" s="4" t="n">
        <f aca="false">CX11+CY11+DF11+DG11</f>
        <v>0</v>
      </c>
      <c r="DS11" s="4" t="n">
        <f aca="false">SUM(CR11:CY11)</f>
        <v>3</v>
      </c>
      <c r="DT11" s="342" t="n">
        <f aca="false">SUM(CZ11:DG11)</f>
        <v>0</v>
      </c>
      <c r="DU11" s="343" t="n">
        <f aca="false">SUM(CR11:DG11)</f>
        <v>3</v>
      </c>
      <c r="DX11" s="15" t="n">
        <f aca="false">(DI11/FD11) - 1</f>
        <v>-0.666666666666667</v>
      </c>
      <c r="DY11" s="15" t="n">
        <f aca="false">(DJ11/FE11) - 1</f>
        <v>1</v>
      </c>
      <c r="DZ11" s="15" t="n">
        <f aca="false">(DK11/FF11) - 1</f>
        <v>1.66666666666667</v>
      </c>
      <c r="EA11" s="15" t="n">
        <f aca="false">(DL11/FG11) - 1</f>
        <v>0</v>
      </c>
      <c r="EB11" s="15" t="n">
        <f aca="false">(DM11/FH11) - 1</f>
        <v>-1</v>
      </c>
      <c r="EC11" s="15" t="e">
        <f aca="false">(DN11/FI11) - 1</f>
        <v>#DIV/0!</v>
      </c>
      <c r="ED11" s="15" t="n">
        <f aca="false">(DO11/FJ11) - 1</f>
        <v>-0.25</v>
      </c>
      <c r="EE11" s="15" t="n">
        <f aca="false">(DP11/FK11) - 1</f>
        <v>-1</v>
      </c>
      <c r="EF11" s="15" t="e">
        <f aca="false">(DQ11/FL11) - 1</f>
        <v>#DIV/0!</v>
      </c>
      <c r="EG11" s="15" t="e">
        <f aca="false">(DR11/FM11) - 1</f>
        <v>#DIV/0!</v>
      </c>
      <c r="EH11" s="15" t="n">
        <f aca="false">(DS11/FN11) - 1</f>
        <v>0</v>
      </c>
      <c r="EI11" s="15" t="n">
        <f aca="false">(DT11/FO11) - 1</f>
        <v>-1</v>
      </c>
      <c r="EJ11" s="15" t="n">
        <f aca="false">(DU11/FP11) - 1</f>
        <v>-0.25</v>
      </c>
      <c r="EL11" s="350" t="n">
        <v>0.354166666666667</v>
      </c>
      <c r="EM11" s="451" t="n">
        <v>1</v>
      </c>
      <c r="EN11" s="452" t="n">
        <v>1</v>
      </c>
      <c r="EO11" s="453" t="n">
        <v>1</v>
      </c>
      <c r="EP11" s="452"/>
      <c r="EQ11" s="451"/>
      <c r="ER11" s="454"/>
      <c r="ES11" s="451"/>
      <c r="ET11" s="452"/>
      <c r="EU11" s="455" t="n">
        <v>1</v>
      </c>
      <c r="EV11" s="452"/>
      <c r="EW11" s="453"/>
      <c r="EX11" s="452"/>
      <c r="EY11" s="451"/>
      <c r="EZ11" s="454"/>
      <c r="FA11" s="451"/>
      <c r="FB11" s="456"/>
      <c r="FD11" s="340" t="n">
        <f aca="false">EM11+EO11+EQ11+ES11+EU11+EW11+EY11+FA11</f>
        <v>3</v>
      </c>
      <c r="FE11" s="4" t="n">
        <f aca="false">EN11+EP11+ER11+ET11+EV11+EX11+EZ11+FB11</f>
        <v>1</v>
      </c>
      <c r="FF11" s="341" t="n">
        <f aca="false">FE11/(FE11+FD11)</f>
        <v>0.25</v>
      </c>
      <c r="FG11" s="4" t="n">
        <f aca="false">EM11+EN11+EU11+EV11</f>
        <v>3</v>
      </c>
      <c r="FH11" s="4" t="n">
        <f aca="false">EO11+EP11+EW11+EX11</f>
        <v>1</v>
      </c>
      <c r="FI11" s="4" t="n">
        <f aca="false">EQ11+ER11+EY11+EZ11</f>
        <v>0</v>
      </c>
      <c r="FJ11" s="4" t="n">
        <f aca="false">SUM(FG11:FI11)</f>
        <v>4</v>
      </c>
      <c r="FK11" s="15" t="n">
        <f aca="false">FH11/FJ11</f>
        <v>0.25</v>
      </c>
      <c r="FL11" s="15" t="n">
        <f aca="false">FI11/FJ11</f>
        <v>0</v>
      </c>
      <c r="FM11" s="4" t="n">
        <f aca="false">ES11+ET11+FA11+FB11</f>
        <v>0</v>
      </c>
      <c r="FN11" s="4" t="n">
        <f aca="false">SUM(EM11:ET11)</f>
        <v>3</v>
      </c>
      <c r="FO11" s="342" t="n">
        <f aca="false">SUM(EU11:FB11)</f>
        <v>1</v>
      </c>
      <c r="FP11" s="343" t="n">
        <f aca="false">SUM(EM11:FB11)</f>
        <v>4</v>
      </c>
      <c r="GF11" s="347" t="e">
        <f aca="false">(FD11/FR11) - 1</f>
        <v>#DIV/0!</v>
      </c>
      <c r="GG11" s="15" t="e">
        <f aca="false">(FE11/FS11) - 1</f>
        <v>#DIV/0!</v>
      </c>
      <c r="GH11" s="15" t="e">
        <f aca="false">(FF11/FT11) - 1</f>
        <v>#DIV/0!</v>
      </c>
      <c r="GI11" s="15" t="e">
        <f aca="false">(FG11/FU11) - 1</f>
        <v>#DIV/0!</v>
      </c>
      <c r="GJ11" s="15" t="e">
        <f aca="false">(FH11/FV11) - 1</f>
        <v>#DIV/0!</v>
      </c>
      <c r="GK11" s="15" t="e">
        <f aca="false">(FI11/FW11) - 1</f>
        <v>#DIV/0!</v>
      </c>
      <c r="GL11" s="15" t="e">
        <f aca="false">(FJ11/FX11) - 1</f>
        <v>#DIV/0!</v>
      </c>
      <c r="GM11" s="15" t="e">
        <f aca="false">(FK11/FY11) - 1</f>
        <v>#DIV/0!</v>
      </c>
      <c r="GN11" s="15" t="e">
        <f aca="false">(FL11/FZ11) - 1</f>
        <v>#DIV/0!</v>
      </c>
      <c r="GO11" s="15" t="e">
        <f aca="false">(FM11/GA11) - 1</f>
        <v>#DIV/0!</v>
      </c>
      <c r="GP11" s="15" t="e">
        <f aca="false">(FN11/GB11) - 1</f>
        <v>#DIV/0!</v>
      </c>
      <c r="GQ11" s="15" t="e">
        <f aca="false">(FO11/GC11) - 1</f>
        <v>#DIV/0!</v>
      </c>
      <c r="GR11" s="348" t="e">
        <f aca="false">(FP11/GD11) - 1</f>
        <v>#DIV/0!</v>
      </c>
    </row>
    <row r="12" customFormat="false" ht="21" hidden="false" customHeight="true" outlineLevel="0" collapsed="false">
      <c r="A12" s="349" t="n">
        <v>0.364583333333333</v>
      </c>
      <c r="B12" s="376" t="n">
        <v>1</v>
      </c>
      <c r="C12" s="377"/>
      <c r="D12" s="376" t="n">
        <v>2</v>
      </c>
      <c r="E12" s="377"/>
      <c r="F12" s="376"/>
      <c r="G12" s="377"/>
      <c r="H12" s="376"/>
      <c r="I12" s="377"/>
      <c r="J12" s="376"/>
      <c r="K12" s="377"/>
      <c r="L12" s="376"/>
      <c r="M12" s="377"/>
      <c r="N12" s="376"/>
      <c r="O12" s="377"/>
      <c r="P12" s="376"/>
      <c r="Q12" s="377"/>
      <c r="S12" s="340" t="n">
        <f aca="false">B12+D12+F12+H12+J12+L12+N12+P12</f>
        <v>3</v>
      </c>
      <c r="T12" s="4" t="n">
        <f aca="false">C12+E12+G12+I12+K12+M12+O12+Q12</f>
        <v>0</v>
      </c>
      <c r="U12" s="341" t="n">
        <f aca="false">T12/(T12+S12)</f>
        <v>0</v>
      </c>
      <c r="V12" s="4" t="n">
        <f aca="false">B12+C12+J12+K12</f>
        <v>1</v>
      </c>
      <c r="W12" s="4" t="n">
        <f aca="false">D12+E12+L12+M12</f>
        <v>2</v>
      </c>
      <c r="X12" s="4" t="n">
        <f aca="false">F12+G12+N12+O12</f>
        <v>0</v>
      </c>
      <c r="Y12" s="4" t="n">
        <f aca="false">SUM(V12:X12)</f>
        <v>3</v>
      </c>
      <c r="Z12" s="15" t="n">
        <f aca="false">W12/Y12</f>
        <v>0.666666666666667</v>
      </c>
      <c r="AA12" s="15" t="n">
        <f aca="false">X12/Y12</f>
        <v>0</v>
      </c>
      <c r="AB12" s="4" t="n">
        <f aca="false">H12+I12+P12+Q12</f>
        <v>0</v>
      </c>
      <c r="AC12" s="4" t="n">
        <f aca="false">SUM(B12:I12)</f>
        <v>3</v>
      </c>
      <c r="AD12" s="342" t="n">
        <f aca="false">SUM(J12:Q12)</f>
        <v>0</v>
      </c>
      <c r="AE12" s="343" t="n">
        <f aca="false">SUM(B12:Q12)</f>
        <v>3</v>
      </c>
      <c r="AH12" s="15" t="n">
        <f aca="false">(S12/BN12) - 1</f>
        <v>-0.625</v>
      </c>
      <c r="AI12" s="15" t="n">
        <f aca="false">(T12/BO12) - 1</f>
        <v>-1</v>
      </c>
      <c r="AJ12" s="15" t="n">
        <f aca="false">(U12/BP12) - 1</f>
        <v>-1</v>
      </c>
      <c r="AK12" s="15" t="n">
        <f aca="false">(V12/BQ12) - 1</f>
        <v>-0.833333333333333</v>
      </c>
      <c r="AL12" s="15" t="n">
        <f aca="false">(W12/BR12) - 1</f>
        <v>-0.333333333333333</v>
      </c>
      <c r="AM12" s="15" t="e">
        <f aca="false">(X12/BS12) - 1</f>
        <v>#DIV/0!</v>
      </c>
      <c r="AN12" s="15" t="n">
        <f aca="false">(Y12/BT12) - 1</f>
        <v>-0.666666666666667</v>
      </c>
      <c r="AO12" s="15" t="n">
        <f aca="false">(Z12/BU12) - 1</f>
        <v>1</v>
      </c>
      <c r="AP12" s="15" t="e">
        <f aca="false">(AA12/BV12) - 1</f>
        <v>#DIV/0!</v>
      </c>
      <c r="AQ12" s="15" t="e">
        <f aca="false">(AB12/BW12) - 1</f>
        <v>#DIV/0!</v>
      </c>
      <c r="AR12" s="15" t="n">
        <f aca="false">(AC12/BX12) - 1</f>
        <v>-0.666666666666667</v>
      </c>
      <c r="AS12" s="15" t="e">
        <f aca="false">(AD12/BY12) - 1</f>
        <v>#DIV/0!</v>
      </c>
      <c r="AT12" s="15" t="n">
        <f aca="false">(AE12/BZ12) - 1</f>
        <v>-0.666666666666667</v>
      </c>
      <c r="AV12" s="349" t="n">
        <v>0.364583333333333</v>
      </c>
      <c r="AW12" s="376" t="n">
        <v>5</v>
      </c>
      <c r="AX12" s="377" t="n">
        <v>1</v>
      </c>
      <c r="AY12" s="376" t="n">
        <v>3</v>
      </c>
      <c r="AZ12" s="377"/>
      <c r="BA12" s="376"/>
      <c r="BB12" s="377"/>
      <c r="BC12" s="376"/>
      <c r="BD12" s="377"/>
      <c r="BE12" s="376"/>
      <c r="BF12" s="377"/>
      <c r="BG12" s="376"/>
      <c r="BH12" s="377"/>
      <c r="BI12" s="376"/>
      <c r="BJ12" s="377"/>
      <c r="BK12" s="376"/>
      <c r="BL12" s="377"/>
      <c r="BN12" s="340" t="n">
        <f aca="false">AW12+AY12+BA12+BC12+BE12+BG12+BI12+BK12</f>
        <v>8</v>
      </c>
      <c r="BO12" s="4" t="n">
        <f aca="false">AX12+AZ12+BB12+BD12+BF12+BH12+BJ12+BL12</f>
        <v>1</v>
      </c>
      <c r="BP12" s="341" t="n">
        <f aca="false">BO12/(BO12+BN12)</f>
        <v>0.111111111111111</v>
      </c>
      <c r="BQ12" s="4" t="n">
        <f aca="false">AW12+AX12+BE12+BF12</f>
        <v>6</v>
      </c>
      <c r="BR12" s="4" t="n">
        <f aca="false">AY12+AZ12+BG12+BH12</f>
        <v>3</v>
      </c>
      <c r="BS12" s="4" t="n">
        <f aca="false">BA12+BB12+BI12+BJ12</f>
        <v>0</v>
      </c>
      <c r="BT12" s="4" t="n">
        <f aca="false">SUM(BQ12:BS12)</f>
        <v>9</v>
      </c>
      <c r="BU12" s="15" t="n">
        <f aca="false">BR12/BT12</f>
        <v>0.333333333333333</v>
      </c>
      <c r="BV12" s="15" t="n">
        <f aca="false">BS12/BT12</f>
        <v>0</v>
      </c>
      <c r="BW12" s="4" t="n">
        <f aca="false">BC12+BD12+BK12+BL12</f>
        <v>0</v>
      </c>
      <c r="BX12" s="4" t="n">
        <f aca="false">SUM(AW12:BD12)</f>
        <v>9</v>
      </c>
      <c r="BY12" s="342" t="n">
        <f aca="false">SUM(BE12:BL12)</f>
        <v>0</v>
      </c>
      <c r="BZ12" s="343" t="n">
        <f aca="false">SUM(AW12:BL12)</f>
        <v>9</v>
      </c>
      <c r="CC12" s="15" t="n">
        <f aca="false">(BN12/DI12) - 1</f>
        <v>7</v>
      </c>
      <c r="CD12" s="15" t="e">
        <f aca="false">(BO12/DJ12) - 1</f>
        <v>#DIV/0!</v>
      </c>
      <c r="CE12" s="15" t="e">
        <f aca="false">(BP12/DK12) - 1</f>
        <v>#DIV/0!</v>
      </c>
      <c r="CF12" s="15" t="n">
        <f aca="false">(BQ12/DL12) - 1</f>
        <v>5</v>
      </c>
      <c r="CG12" s="15" t="e">
        <f aca="false">(BR12/DM12) - 1</f>
        <v>#DIV/0!</v>
      </c>
      <c r="CH12" s="15" t="e">
        <f aca="false">(BS12/DN12) - 1</f>
        <v>#DIV/0!</v>
      </c>
      <c r="CI12" s="15" t="n">
        <f aca="false">(BT12/DO12) - 1</f>
        <v>8</v>
      </c>
      <c r="CJ12" s="15" t="e">
        <f aca="false">(BU12/DP12) - 1</f>
        <v>#DIV/0!</v>
      </c>
      <c r="CK12" s="15" t="e">
        <f aca="false">(BV12/DQ12) - 1</f>
        <v>#DIV/0!</v>
      </c>
      <c r="CL12" s="15" t="e">
        <f aca="false">(BW12/DR12) - 1</f>
        <v>#DIV/0!</v>
      </c>
      <c r="CM12" s="15" t="e">
        <f aca="false">(BX12/DS12) - 1</f>
        <v>#DIV/0!</v>
      </c>
      <c r="CN12" s="15" t="n">
        <f aca="false">(BY12/DT12) - 1</f>
        <v>-1</v>
      </c>
      <c r="CO12" s="15" t="n">
        <f aca="false">(BZ12/DU12) - 1</f>
        <v>8</v>
      </c>
      <c r="CQ12" s="349" t="n">
        <v>0.364583333333333</v>
      </c>
      <c r="CR12" s="442"/>
      <c r="CS12" s="442"/>
      <c r="CT12" s="442"/>
      <c r="CU12" s="442"/>
      <c r="CV12" s="442"/>
      <c r="CW12" s="442"/>
      <c r="CX12" s="442"/>
      <c r="CY12" s="442"/>
      <c r="CZ12" s="442" t="n">
        <v>1</v>
      </c>
      <c r="DA12" s="442"/>
      <c r="DB12" s="442"/>
      <c r="DC12" s="442"/>
      <c r="DD12" s="442"/>
      <c r="DE12" s="442"/>
      <c r="DF12" s="442"/>
      <c r="DG12" s="439"/>
      <c r="DI12" s="340" t="n">
        <f aca="false">CR12+CT12+CV12+CX12+CZ12+DB12+DD12+DF12</f>
        <v>1</v>
      </c>
      <c r="DJ12" s="4" t="n">
        <f aca="false">CS12+CU12+CW12+CY12+DA12+DC12+DE12+DG12</f>
        <v>0</v>
      </c>
      <c r="DK12" s="341" t="n">
        <f aca="false">DJ12/(DJ12+DI12)</f>
        <v>0</v>
      </c>
      <c r="DL12" s="4" t="n">
        <f aca="false">CR12+CS12+CZ12+DA12</f>
        <v>1</v>
      </c>
      <c r="DM12" s="4" t="n">
        <f aca="false">CT12+CU12+DB12+DC12</f>
        <v>0</v>
      </c>
      <c r="DN12" s="4" t="n">
        <f aca="false">CV12+CW12+DD12+DE12</f>
        <v>0</v>
      </c>
      <c r="DO12" s="4" t="n">
        <f aca="false">SUM(DL12:DN12)</f>
        <v>1</v>
      </c>
      <c r="DP12" s="15" t="n">
        <f aca="false">DM12/DO12</f>
        <v>0</v>
      </c>
      <c r="DQ12" s="15" t="n">
        <f aca="false">DN12/DO12</f>
        <v>0</v>
      </c>
      <c r="DR12" s="4" t="n">
        <f aca="false">CX12+CY12+DF12+DG12</f>
        <v>0</v>
      </c>
      <c r="DS12" s="4" t="n">
        <f aca="false">SUM(CR12:CY12)</f>
        <v>0</v>
      </c>
      <c r="DT12" s="342" t="n">
        <f aca="false">SUM(CZ12:DG12)</f>
        <v>1</v>
      </c>
      <c r="DU12" s="343" t="n">
        <f aca="false">SUM(CR12:DG12)</f>
        <v>1</v>
      </c>
      <c r="DX12" s="15" t="n">
        <f aca="false">(DI12/FD12) - 1</f>
        <v>-0.8</v>
      </c>
      <c r="DY12" s="15" t="n">
        <f aca="false">(DJ12/FE12) - 1</f>
        <v>-1</v>
      </c>
      <c r="DZ12" s="15" t="n">
        <f aca="false">(DK12/FF12) - 1</f>
        <v>-1</v>
      </c>
      <c r="EA12" s="15" t="n">
        <f aca="false">(DL12/FG12) - 1</f>
        <v>-0.8</v>
      </c>
      <c r="EB12" s="15" t="n">
        <f aca="false">(DM12/FH12) - 1</f>
        <v>-1</v>
      </c>
      <c r="EC12" s="15" t="e">
        <f aca="false">(DN12/FI12) - 1</f>
        <v>#DIV/0!</v>
      </c>
      <c r="ED12" s="15" t="n">
        <f aca="false">(DO12/FJ12) - 1</f>
        <v>-0.833333333333333</v>
      </c>
      <c r="EE12" s="15" t="n">
        <f aca="false">(DP12/FK12) - 1</f>
        <v>-1</v>
      </c>
      <c r="EF12" s="15" t="e">
        <f aca="false">(DQ12/FL12) - 1</f>
        <v>#DIV/0!</v>
      </c>
      <c r="EG12" s="15" t="e">
        <f aca="false">(DR12/FM12) - 1</f>
        <v>#DIV/0!</v>
      </c>
      <c r="EH12" s="15" t="n">
        <f aca="false">(DS12/FN12) - 1</f>
        <v>-1</v>
      </c>
      <c r="EI12" s="15" t="n">
        <f aca="false">(DT12/FO12) - 1</f>
        <v>-0.8</v>
      </c>
      <c r="EJ12" s="15" t="n">
        <f aca="false">(DU12/FP12) - 1</f>
        <v>-0.833333333333333</v>
      </c>
      <c r="EL12" s="350" t="n">
        <v>0.364583333333333</v>
      </c>
      <c r="EM12" s="451" t="n">
        <v>1</v>
      </c>
      <c r="EN12" s="452"/>
      <c r="EO12" s="453"/>
      <c r="EP12" s="452"/>
      <c r="EQ12" s="451"/>
      <c r="ER12" s="454"/>
      <c r="ES12" s="451"/>
      <c r="ET12" s="452"/>
      <c r="EU12" s="455" t="n">
        <v>3</v>
      </c>
      <c r="EV12" s="452" t="n">
        <v>1</v>
      </c>
      <c r="EW12" s="453" t="n">
        <v>1</v>
      </c>
      <c r="EX12" s="452"/>
      <c r="EY12" s="451"/>
      <c r="EZ12" s="454"/>
      <c r="FA12" s="451"/>
      <c r="FB12" s="456"/>
      <c r="FD12" s="340" t="n">
        <f aca="false">EM12+EO12+EQ12+ES12+EU12+EW12+EY12+FA12</f>
        <v>5</v>
      </c>
      <c r="FE12" s="4" t="n">
        <f aca="false">EN12+EP12+ER12+ET12+EV12+EX12+EZ12+FB12</f>
        <v>1</v>
      </c>
      <c r="FF12" s="341" t="n">
        <f aca="false">FE12/(FE12+FD12)</f>
        <v>0.166666666666667</v>
      </c>
      <c r="FG12" s="4" t="n">
        <f aca="false">EM12+EN12+EU12+EV12</f>
        <v>5</v>
      </c>
      <c r="FH12" s="4" t="n">
        <f aca="false">EO12+EP12+EW12+EX12</f>
        <v>1</v>
      </c>
      <c r="FI12" s="4" t="n">
        <f aca="false">EQ12+ER12+EY12+EZ12</f>
        <v>0</v>
      </c>
      <c r="FJ12" s="4" t="n">
        <f aca="false">SUM(FG12:FI12)</f>
        <v>6</v>
      </c>
      <c r="FK12" s="15" t="n">
        <f aca="false">FH12/FJ12</f>
        <v>0.166666666666667</v>
      </c>
      <c r="FL12" s="15" t="n">
        <f aca="false">FI12/FJ12</f>
        <v>0</v>
      </c>
      <c r="FM12" s="4" t="n">
        <f aca="false">ES12+ET12+FA12+FB12</f>
        <v>0</v>
      </c>
      <c r="FN12" s="4" t="n">
        <f aca="false">SUM(EM12:ET12)</f>
        <v>1</v>
      </c>
      <c r="FO12" s="342" t="n">
        <f aca="false">SUM(EU12:FB12)</f>
        <v>5</v>
      </c>
      <c r="FP12" s="343" t="n">
        <f aca="false">SUM(EM12:FB12)</f>
        <v>6</v>
      </c>
      <c r="GF12" s="347" t="e">
        <f aca="false">(FD12/FR12) - 1</f>
        <v>#DIV/0!</v>
      </c>
      <c r="GG12" s="15" t="e">
        <f aca="false">(FE12/FS12) - 1</f>
        <v>#DIV/0!</v>
      </c>
      <c r="GH12" s="15" t="e">
        <f aca="false">(FF12/FT12) - 1</f>
        <v>#DIV/0!</v>
      </c>
      <c r="GI12" s="15" t="e">
        <f aca="false">(FG12/FU12) - 1</f>
        <v>#DIV/0!</v>
      </c>
      <c r="GJ12" s="15" t="e">
        <f aca="false">(FH12/FV12) - 1</f>
        <v>#DIV/0!</v>
      </c>
      <c r="GK12" s="15" t="e">
        <f aca="false">(FI12/FW12) - 1</f>
        <v>#DIV/0!</v>
      </c>
      <c r="GL12" s="15" t="e">
        <f aca="false">(FJ12/FX12) - 1</f>
        <v>#DIV/0!</v>
      </c>
      <c r="GM12" s="15" t="e">
        <f aca="false">(FK12/FY12) - 1</f>
        <v>#DIV/0!</v>
      </c>
      <c r="GN12" s="15" t="e">
        <f aca="false">(FL12/FZ12) - 1</f>
        <v>#DIV/0!</v>
      </c>
      <c r="GO12" s="15" t="e">
        <f aca="false">(FM12/GA12) - 1</f>
        <v>#DIV/0!</v>
      </c>
      <c r="GP12" s="15" t="e">
        <f aca="false">(FN12/GB12) - 1</f>
        <v>#DIV/0!</v>
      </c>
      <c r="GQ12" s="15" t="e">
        <f aca="false">(FO12/GC12) - 1</f>
        <v>#DIV/0!</v>
      </c>
      <c r="GR12" s="348" t="e">
        <f aca="false">(FP12/GD12) - 1</f>
        <v>#DIV/0!</v>
      </c>
    </row>
    <row r="13" customFormat="false" ht="21" hidden="false" customHeight="true" outlineLevel="0" collapsed="false">
      <c r="A13" s="349" t="n">
        <v>0.375</v>
      </c>
      <c r="B13" s="379"/>
      <c r="C13" s="380"/>
      <c r="D13" s="379"/>
      <c r="E13" s="0" t="n">
        <v>1</v>
      </c>
      <c r="F13" s="379"/>
      <c r="G13" s="380"/>
      <c r="H13" s="379"/>
      <c r="I13" s="380"/>
      <c r="J13" s="379"/>
      <c r="K13" s="380"/>
      <c r="L13" s="379"/>
      <c r="M13" s="380"/>
      <c r="N13" s="379"/>
      <c r="O13" s="380"/>
      <c r="P13" s="379"/>
      <c r="Q13" s="380"/>
      <c r="S13" s="351" t="n">
        <f aca="false">B13+D13+F13+H13+J13+L13+N13+P13</f>
        <v>0</v>
      </c>
      <c r="T13" s="352"/>
      <c r="U13" s="353"/>
      <c r="V13" s="352" t="n">
        <f aca="false">B13+C13+J13+K13</f>
        <v>0</v>
      </c>
      <c r="W13" s="352"/>
      <c r="X13" s="352"/>
      <c r="Y13" s="352"/>
      <c r="Z13" s="15"/>
      <c r="AA13" s="15"/>
      <c r="AB13" s="352"/>
      <c r="AC13" s="352" t="n">
        <f aca="false">SUM(B13:I13)</f>
        <v>1</v>
      </c>
      <c r="AD13" s="354"/>
      <c r="AE13" s="355" t="n">
        <f aca="false">SUM(B13:Q13)</f>
        <v>1</v>
      </c>
      <c r="AH13" s="347"/>
      <c r="AI13" s="15"/>
      <c r="AJ13" s="15"/>
      <c r="AK13" s="15"/>
      <c r="AL13" s="15"/>
      <c r="AM13" s="15"/>
      <c r="AN13" s="15"/>
      <c r="AO13" s="15"/>
      <c r="AP13" s="15"/>
      <c r="AQ13" s="15"/>
      <c r="AR13" s="15"/>
      <c r="AS13" s="15"/>
      <c r="AT13" s="348"/>
      <c r="AV13" s="349" t="n">
        <v>0.375</v>
      </c>
      <c r="AW13" s="379" t="n">
        <v>0</v>
      </c>
      <c r="AX13" s="380"/>
      <c r="AY13" s="379"/>
      <c r="AZ13" s="0" t="n">
        <f aca="false">SUM(AZ1:AZ4)</f>
        <v>0</v>
      </c>
      <c r="BA13" s="379"/>
      <c r="BB13" s="380"/>
      <c r="BC13" s="379"/>
      <c r="BD13" s="380"/>
      <c r="BE13" s="379"/>
      <c r="BF13" s="380"/>
      <c r="BG13" s="379"/>
      <c r="BH13" s="380"/>
      <c r="BI13" s="379"/>
      <c r="BJ13" s="380"/>
      <c r="BK13" s="379"/>
      <c r="BL13" s="380"/>
      <c r="BN13" s="351" t="n">
        <f aca="false">AW13+AY13+BA13+BC13+BE13+BG13+BI13+BK13</f>
        <v>0</v>
      </c>
      <c r="BO13" s="352"/>
      <c r="BP13" s="353"/>
      <c r="BQ13" s="352" t="n">
        <f aca="false">AW13+AX13+BE13+BF13</f>
        <v>0</v>
      </c>
      <c r="BR13" s="352"/>
      <c r="BS13" s="352"/>
      <c r="BT13" s="352"/>
      <c r="BU13" s="15"/>
      <c r="BV13" s="15"/>
      <c r="BW13" s="352"/>
      <c r="BX13" s="352" t="n">
        <f aca="false">SUM(AW13:BD13)</f>
        <v>0</v>
      </c>
      <c r="BY13" s="354"/>
      <c r="BZ13" s="355" t="n">
        <f aca="false">SUM(AW13:BL13)</f>
        <v>0</v>
      </c>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457"/>
      <c r="EN13" s="458"/>
      <c r="EO13" s="459"/>
      <c r="EP13" s="458"/>
      <c r="EQ13" s="457"/>
      <c r="ER13" s="459"/>
      <c r="ES13" s="457"/>
      <c r="ET13" s="458"/>
      <c r="EU13" s="457"/>
      <c r="EV13" s="458"/>
      <c r="EW13" s="459"/>
      <c r="EX13" s="458"/>
      <c r="EY13" s="457"/>
      <c r="EZ13" s="459"/>
      <c r="FA13" s="457"/>
      <c r="FB13" s="458"/>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SUM(B5:B13)</f>
        <v>17</v>
      </c>
      <c r="C14" s="357" t="n">
        <f aca="false">SUM(C5:C12)</f>
        <v>3</v>
      </c>
      <c r="D14" s="357" t="n">
        <f aca="false">SUM(D5:D12)</f>
        <v>21</v>
      </c>
      <c r="E14" s="357" t="n">
        <f aca="false">SUM(E5:E12)</f>
        <v>18</v>
      </c>
      <c r="F14" s="357" t="n">
        <f aca="false">SUM(F5:F12)</f>
        <v>0</v>
      </c>
      <c r="G14" s="357" t="n">
        <f aca="false">SUM(G5:G12)</f>
        <v>0</v>
      </c>
      <c r="H14" s="357" t="n">
        <f aca="false">SUM(H5:H12)</f>
        <v>1</v>
      </c>
      <c r="I14" s="357" t="n">
        <f aca="false">SUM(I5:I12)</f>
        <v>0</v>
      </c>
      <c r="J14" s="357" t="n">
        <f aca="false">SUM(J5:J12)</f>
        <v>3</v>
      </c>
      <c r="K14" s="357" t="n">
        <f aca="false">SUM(K5:K12)</f>
        <v>0</v>
      </c>
      <c r="L14" s="357" t="n">
        <f aca="false">SUM(L5:L12)</f>
        <v>2</v>
      </c>
      <c r="M14" s="357" t="n">
        <f aca="false">SUM(M5:M12)</f>
        <v>0</v>
      </c>
      <c r="N14" s="357" t="n">
        <f aca="false">SUM(N5:N12)</f>
        <v>0</v>
      </c>
      <c r="O14" s="357" t="n">
        <f aca="false">SUM(O5:O12)</f>
        <v>0</v>
      </c>
      <c r="P14" s="357" t="n">
        <f aca="false">SUM(P5:P12)</f>
        <v>0</v>
      </c>
      <c r="Q14" s="357" t="n">
        <f aca="false">SUM(Q5:Q12)</f>
        <v>0</v>
      </c>
      <c r="S14" s="358" t="n">
        <f aca="false">B14+D14+F14+H14+J14+L14+N14+P14</f>
        <v>44</v>
      </c>
      <c r="T14" s="359" t="n">
        <f aca="false">C14+E14+G14+I14+K14+M14+O14+Q14</f>
        <v>21</v>
      </c>
      <c r="U14" s="360" t="n">
        <f aca="false">T14/(T14+S14)</f>
        <v>0.323076923076923</v>
      </c>
      <c r="V14" s="359" t="n">
        <f aca="false">B14+C14+J14+K14</f>
        <v>23</v>
      </c>
      <c r="W14" s="359" t="n">
        <f aca="false">D14+E14+L14+M14</f>
        <v>41</v>
      </c>
      <c r="X14" s="359" t="n">
        <f aca="false">F14+G14+N14+O14</f>
        <v>0</v>
      </c>
      <c r="Y14" s="359" t="n">
        <f aca="false">SUM(V14:X14)</f>
        <v>64</v>
      </c>
      <c r="Z14" s="15" t="n">
        <f aca="false">W14/Y14</f>
        <v>0.640625</v>
      </c>
      <c r="AA14" s="15" t="n">
        <f aca="false">X14/Y14</f>
        <v>0</v>
      </c>
      <c r="AB14" s="359" t="n">
        <f aca="false">H14+I14+P14+Q14</f>
        <v>1</v>
      </c>
      <c r="AC14" s="359" t="n">
        <f aca="false">SUM(B14:I14)</f>
        <v>60</v>
      </c>
      <c r="AD14" s="361" t="n">
        <f aca="false">SUM(J14:Q14)</f>
        <v>5</v>
      </c>
      <c r="AE14" s="362" t="n">
        <f aca="false">SUM(B14:Q14)</f>
        <v>65</v>
      </c>
      <c r="AH14" s="15" t="n">
        <f aca="false">(S14/BN14) - 1</f>
        <v>-0.290322580645161</v>
      </c>
      <c r="AI14" s="15" t="n">
        <f aca="false">(T14/BO14) - 1</f>
        <v>-0.25</v>
      </c>
      <c r="AJ14" s="15" t="n">
        <f aca="false">(U14/BP14) - 1</f>
        <v>0.0384615384615385</v>
      </c>
      <c r="AK14" s="15" t="n">
        <f aca="false">(V14/BQ14) - 1</f>
        <v>-0.465116279069768</v>
      </c>
      <c r="AL14" s="15" t="n">
        <f aca="false">(W14/BR14) - 1</f>
        <v>-0.108695652173913</v>
      </c>
      <c r="AM14" s="15" t="n">
        <f aca="false">(X14/BS14) - 1</f>
        <v>-1</v>
      </c>
      <c r="AN14" s="15" t="n">
        <f aca="false">(Y14/BT14) - 1</f>
        <v>-0.288888888888889</v>
      </c>
      <c r="AO14" s="15" t="n">
        <f aca="false">(Z14/BU14) - 1</f>
        <v>0.253396739130435</v>
      </c>
      <c r="AP14" s="15" t="n">
        <f aca="false">(AA14/BV14) - 1</f>
        <v>-1</v>
      </c>
      <c r="AQ14" s="15" t="e">
        <f aca="false">(AB14/BW14) - 1</f>
        <v>#DIV/0!</v>
      </c>
      <c r="AR14" s="15" t="n">
        <f aca="false">(AC14/BX14) - 1</f>
        <v>-0.310344827586207</v>
      </c>
      <c r="AS14" s="15" t="n">
        <f aca="false">(AD14/BY14) - 1</f>
        <v>0.666666666666667</v>
      </c>
      <c r="AT14" s="15" t="n">
        <f aca="false">(AE14/BZ14) - 1</f>
        <v>-0.277777777777778</v>
      </c>
      <c r="AV14" s="356" t="s">
        <v>17</v>
      </c>
      <c r="AW14" s="357" t="n">
        <f aca="false">SUM(AW5:AW13)</f>
        <v>32</v>
      </c>
      <c r="AX14" s="357" t="n">
        <f aca="false">SUM(AX5:AX12)</f>
        <v>8</v>
      </c>
      <c r="AY14" s="357" t="n">
        <f aca="false">SUM(AY5:AY12)</f>
        <v>27</v>
      </c>
      <c r="AZ14" s="357" t="n">
        <f aca="false">SUM(AZ5:AZ12)</f>
        <v>19</v>
      </c>
      <c r="BA14" s="357" t="n">
        <f aca="false">SUM(BA5:BA12)</f>
        <v>1</v>
      </c>
      <c r="BB14" s="357" t="n">
        <f aca="false">SUM(BB5:BB12)</f>
        <v>0</v>
      </c>
      <c r="BC14" s="357" t="n">
        <f aca="false">SUM(BC5:BC12)</f>
        <v>0</v>
      </c>
      <c r="BD14" s="357" t="n">
        <f aca="false">SUM(BD5:BD12)</f>
        <v>0</v>
      </c>
      <c r="BE14" s="357" t="n">
        <f aca="false">SUM(BE5:BE12)</f>
        <v>2</v>
      </c>
      <c r="BF14" s="357" t="n">
        <f aca="false">SUM(BF5:BF12)</f>
        <v>1</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62</v>
      </c>
      <c r="BO14" s="359" t="n">
        <f aca="false">AX14+AZ14+BB14+BD14+BF14+BH14+BJ14+BL14</f>
        <v>28</v>
      </c>
      <c r="BP14" s="360" t="n">
        <f aca="false">BO14/(BO14+BN14)</f>
        <v>0.311111111111111</v>
      </c>
      <c r="BQ14" s="359" t="n">
        <f aca="false">AW14+AX14+BE14+BF14</f>
        <v>43</v>
      </c>
      <c r="BR14" s="359" t="n">
        <f aca="false">AY14+AZ14+BG14+BH14</f>
        <v>46</v>
      </c>
      <c r="BS14" s="359" t="n">
        <f aca="false">BA14+BB14+BI14+BJ14</f>
        <v>1</v>
      </c>
      <c r="BT14" s="359" t="n">
        <f aca="false">SUM(BQ14:BS14)</f>
        <v>90</v>
      </c>
      <c r="BU14" s="15" t="n">
        <f aca="false">BR14/BT14</f>
        <v>0.511111111111111</v>
      </c>
      <c r="BV14" s="15" t="n">
        <f aca="false">BS14/BT14</f>
        <v>0.0111111111111111</v>
      </c>
      <c r="BW14" s="359" t="n">
        <f aca="false">BC14+BD14+BK14+BL14</f>
        <v>0</v>
      </c>
      <c r="BX14" s="359" t="n">
        <f aca="false">SUM(AW14:BD14)</f>
        <v>87</v>
      </c>
      <c r="BY14" s="361" t="n">
        <f aca="false">SUM(BE14:BL14)</f>
        <v>3</v>
      </c>
      <c r="BZ14" s="362" t="n">
        <f aca="false">SUM(AW14:BL14)</f>
        <v>90</v>
      </c>
      <c r="CC14" s="15" t="n">
        <f aca="false">(BN14/DI14) - 1</f>
        <v>0.722222222222222</v>
      </c>
      <c r="CD14" s="15" t="n">
        <f aca="false">(BO14/DJ14) - 1</f>
        <v>0.647058823529412</v>
      </c>
      <c r="CE14" s="15" t="n">
        <f aca="false">(BP14/DK14) - 1</f>
        <v>-0.0300653594771241</v>
      </c>
      <c r="CF14" s="15" t="n">
        <f aca="false">(BQ14/DL14) - 1</f>
        <v>0.387096774193548</v>
      </c>
      <c r="CG14" s="15" t="n">
        <f aca="false">(BR14/DM14) - 1</f>
        <v>1.19047619047619</v>
      </c>
      <c r="CH14" s="15" t="e">
        <f aca="false">(BS14/DN14) - 1</f>
        <v>#DIV/0!</v>
      </c>
      <c r="CI14" s="15" t="n">
        <f aca="false">(BT14/DO14) - 1</f>
        <v>0.730769230769231</v>
      </c>
      <c r="CJ14" s="15" t="n">
        <f aca="false">(BU14/DP14) - 1</f>
        <v>0.265608465608465</v>
      </c>
      <c r="CK14" s="15" t="e">
        <f aca="false">(BV14/DQ14) - 1</f>
        <v>#DIV/0!</v>
      </c>
      <c r="CL14" s="15" t="n">
        <f aca="false">(BW14/DR14) - 1</f>
        <v>-1</v>
      </c>
      <c r="CM14" s="15" t="n">
        <f aca="false">(BX14/DS14) - 1</f>
        <v>0.891304347826087</v>
      </c>
      <c r="CN14" s="15" t="n">
        <f aca="false">(BY14/DT14) - 1</f>
        <v>-0.571428571428571</v>
      </c>
      <c r="CO14" s="15" t="n">
        <f aca="false">(BZ14/DU14) - 1</f>
        <v>0.69811320754717</v>
      </c>
      <c r="CQ14" s="356" t="s">
        <v>17</v>
      </c>
      <c r="CR14" s="357" t="n">
        <f aca="false">SUM(CR5:CR12)</f>
        <v>17</v>
      </c>
      <c r="CS14" s="357" t="n">
        <f aca="false">SUM(CS5:CS12)</f>
        <v>8</v>
      </c>
      <c r="CT14" s="357" t="n">
        <f aca="false">SUM(CT5:CT12)</f>
        <v>13</v>
      </c>
      <c r="CU14" s="357" t="n">
        <f aca="false">SUM(CU5:CU12)</f>
        <v>8</v>
      </c>
      <c r="CV14" s="357" t="n">
        <f aca="false">SUM(CV5:CV12)</f>
        <v>0</v>
      </c>
      <c r="CW14" s="357" t="n">
        <f aca="false">SUM(CW5:CW12)</f>
        <v>0</v>
      </c>
      <c r="CX14" s="357" t="n">
        <f aca="false">SUM(CX5:CX12)</f>
        <v>0</v>
      </c>
      <c r="CY14" s="357" t="n">
        <f aca="false">SUM(CY5:CY12)</f>
        <v>0</v>
      </c>
      <c r="CZ14" s="357" t="n">
        <f aca="false">SUM(CZ5:CZ12)</f>
        <v>5</v>
      </c>
      <c r="DA14" s="357" t="n">
        <f aca="false">SUM(DA5:DA12)</f>
        <v>1</v>
      </c>
      <c r="DB14" s="357" t="n">
        <f aca="false">SUM(DB5:DB12)</f>
        <v>0</v>
      </c>
      <c r="DC14" s="357" t="n">
        <f aca="false">SUM(DC5:DC12)</f>
        <v>0</v>
      </c>
      <c r="DD14" s="357" t="n">
        <f aca="false">SUM(DD5:DD12)</f>
        <v>0</v>
      </c>
      <c r="DE14" s="357" t="n">
        <f aca="false">SUM(DE5:DE12)</f>
        <v>0</v>
      </c>
      <c r="DF14" s="357" t="n">
        <f aca="false">SUM(DF5:DF12)</f>
        <v>1</v>
      </c>
      <c r="DG14" s="357" t="n">
        <f aca="false">SUM(DG5:DG12)</f>
        <v>0</v>
      </c>
      <c r="DI14" s="358" t="n">
        <f aca="false">CR14+CT14+CV14+CX14+CZ14+DB14+DD14+DF14</f>
        <v>36</v>
      </c>
      <c r="DJ14" s="359" t="n">
        <f aca="false">CS14+CU14+CW14+CY14+DA14+DC14+DE14+DG14</f>
        <v>17</v>
      </c>
      <c r="DK14" s="360" t="n">
        <f aca="false">DJ14/(DJ14+DI14)</f>
        <v>0.320754716981132</v>
      </c>
      <c r="DL14" s="359" t="n">
        <f aca="false">CR14+CS14+CZ14+DA14</f>
        <v>31</v>
      </c>
      <c r="DM14" s="359" t="n">
        <f aca="false">CT14+CU14+DB14+DC14</f>
        <v>21</v>
      </c>
      <c r="DN14" s="359" t="n">
        <f aca="false">CV14+CW14+DD14+DE14</f>
        <v>0</v>
      </c>
      <c r="DO14" s="359" t="n">
        <f aca="false">SUM(DL14:DN14)</f>
        <v>52</v>
      </c>
      <c r="DP14" s="15" t="n">
        <f aca="false">DM14/DO14</f>
        <v>0.403846153846154</v>
      </c>
      <c r="DQ14" s="15" t="n">
        <f aca="false">DN14/DO14</f>
        <v>0</v>
      </c>
      <c r="DR14" s="359" t="n">
        <f aca="false">CX14+CY14+DF14+DG14</f>
        <v>1</v>
      </c>
      <c r="DS14" s="359" t="n">
        <f aca="false">SUM(CR14:CY14)</f>
        <v>46</v>
      </c>
      <c r="DT14" s="361" t="n">
        <f aca="false">SUM(CZ14:DG14)</f>
        <v>7</v>
      </c>
      <c r="DU14" s="362" t="n">
        <f aca="false">SUM(CR14:DG14)</f>
        <v>53</v>
      </c>
      <c r="DX14" s="15" t="n">
        <f aca="false">(DI14/FD14) - 1</f>
        <v>0.333333333333333</v>
      </c>
      <c r="DY14" s="15" t="n">
        <f aca="false">(DJ14/FE14) - 1</f>
        <v>0.307692307692308</v>
      </c>
      <c r="DZ14" s="15" t="n">
        <f aca="false">(DK14/FF14) - 1</f>
        <v>-0.0130624092888245</v>
      </c>
      <c r="EA14" s="15" t="n">
        <f aca="false">(DL14/FG14) - 1</f>
        <v>0.24</v>
      </c>
      <c r="EB14" s="15" t="n">
        <f aca="false">(DM14/FH14) - 1</f>
        <v>0.4</v>
      </c>
      <c r="EC14" s="15" t="e">
        <f aca="false">(DN14/FI14) - 1</f>
        <v>#DIV/0!</v>
      </c>
      <c r="ED14" s="15" t="n">
        <f aca="false">(DO14/FJ14) - 1</f>
        <v>0.3</v>
      </c>
      <c r="EE14" s="15" t="n">
        <f aca="false">(DP14/FK14) - 1</f>
        <v>0.0769230769230769</v>
      </c>
      <c r="EF14" s="15" t="e">
        <f aca="false">(DQ14/FL14) - 1</f>
        <v>#DIV/0!</v>
      </c>
      <c r="EG14" s="15" t="e">
        <f aca="false">(DR14/FM14) - 1</f>
        <v>#DIV/0!</v>
      </c>
      <c r="EH14" s="15" t="n">
        <f aca="false">(DS14/FN14) - 1</f>
        <v>0.642857142857143</v>
      </c>
      <c r="EI14" s="15" t="n">
        <f aca="false">(DT14/FO14) - 1</f>
        <v>-0.416666666666667</v>
      </c>
      <c r="EJ14" s="15" t="n">
        <f aca="false">(DU14/FP14) - 1</f>
        <v>0.325</v>
      </c>
      <c r="EL14" s="356" t="s">
        <v>17</v>
      </c>
      <c r="EM14" s="363" t="n">
        <f aca="false">SUM(EM5:EM12)</f>
        <v>10</v>
      </c>
      <c r="EN14" s="363" t="n">
        <f aca="false">SUM(EN5:EN12)</f>
        <v>5</v>
      </c>
      <c r="EO14" s="363" t="n">
        <f aca="false">SUM(EO5:EO12)</f>
        <v>7</v>
      </c>
      <c r="EP14" s="363" t="n">
        <f aca="false">SUM(EP5:EP12)</f>
        <v>6</v>
      </c>
      <c r="EQ14" s="363" t="n">
        <f aca="false">SUM(EQ5:EQ12)</f>
        <v>0</v>
      </c>
      <c r="ER14" s="363" t="n">
        <f aca="false">SUM(ER5:ER12)</f>
        <v>0</v>
      </c>
      <c r="ES14" s="363" t="n">
        <f aca="false">SUM(ES5:ES12)</f>
        <v>0</v>
      </c>
      <c r="ET14" s="363" t="n">
        <f aca="false">SUM(ET5:ET12)</f>
        <v>0</v>
      </c>
      <c r="EU14" s="363" t="n">
        <f aca="false">SUM(EU5:EU12)</f>
        <v>9</v>
      </c>
      <c r="EV14" s="363" t="n">
        <f aca="false">SUM(EV5:EV12)</f>
        <v>1</v>
      </c>
      <c r="EW14" s="363" t="n">
        <f aca="false">SUM(EW5:EW12)</f>
        <v>1</v>
      </c>
      <c r="EX14" s="363" t="n">
        <f aca="false">SUM(EX5:EX12)</f>
        <v>1</v>
      </c>
      <c r="EY14" s="363" t="n">
        <f aca="false">SUM(EY5:EY12)</f>
        <v>0</v>
      </c>
      <c r="EZ14" s="363" t="n">
        <f aca="false">SUM(EZ5:EZ12)</f>
        <v>0</v>
      </c>
      <c r="FA14" s="363" t="n">
        <f aca="false">SUM(FA5:FA12)</f>
        <v>0</v>
      </c>
      <c r="FB14" s="363" t="n">
        <f aca="false">SUM(FB5:FB12)</f>
        <v>0</v>
      </c>
      <c r="FD14" s="358" t="n">
        <f aca="false">EM14+EO14+EQ14+ES14+EU14+EW14+EY14+FA14</f>
        <v>27</v>
      </c>
      <c r="FE14" s="359" t="n">
        <f aca="false">EN14+EP14+ER14+ET14+EV14+EX14+EZ14+FB14</f>
        <v>13</v>
      </c>
      <c r="FF14" s="360" t="n">
        <f aca="false">FE14/(FE14+FD14)</f>
        <v>0.325</v>
      </c>
      <c r="FG14" s="359" t="n">
        <f aca="false">EM14+EN14+EU14+EV14</f>
        <v>25</v>
      </c>
      <c r="FH14" s="359" t="n">
        <f aca="false">EO14+EP14+EW14+EX14</f>
        <v>15</v>
      </c>
      <c r="FI14" s="359" t="n">
        <f aca="false">EQ14+ER14+EY14+EZ14</f>
        <v>0</v>
      </c>
      <c r="FJ14" s="359" t="n">
        <f aca="false">SUM(FG14:FI14)</f>
        <v>40</v>
      </c>
      <c r="FK14" s="15" t="n">
        <f aca="false">FH14/FJ14</f>
        <v>0.375</v>
      </c>
      <c r="FL14" s="15" t="n">
        <f aca="false">FI14/FJ14</f>
        <v>0</v>
      </c>
      <c r="FM14" s="359" t="n">
        <f aca="false">ES14+ET14+FA14+FB14</f>
        <v>0</v>
      </c>
      <c r="FN14" s="359" t="n">
        <f aca="false">SUM(EM14:ET14)</f>
        <v>28</v>
      </c>
      <c r="FO14" s="361" t="n">
        <f aca="false">SUM(EU14:FB14)</f>
        <v>12</v>
      </c>
      <c r="FP14" s="362" t="n">
        <f aca="false">SUM(EM14:FB14)</f>
        <v>40</v>
      </c>
      <c r="GF14" s="347" t="e">
        <f aca="false">(FD14/FR14) - 1</f>
        <v>#DIV/0!</v>
      </c>
      <c r="GG14" s="15" t="e">
        <f aca="false">(FE14/FS14) - 1</f>
        <v>#DIV/0!</v>
      </c>
      <c r="GH14" s="15" t="e">
        <f aca="false">(FF14/FT14) - 1</f>
        <v>#DIV/0!</v>
      </c>
      <c r="GI14" s="15" t="e">
        <f aca="false">(FG14/FU14) - 1</f>
        <v>#DIV/0!</v>
      </c>
      <c r="GJ14" s="15" t="e">
        <f aca="false">(FH14/FV14) - 1</f>
        <v>#DIV/0!</v>
      </c>
      <c r="GK14" s="15" t="e">
        <f aca="false">(FI14/FW14) - 1</f>
        <v>#DIV/0!</v>
      </c>
      <c r="GL14" s="15" t="e">
        <f aca="false">(FJ14/FX14) - 1</f>
        <v>#DIV/0!</v>
      </c>
      <c r="GM14" s="15" t="e">
        <f aca="false">(FK14/FY14) - 1</f>
        <v>#DIV/0!</v>
      </c>
      <c r="GN14" s="15" t="e">
        <f aca="false">(FL14/FZ14) - 1</f>
        <v>#DIV/0!</v>
      </c>
      <c r="GO14" s="15" t="e">
        <f aca="false">(FM14/GA14) - 1</f>
        <v>#DIV/0!</v>
      </c>
      <c r="GP14" s="15" t="e">
        <f aca="false">(FN14/GB14) - 1</f>
        <v>#DIV/0!</v>
      </c>
      <c r="GQ14" s="15" t="e">
        <f aca="false">(FO14/GC14) - 1</f>
        <v>#DIV/0!</v>
      </c>
      <c r="GR14" s="348" t="e">
        <f aca="false">(FP14/GD14) - 1</f>
        <v>#DIV/0!</v>
      </c>
    </row>
    <row r="15" customFormat="false" ht="14.25" hidden="false" customHeight="false" outlineLevel="0" collapsed="false">
      <c r="A15" s="356" t="s">
        <v>204</v>
      </c>
      <c r="B15" s="356" t="n">
        <v>1</v>
      </c>
      <c r="C15" s="356" t="n">
        <f aca="false">SUM(C7:C10)</f>
        <v>2</v>
      </c>
      <c r="D15" s="356" t="n">
        <f aca="false">SUM(D7:D10)</f>
        <v>12</v>
      </c>
      <c r="E15" s="356" t="n">
        <f aca="false">SUM(E7:E10)</f>
        <v>11</v>
      </c>
      <c r="F15" s="356" t="n">
        <f aca="false">SUM(F7:F10)</f>
        <v>0</v>
      </c>
      <c r="G15" s="356" t="n">
        <f aca="false">SUM(G7:G10)</f>
        <v>0</v>
      </c>
      <c r="H15" s="356" t="n">
        <f aca="false">SUM(H7:H10)</f>
        <v>0</v>
      </c>
      <c r="I15" s="356" t="n">
        <f aca="false">SUM(I7:I10)</f>
        <v>0</v>
      </c>
      <c r="J15" s="356" t="n">
        <f aca="false">SUM(J7:J10)</f>
        <v>3</v>
      </c>
      <c r="K15" s="356" t="n">
        <f aca="false">SUM(K7:K10)</f>
        <v>0</v>
      </c>
      <c r="L15" s="356" t="n">
        <f aca="false">SUM(L7:L10)</f>
        <v>2</v>
      </c>
      <c r="M15" s="356" t="n">
        <f aca="false">SUM(M7:M10)</f>
        <v>0</v>
      </c>
      <c r="N15" s="356" t="n">
        <f aca="false">SUM(N7:N10)</f>
        <v>0</v>
      </c>
      <c r="O15" s="356" t="n">
        <f aca="false">SUM(O7:O10)</f>
        <v>0</v>
      </c>
      <c r="P15" s="356" t="n">
        <f aca="false">SUM(P7:P10)</f>
        <v>0</v>
      </c>
      <c r="Q15" s="356" t="n">
        <f aca="false">SUM(Q7:Q10)</f>
        <v>0</v>
      </c>
      <c r="S15" s="364" t="n">
        <f aca="false">B15+D15+F15+H15+J15+L15+N15+P15</f>
        <v>18</v>
      </c>
      <c r="T15" s="363" t="n">
        <f aca="false">C15+E15+G15+I15+K15+M15+O15+Q15</f>
        <v>13</v>
      </c>
      <c r="U15" s="365" t="n">
        <f aca="false">T15/(T15+S15)</f>
        <v>0.419354838709677</v>
      </c>
      <c r="V15" s="363" t="n">
        <f aca="false">B15+C15+J15+K15</f>
        <v>6</v>
      </c>
      <c r="W15" s="363" t="n">
        <f aca="false">D15+E15+L15+M15</f>
        <v>25</v>
      </c>
      <c r="X15" s="363" t="n">
        <f aca="false">F15+G15+N15+O15</f>
        <v>0</v>
      </c>
      <c r="Y15" s="363" t="n">
        <f aca="false">SUM(V15:X15)</f>
        <v>31</v>
      </c>
      <c r="Z15" s="366" t="n">
        <f aca="false">W15/Y15</f>
        <v>0.806451612903226</v>
      </c>
      <c r="AA15" s="366" t="n">
        <f aca="false">X15/Y15</f>
        <v>0</v>
      </c>
      <c r="AB15" s="363" t="n">
        <f aca="false">H15+I15+P15+Q15</f>
        <v>0</v>
      </c>
      <c r="AC15" s="363" t="n">
        <f aca="false">SUM(B15:I15)</f>
        <v>26</v>
      </c>
      <c r="AD15" s="367" t="n">
        <f aca="false">SUM(J15:Q15)</f>
        <v>5</v>
      </c>
      <c r="AE15" s="35" t="n">
        <f aca="false">SUM(B15:Q15)</f>
        <v>31</v>
      </c>
      <c r="AH15" s="15" t="n">
        <f aca="false">(S15/BN15) - 1</f>
        <v>-0.0526315789473685</v>
      </c>
      <c r="AI15" s="15" t="n">
        <f aca="false">(T15/BO15) - 1</f>
        <v>-0.31578947368421</v>
      </c>
      <c r="AJ15" s="15" t="n">
        <f aca="false">(U15/BP15) - 1</f>
        <v>-0.161290322580645</v>
      </c>
      <c r="AK15" s="15" t="n">
        <f aca="false">(V15/BQ15) - 1</f>
        <v>-0.142857142857143</v>
      </c>
      <c r="AL15" s="15" t="n">
        <f aca="false">(W15/BR15) - 1</f>
        <v>-0.166666666666667</v>
      </c>
      <c r="AM15" s="15" t="n">
        <f aca="false">(X15/BS15) - 1</f>
        <v>-1</v>
      </c>
      <c r="AN15" s="15" t="n">
        <f aca="false">(Y15/BT15) - 1</f>
        <v>-0.18421052631579</v>
      </c>
      <c r="AO15" s="15" t="n">
        <f aca="false">(Z15/BU15) - 1</f>
        <v>0.021505376344086</v>
      </c>
      <c r="AP15" s="15" t="n">
        <f aca="false">(AA15/BV15) - 1</f>
        <v>-1</v>
      </c>
      <c r="AQ15" s="15" t="e">
        <f aca="false">(AB15/BW15) - 1</f>
        <v>#DIV/0!</v>
      </c>
      <c r="AR15" s="15" t="n">
        <f aca="false">(AC15/BX15) - 1</f>
        <v>-0.277777777777778</v>
      </c>
      <c r="AS15" s="15" t="n">
        <f aca="false">(AD15/BY15) - 1</f>
        <v>1.5</v>
      </c>
      <c r="AT15" s="15" t="n">
        <f aca="false">(AE15/BZ15) - 1</f>
        <v>-0.18421052631579</v>
      </c>
      <c r="AV15" s="356" t="s">
        <v>204</v>
      </c>
      <c r="AW15" s="356" t="n">
        <v>1</v>
      </c>
      <c r="AX15" s="356" t="n">
        <f aca="false">SUM(AX7:AX10)</f>
        <v>4</v>
      </c>
      <c r="AY15" s="356" t="n">
        <f aca="false">SUM(AY7:AY10)</f>
        <v>16</v>
      </c>
      <c r="AZ15" s="356" t="n">
        <f aca="false">SUM(AZ7:AZ10)</f>
        <v>14</v>
      </c>
      <c r="BA15" s="356" t="n">
        <f aca="false">SUM(BA7:BA10)</f>
        <v>1</v>
      </c>
      <c r="BB15" s="356" t="n">
        <f aca="false">SUM(BB7:BB10)</f>
        <v>0</v>
      </c>
      <c r="BC15" s="356" t="n">
        <f aca="false">SUM(BC7:BC10)</f>
        <v>0</v>
      </c>
      <c r="BD15" s="356" t="n">
        <f aca="false">SUM(BD7:BD10)</f>
        <v>0</v>
      </c>
      <c r="BE15" s="356" t="n">
        <f aca="false">SUM(BE7:BE10)</f>
        <v>1</v>
      </c>
      <c r="BF15" s="356" t="n">
        <f aca="false">SUM(BF7:BF10)</f>
        <v>1</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19</v>
      </c>
      <c r="BO15" s="363" t="n">
        <f aca="false">AX15+AZ15+BB15+BD15+BF15+BH15+BJ15+BL15</f>
        <v>19</v>
      </c>
      <c r="BP15" s="365" t="n">
        <f aca="false">BO15/(BO15+BN15)</f>
        <v>0.5</v>
      </c>
      <c r="BQ15" s="363" t="n">
        <f aca="false">AW15+AX15+BE15+BF15</f>
        <v>7</v>
      </c>
      <c r="BR15" s="363" t="n">
        <f aca="false">AY15+AZ15+BG15+BH15</f>
        <v>30</v>
      </c>
      <c r="BS15" s="363" t="n">
        <f aca="false">BA15+BB15+BI15+BJ15</f>
        <v>1</v>
      </c>
      <c r="BT15" s="363" t="n">
        <f aca="false">SUM(BQ15:BS15)</f>
        <v>38</v>
      </c>
      <c r="BU15" s="366" t="n">
        <f aca="false">BR15/BT15</f>
        <v>0.789473684210526</v>
      </c>
      <c r="BV15" s="366" t="n">
        <f aca="false">BS15/BT15</f>
        <v>0.0263157894736842</v>
      </c>
      <c r="BW15" s="363" t="n">
        <f aca="false">BC15+BD15+BK15+BL15</f>
        <v>0</v>
      </c>
      <c r="BX15" s="363" t="n">
        <f aca="false">SUM(AW15:BD15)</f>
        <v>36</v>
      </c>
      <c r="BY15" s="367" t="n">
        <f aca="false">SUM(BE15:BL15)</f>
        <v>2</v>
      </c>
      <c r="BZ15" s="35" t="n">
        <f aca="false">SUM(AW15:BL15)</f>
        <v>38</v>
      </c>
      <c r="CC15" s="15" t="n">
        <f aca="false">(BN15/DI15) - 1</f>
        <v>-0.173913043478261</v>
      </c>
      <c r="CD15" s="15" t="n">
        <f aca="false">(BO15/DJ15) - 1</f>
        <v>1.375</v>
      </c>
      <c r="CE15" s="15" t="n">
        <f aca="false">(BP15/DK15) - 1</f>
        <v>0.9375</v>
      </c>
      <c r="CF15" s="15" t="n">
        <f aca="false">(BQ15/DL15) - 1</f>
        <v>-0.588235294117647</v>
      </c>
      <c r="CG15" s="15" t="n">
        <f aca="false">(BR15/DM15) - 1</f>
        <v>1.30769230769231</v>
      </c>
      <c r="CH15" s="15" t="e">
        <f aca="false">(BS15/DN15) - 1</f>
        <v>#DIV/0!</v>
      </c>
      <c r="CI15" s="15" t="n">
        <f aca="false">(BT15/DO15) - 1</f>
        <v>0.266666666666667</v>
      </c>
      <c r="CJ15" s="15" t="n">
        <f aca="false">(BU15/DP15) - 1</f>
        <v>0.821862348178138</v>
      </c>
      <c r="CK15" s="15" t="e">
        <f aca="false">(BV15/DQ15) - 1</f>
        <v>#DIV/0!</v>
      </c>
      <c r="CL15" s="15" t="n">
        <f aca="false">(BW15/DR15) - 1</f>
        <v>-1</v>
      </c>
      <c r="CM15" s="15" t="n">
        <f aca="false">(BX15/DS15) - 1</f>
        <v>0.285714285714286</v>
      </c>
      <c r="CN15" s="15" t="n">
        <f aca="false">(BY15/DT15) - 1</f>
        <v>-0.333333333333333</v>
      </c>
      <c r="CO15" s="15" t="n">
        <f aca="false">(BZ15/DU15) - 1</f>
        <v>0.225806451612903</v>
      </c>
      <c r="CQ15" s="356" t="s">
        <v>204</v>
      </c>
      <c r="CR15" s="356" t="n">
        <f aca="false">SUM(CR7:CR10)</f>
        <v>11</v>
      </c>
      <c r="CS15" s="356" t="n">
        <f aca="false">SUM(CS7:CS10)</f>
        <v>4</v>
      </c>
      <c r="CT15" s="356" t="n">
        <f aca="false">SUM(CT7:CT10)</f>
        <v>10</v>
      </c>
      <c r="CU15" s="356" t="n">
        <f aca="false">SUM(CU7:CU10)</f>
        <v>3</v>
      </c>
      <c r="CV15" s="356" t="n">
        <f aca="false">SUM(CV7:CV10)</f>
        <v>0</v>
      </c>
      <c r="CW15" s="356" t="n">
        <f aca="false">SUM(CW7:CW10)</f>
        <v>0</v>
      </c>
      <c r="CX15" s="356" t="n">
        <f aca="false">SUM(CX7:CX10)</f>
        <v>0</v>
      </c>
      <c r="CY15" s="356" t="n">
        <f aca="false">SUM(CY7:CY10)</f>
        <v>0</v>
      </c>
      <c r="CZ15" s="356" t="n">
        <f aca="false">SUM(CZ7:CZ10)</f>
        <v>1</v>
      </c>
      <c r="DA15" s="356" t="n">
        <f aca="false">SUM(DA7:DA10)</f>
        <v>1</v>
      </c>
      <c r="DB15" s="356" t="n">
        <f aca="false">SUM(DB7:DB10)</f>
        <v>0</v>
      </c>
      <c r="DC15" s="356" t="n">
        <f aca="false">SUM(DC7:DC10)</f>
        <v>0</v>
      </c>
      <c r="DD15" s="356" t="n">
        <f aca="false">SUM(DD7:DD10)</f>
        <v>0</v>
      </c>
      <c r="DE15" s="356" t="n">
        <f aca="false">SUM(DE7:DE10)</f>
        <v>0</v>
      </c>
      <c r="DF15" s="356" t="n">
        <f aca="false">SUM(DF7:DF10)</f>
        <v>1</v>
      </c>
      <c r="DG15" s="356" t="n">
        <f aca="false">SUM(DG7:DG10)</f>
        <v>0</v>
      </c>
      <c r="DI15" s="364" t="n">
        <f aca="false">CR15+CT15+CV15+CX15+CZ15+DB15+DD15+DF15</f>
        <v>23</v>
      </c>
      <c r="DJ15" s="363" t="n">
        <f aca="false">CS15+CU15+CW15+CY15+DA15+DC15+DE15+DG15</f>
        <v>8</v>
      </c>
      <c r="DK15" s="365" t="n">
        <f aca="false">DJ15/(DJ15+DI15)</f>
        <v>0.258064516129032</v>
      </c>
      <c r="DL15" s="363" t="n">
        <f aca="false">CR15+CS15+CZ15+DA15</f>
        <v>17</v>
      </c>
      <c r="DM15" s="363" t="n">
        <f aca="false">CT15+CU15+DB15+DC15</f>
        <v>13</v>
      </c>
      <c r="DN15" s="363" t="n">
        <f aca="false">CV15+CW15+DD15+DE15</f>
        <v>0</v>
      </c>
      <c r="DO15" s="363" t="n">
        <f aca="false">SUM(DL15:DN15)</f>
        <v>30</v>
      </c>
      <c r="DP15" s="366" t="n">
        <f aca="false">DM15/DO15</f>
        <v>0.433333333333333</v>
      </c>
      <c r="DQ15" s="366" t="n">
        <f aca="false">DN15/DO15</f>
        <v>0</v>
      </c>
      <c r="DR15" s="363" t="n">
        <f aca="false">CX15+CY15+DF15+DG15</f>
        <v>1</v>
      </c>
      <c r="DS15" s="363" t="n">
        <f aca="false">SUM(CR15:CY15)</f>
        <v>28</v>
      </c>
      <c r="DT15" s="367" t="n">
        <f aca="false">SUM(CZ15:DG15)</f>
        <v>3</v>
      </c>
      <c r="DU15" s="35" t="n">
        <f aca="false">SUM(CR15:DG15)</f>
        <v>31</v>
      </c>
      <c r="DX15" s="15" t="n">
        <f aca="false">(DI15/FD15) - 1</f>
        <v>1.09090909090909</v>
      </c>
      <c r="DY15" s="15" t="n">
        <f aca="false">(DJ15/FE15) - 1</f>
        <v>-0.111111111111111</v>
      </c>
      <c r="DZ15" s="15" t="n">
        <f aca="false">(DK15/FF15) - 1</f>
        <v>-0.426523297491039</v>
      </c>
      <c r="EA15" s="15" t="n">
        <f aca="false">(DL15/FG15) - 1</f>
        <v>0.7</v>
      </c>
      <c r="EB15" s="15" t="n">
        <f aca="false">(DM15/FH15) - 1</f>
        <v>0.3</v>
      </c>
      <c r="EC15" s="15" t="e">
        <f aca="false">(DN15/FI15) - 1</f>
        <v>#DIV/0!</v>
      </c>
      <c r="ED15" s="15" t="n">
        <f aca="false">(DO15/FJ15) - 1</f>
        <v>0.5</v>
      </c>
      <c r="EE15" s="15" t="n">
        <f aca="false">(DP15/FK15) - 1</f>
        <v>-0.133333333333333</v>
      </c>
      <c r="EF15" s="15" t="e">
        <f aca="false">(DQ15/FL15) - 1</f>
        <v>#DIV/0!</v>
      </c>
      <c r="EG15" s="15" t="e">
        <f aca="false">(DR15/FM15) - 1</f>
        <v>#DIV/0!</v>
      </c>
      <c r="EH15" s="15" t="n">
        <f aca="false">(DS15/FN15) - 1</f>
        <v>0.866666666666667</v>
      </c>
      <c r="EI15" s="15" t="n">
        <f aca="false">(DT15/FO15) - 1</f>
        <v>-0.4</v>
      </c>
      <c r="EJ15" s="15" t="n">
        <f aca="false">(DU15/FP15) - 1</f>
        <v>0.55</v>
      </c>
      <c r="EL15" s="356" t="s">
        <v>204</v>
      </c>
      <c r="EM15" s="356" t="n">
        <f aca="false">SUM(EM7:EM10)</f>
        <v>3</v>
      </c>
      <c r="EN15" s="356" t="n">
        <f aca="false">SUM(EN7:EN10)</f>
        <v>3</v>
      </c>
      <c r="EO15" s="356" t="n">
        <f aca="false">SUM(EO7:EO10)</f>
        <v>4</v>
      </c>
      <c r="EP15" s="356" t="n">
        <f aca="false">SUM(EP7:EP10)</f>
        <v>5</v>
      </c>
      <c r="EQ15" s="356" t="n">
        <f aca="false">SUM(EQ7:EQ10)</f>
        <v>0</v>
      </c>
      <c r="ER15" s="356" t="n">
        <f aca="false">SUM(ER7:ER10)</f>
        <v>0</v>
      </c>
      <c r="ES15" s="356" t="n">
        <f aca="false">SUM(ES7:ES10)</f>
        <v>0</v>
      </c>
      <c r="ET15" s="356" t="n">
        <f aca="false">SUM(ET7:ET10)</f>
        <v>0</v>
      </c>
      <c r="EU15" s="356" t="n">
        <f aca="false">SUM(EU7:EU10)</f>
        <v>4</v>
      </c>
      <c r="EV15" s="356" t="n">
        <f aca="false">SUM(EV7:EV10)</f>
        <v>0</v>
      </c>
      <c r="EW15" s="356" t="n">
        <f aca="false">SUM(EW7:EW10)</f>
        <v>0</v>
      </c>
      <c r="EX15" s="356" t="n">
        <f aca="false">SUM(EX7:EX10)</f>
        <v>1</v>
      </c>
      <c r="EY15" s="356" t="n">
        <f aca="false">SUM(EY7:EY10)</f>
        <v>0</v>
      </c>
      <c r="EZ15" s="356" t="n">
        <f aca="false">SUM(EZ7:EZ10)</f>
        <v>0</v>
      </c>
      <c r="FA15" s="356" t="n">
        <f aca="false">SUM(FA7:FA10)</f>
        <v>0</v>
      </c>
      <c r="FB15" s="356" t="n">
        <f aca="false">SUM(FB7:FB10)</f>
        <v>0</v>
      </c>
      <c r="FD15" s="364" t="n">
        <f aca="false">EM15+EO15+EQ15+ES15+EU15+EW15+EY15+FA15</f>
        <v>11</v>
      </c>
      <c r="FE15" s="363" t="n">
        <f aca="false">EN15+EP15+ER15+ET15+EV15+EX15+EZ15+FB15</f>
        <v>9</v>
      </c>
      <c r="FF15" s="365" t="n">
        <f aca="false">FE15/(FE15+FD15)</f>
        <v>0.45</v>
      </c>
      <c r="FG15" s="363" t="n">
        <f aca="false">EM15+EN15+EU15+EV15</f>
        <v>10</v>
      </c>
      <c r="FH15" s="363" t="n">
        <f aca="false">EO15+EP15+EW15+EX15</f>
        <v>10</v>
      </c>
      <c r="FI15" s="363" t="n">
        <f aca="false">EQ15+ER15+EY15+EZ15</f>
        <v>0</v>
      </c>
      <c r="FJ15" s="363" t="n">
        <f aca="false">SUM(FG15:FI15)</f>
        <v>20</v>
      </c>
      <c r="FK15" s="366" t="n">
        <f aca="false">FH15/FJ15</f>
        <v>0.5</v>
      </c>
      <c r="FL15" s="366" t="n">
        <f aca="false">FI15/FJ15</f>
        <v>0</v>
      </c>
      <c r="FM15" s="363" t="n">
        <f aca="false">ES15+ET15+FA15+FB15</f>
        <v>0</v>
      </c>
      <c r="FN15" s="363" t="n">
        <f aca="false">SUM(EM15:ET15)</f>
        <v>15</v>
      </c>
      <c r="FO15" s="367" t="n">
        <f aca="false">SUM(EU15:FB15)</f>
        <v>5</v>
      </c>
      <c r="FP15" s="35" t="n">
        <f aca="false">SUM(EM15:FB15)</f>
        <v>20</v>
      </c>
      <c r="GF15" s="368" t="e">
        <f aca="false">(FD15/FR15) - 1</f>
        <v>#DIV/0!</v>
      </c>
      <c r="GG15" s="369" t="e">
        <f aca="false">(FE15/FS15) - 1</f>
        <v>#DIV/0!</v>
      </c>
      <c r="GH15" s="369" t="e">
        <f aca="false">(FF15/FT15) - 1</f>
        <v>#DIV/0!</v>
      </c>
      <c r="GI15" s="369" t="e">
        <f aca="false">(FG15/FU15) - 1</f>
        <v>#DIV/0!</v>
      </c>
      <c r="GJ15" s="369" t="e">
        <f aca="false">(FH15/FV15) - 1</f>
        <v>#DIV/0!</v>
      </c>
      <c r="GK15" s="369" t="e">
        <f aca="false">(FI15/FW15) - 1</f>
        <v>#DIV/0!</v>
      </c>
      <c r="GL15" s="369" t="e">
        <f aca="false">(FJ15/FX15) - 1</f>
        <v>#DIV/0!</v>
      </c>
      <c r="GM15" s="369" t="e">
        <f aca="false">(FK15/FY15) - 1</f>
        <v>#DIV/0!</v>
      </c>
      <c r="GN15" s="369" t="e">
        <f aca="false">(FL15/FZ15) - 1</f>
        <v>#DIV/0!</v>
      </c>
      <c r="GO15" s="369" t="e">
        <f aca="false">(FM15/GA15) - 1</f>
        <v>#DIV/0!</v>
      </c>
      <c r="GP15" s="369" t="e">
        <f aca="false">(FN15/GB15) - 1</f>
        <v>#DIV/0!</v>
      </c>
      <c r="GQ15" s="369" t="e">
        <f aca="false">(FO15/GC15) - 1</f>
        <v>#DIV/0!</v>
      </c>
      <c r="GR15" s="370" t="e">
        <f aca="false">(FP15/GD15) - 1</f>
        <v>#DIV/0!</v>
      </c>
    </row>
    <row r="16" customFormat="false" ht="15" hidden="false" customHeight="false" outlineLevel="0" collapsed="false">
      <c r="B16" s="460" t="n">
        <v>1</v>
      </c>
      <c r="AW16" s="460" t="n">
        <v>1</v>
      </c>
    </row>
    <row r="17" customFormat="false" ht="14.25" hidden="false" customHeight="false" outlineLevel="0" collapsed="false">
      <c r="A17" s="0" t="s">
        <v>205</v>
      </c>
      <c r="B17" s="0" t="n">
        <f aca="false">SUM(B5:B8)</f>
        <v>6</v>
      </c>
      <c r="C17" s="0" t="n">
        <f aca="false">SUM(C5:C8)</f>
        <v>1</v>
      </c>
      <c r="D17" s="0" t="n">
        <f aca="false">SUM(D5:D8)</f>
        <v>10</v>
      </c>
      <c r="E17" s="0" t="n">
        <f aca="false">SUM(E5:E8)</f>
        <v>10</v>
      </c>
      <c r="F17" s="0" t="n">
        <f aca="false">SUM(F5:F8)</f>
        <v>0</v>
      </c>
      <c r="G17" s="0" t="n">
        <f aca="false">SUM(G5:G8)</f>
        <v>0</v>
      </c>
      <c r="H17" s="0" t="n">
        <f aca="false">SUM(H5:H8)</f>
        <v>1</v>
      </c>
      <c r="I17" s="0" t="n">
        <f aca="false">SUM(I5:I8)</f>
        <v>0</v>
      </c>
      <c r="J17" s="0" t="n">
        <f aca="false">SUM(J5:J8)</f>
        <v>1</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16</v>
      </c>
      <c r="AX17" s="0" t="n">
        <f aca="false">SUM(AX5:AX8)</f>
        <v>3</v>
      </c>
      <c r="AY17" s="0" t="n">
        <f aca="false">SUM(AY5:AY8)</f>
        <v>13</v>
      </c>
      <c r="AZ17" s="0" t="n">
        <f aca="false">SUM(AZ5:AZ8)</f>
        <v>11</v>
      </c>
      <c r="BA17" s="0" t="n">
        <f aca="false">SUM(BA5:BA8)</f>
        <v>0</v>
      </c>
      <c r="BB17" s="0" t="n">
        <f aca="false">SUM(BB5:BB8)</f>
        <v>0</v>
      </c>
      <c r="BC17" s="0" t="n">
        <f aca="false">SUM(BC5:BC8)</f>
        <v>0</v>
      </c>
      <c r="BD17" s="0" t="n">
        <f aca="false">SUM(BD5:BD8)</f>
        <v>0</v>
      </c>
      <c r="BE17" s="0" t="n">
        <f aca="false">SUM(BE5:BE8)</f>
        <v>2</v>
      </c>
      <c r="BF17" s="0" t="n">
        <f aca="false">SUM(BF5:BF8)</f>
        <v>1</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10</v>
      </c>
      <c r="CS17" s="0" t="n">
        <f aca="false">SUM(CS5:CS8)</f>
        <v>5</v>
      </c>
      <c r="CT17" s="0" t="n">
        <f aca="false">SUM(CT5:CT8)</f>
        <v>8</v>
      </c>
      <c r="CU17" s="0" t="n">
        <f aca="false">SUM(CU5:CU8)</f>
        <v>7</v>
      </c>
      <c r="CV17" s="0" t="n">
        <f aca="false">SUM(CV5:CV8)</f>
        <v>0</v>
      </c>
      <c r="CW17" s="0" t="n">
        <f aca="false">SUM(CW5:CW8)</f>
        <v>0</v>
      </c>
      <c r="CX17" s="0" t="n">
        <f aca="false">SUM(CX5:CX8)</f>
        <v>0</v>
      </c>
      <c r="CY17" s="0" t="n">
        <f aca="false">SUM(CY5:CY8)</f>
        <v>0</v>
      </c>
      <c r="CZ17" s="0" t="n">
        <f aca="false">SUM(CZ5:CZ8)</f>
        <v>3</v>
      </c>
      <c r="DA17" s="0" t="n">
        <f aca="false">SUM(DA5:DA8)</f>
        <v>1</v>
      </c>
      <c r="DB17" s="0" t="n">
        <f aca="false">SUM(DB5:DB8)</f>
        <v>0</v>
      </c>
      <c r="DC17" s="0" t="n">
        <f aca="false">SUM(DC5:DC8)</f>
        <v>0</v>
      </c>
      <c r="DD17" s="0" t="n">
        <f aca="false">SUM(DD5:DD8)</f>
        <v>0</v>
      </c>
      <c r="DE17" s="0" t="n">
        <f aca="false">SUM(DE5:DE8)</f>
        <v>0</v>
      </c>
      <c r="DF17" s="0" t="n">
        <f aca="false">SUM(DF5:DF8)</f>
        <v>1</v>
      </c>
      <c r="DG17" s="0" t="n">
        <f aca="false">SUM(DG5:DG8)</f>
        <v>0</v>
      </c>
      <c r="EL17" s="0" t="s">
        <v>207</v>
      </c>
      <c r="EM17" s="0" t="n">
        <f aca="false">SUM(EM5:EM8)</f>
        <v>5</v>
      </c>
      <c r="EN17" s="0" t="n">
        <f aca="false">SUM(EN5:EN8)</f>
        <v>2</v>
      </c>
      <c r="EO17" s="0" t="n">
        <f aca="false">SUM(EO5:EO8)</f>
        <v>5</v>
      </c>
      <c r="EP17" s="0" t="n">
        <f aca="false">SUM(EP5:EP8)</f>
        <v>4</v>
      </c>
      <c r="EQ17" s="0" t="n">
        <f aca="false">SUM(EQ5:EQ8)</f>
        <v>0</v>
      </c>
      <c r="ER17" s="0" t="n">
        <f aca="false">SUM(ER5:ER8)</f>
        <v>0</v>
      </c>
      <c r="ES17" s="0" t="n">
        <f aca="false">SUM(ES5:ES8)</f>
        <v>0</v>
      </c>
      <c r="ET17" s="0" t="n">
        <f aca="false">SUM(ET5:ET8)</f>
        <v>0</v>
      </c>
      <c r="EU17" s="0" t="n">
        <f aca="false">SUM(EU5:EU8)</f>
        <v>3</v>
      </c>
      <c r="EV17" s="0" t="n">
        <f aca="false">SUM(EV5:EV8)</f>
        <v>0</v>
      </c>
      <c r="EW17" s="0" t="n">
        <f aca="false">SUM(EW5:EW8)</f>
        <v>0</v>
      </c>
      <c r="EX17" s="0" t="n">
        <f aca="false">SUM(EX5:EX8)</f>
        <v>0</v>
      </c>
      <c r="EY17" s="0" t="n">
        <f aca="false">SUM(EY5:EY8)</f>
        <v>0</v>
      </c>
      <c r="EZ17" s="0" t="n">
        <f aca="false">SUM(EZ5:EZ8)</f>
        <v>0</v>
      </c>
      <c r="FA17" s="0" t="n">
        <f aca="false">SUM(FA5:FA8)</f>
        <v>0</v>
      </c>
      <c r="FB17" s="0" t="n">
        <f aca="false">SUM(FB5:FB8)</f>
        <v>0</v>
      </c>
    </row>
    <row r="18" customFormat="false" ht="14.25" hidden="false" customHeight="false" outlineLevel="0" collapsed="false">
      <c r="A18" s="0" t="s">
        <v>206</v>
      </c>
      <c r="B18" s="0" t="n">
        <f aca="false">SUM(B9:B12)</f>
        <v>11</v>
      </c>
      <c r="C18" s="0" t="n">
        <f aca="false">SUM(C9:C12)</f>
        <v>2</v>
      </c>
      <c r="D18" s="0" t="n">
        <f aca="false">SUM(D9:D12)</f>
        <v>11</v>
      </c>
      <c r="E18" s="0" t="n">
        <f aca="false">SUM(E9:E12)</f>
        <v>8</v>
      </c>
      <c r="F18" s="0" t="n">
        <f aca="false">SUM(F9:F12)</f>
        <v>0</v>
      </c>
      <c r="G18" s="0" t="n">
        <f aca="false">SUM(G9:G12)</f>
        <v>0</v>
      </c>
      <c r="H18" s="0" t="n">
        <f aca="false">SUM(H9:H12)</f>
        <v>0</v>
      </c>
      <c r="I18" s="0" t="n">
        <f aca="false">SUM(I9:I12)</f>
        <v>0</v>
      </c>
      <c r="J18" s="0" t="n">
        <f aca="false">SUM(J9:J12)</f>
        <v>2</v>
      </c>
      <c r="K18" s="0" t="n">
        <f aca="false">SUM(K9:K12)</f>
        <v>0</v>
      </c>
      <c r="L18" s="0" t="n">
        <f aca="false">SUM(L9:L12)</f>
        <v>2</v>
      </c>
      <c r="M18" s="0" t="n">
        <f aca="false">SUM(M9:M12)</f>
        <v>0</v>
      </c>
      <c r="N18" s="0" t="n">
        <f aca="false">SUM(N9:N12)</f>
        <v>0</v>
      </c>
      <c r="O18" s="0" t="n">
        <f aca="false">SUM(O9:O12)</f>
        <v>0</v>
      </c>
      <c r="P18" s="0" t="n">
        <f aca="false">SUM(P9:P12)</f>
        <v>0</v>
      </c>
      <c r="Q18" s="0" t="n">
        <f aca="false">SUM(Q9:Q12)</f>
        <v>0</v>
      </c>
      <c r="AV18" s="0" t="s">
        <v>206</v>
      </c>
      <c r="AW18" s="0" t="n">
        <f aca="false">SUM(AW9:AW12)</f>
        <v>16</v>
      </c>
      <c r="AX18" s="0" t="n">
        <f aca="false">SUM(AX9:AX12)</f>
        <v>5</v>
      </c>
      <c r="AY18" s="0" t="n">
        <f aca="false">SUM(AY9:AY12)</f>
        <v>14</v>
      </c>
      <c r="AZ18" s="0" t="n">
        <f aca="false">SUM(AZ9:AZ12)</f>
        <v>8</v>
      </c>
      <c r="BA18" s="0" t="n">
        <f aca="false">SUM(BA9:BA12)</f>
        <v>1</v>
      </c>
      <c r="BB18" s="0" t="n">
        <f aca="false">SUM(BB9:BB12)</f>
        <v>0</v>
      </c>
      <c r="BC18" s="0" t="n">
        <f aca="false">SUM(BC9:BC12)</f>
        <v>0</v>
      </c>
      <c r="BD18" s="0" t="n">
        <f aca="false">SUM(BD9:BD12)</f>
        <v>0</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c r="CQ18" s="0" t="s">
        <v>206</v>
      </c>
      <c r="CR18" s="0" t="n">
        <f aca="false">SUM(CR9:CR12)</f>
        <v>7</v>
      </c>
      <c r="CS18" s="0" t="n">
        <f aca="false">SUM(CS9:CS12)</f>
        <v>3</v>
      </c>
      <c r="CT18" s="0" t="n">
        <f aca="false">SUM(CT9:CT12)</f>
        <v>5</v>
      </c>
      <c r="CU18" s="0" t="n">
        <f aca="false">SUM(CU9:CU12)</f>
        <v>1</v>
      </c>
      <c r="CV18" s="0" t="n">
        <f aca="false">SUM(CV9:CV12)</f>
        <v>0</v>
      </c>
      <c r="CW18" s="0" t="n">
        <f aca="false">SUM(CW9:CW12)</f>
        <v>0</v>
      </c>
      <c r="CX18" s="0" t="n">
        <f aca="false">SUM(CX9:CX12)</f>
        <v>0</v>
      </c>
      <c r="CY18" s="0" t="n">
        <f aca="false">SUM(CY9:CY12)</f>
        <v>0</v>
      </c>
      <c r="CZ18" s="0" t="n">
        <f aca="false">SUM(CZ9:CZ12)</f>
        <v>2</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0</v>
      </c>
      <c r="EL18" s="0" t="s">
        <v>208</v>
      </c>
      <c r="EM18" s="0" t="n">
        <f aca="false">SUM(EM9:EM12)</f>
        <v>5</v>
      </c>
      <c r="EN18" s="0" t="n">
        <f aca="false">SUM(EN9:EN12)</f>
        <v>3</v>
      </c>
      <c r="EO18" s="0" t="n">
        <f aca="false">SUM(EO9:EO12)</f>
        <v>2</v>
      </c>
      <c r="EP18" s="0" t="n">
        <f aca="false">SUM(EP9:EP12)</f>
        <v>2</v>
      </c>
      <c r="EQ18" s="0" t="n">
        <f aca="false">SUM(EQ9:EQ12)</f>
        <v>0</v>
      </c>
      <c r="ER18" s="0" t="n">
        <f aca="false">SUM(ER9:ER12)</f>
        <v>0</v>
      </c>
      <c r="ES18" s="0" t="n">
        <f aca="false">SUM(ES9:ES12)</f>
        <v>0</v>
      </c>
      <c r="ET18" s="0" t="n">
        <f aca="false">SUM(ET9:ET12)</f>
        <v>0</v>
      </c>
      <c r="EU18" s="0" t="n">
        <f aca="false">SUM(EU9:EU12)</f>
        <v>6</v>
      </c>
      <c r="EV18" s="0" t="n">
        <f aca="false">SUM(EV9:EV12)</f>
        <v>1</v>
      </c>
      <c r="EW18" s="0" t="n">
        <f aca="false">SUM(EW9:EW12)</f>
        <v>1</v>
      </c>
      <c r="EX18" s="0" t="n">
        <f aca="false">SUM(EX9:EX12)</f>
        <v>1</v>
      </c>
      <c r="EY18" s="0" t="n">
        <f aca="false">SUM(EY9:EY12)</f>
        <v>0</v>
      </c>
      <c r="EZ18" s="0" t="n">
        <f aca="false">SUM(EZ9:EZ12)</f>
        <v>0</v>
      </c>
      <c r="FA18" s="0" t="n">
        <f aca="false">SUM(FA9:FA12)</f>
        <v>0</v>
      </c>
      <c r="FB18" s="0" t="n">
        <f aca="false">SUM(FB9:FB12)</f>
        <v>0</v>
      </c>
    </row>
    <row r="20" customFormat="false" ht="14.25" hidden="false" customHeight="false" outlineLevel="0" collapsed="false">
      <c r="CQ20" s="0" t="s">
        <v>210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A24" s="0" t="s">
        <v>253</v>
      </c>
      <c r="S24" s="152" t="n">
        <f aca="false">Y14</f>
        <v>64</v>
      </c>
      <c r="T24" s="152" t="n">
        <f aca="false">Y15</f>
        <v>31</v>
      </c>
      <c r="U24" s="153" t="n">
        <f aca="false">V24/S24</f>
        <v>0.640625</v>
      </c>
      <c r="V24" s="154" t="n">
        <f aca="false">W14</f>
        <v>41</v>
      </c>
      <c r="W24" s="153" t="n">
        <f aca="false">X24/S24</f>
        <v>0.328125</v>
      </c>
      <c r="X24" s="154" t="n">
        <f aca="false">C14+E14+G14+K14+M14+O14</f>
        <v>21</v>
      </c>
      <c r="Y24" s="153" t="n">
        <f aca="false">Z24/X24</f>
        <v>0.857142857142857</v>
      </c>
      <c r="Z24" s="154" t="n">
        <f aca="false">E14+M14</f>
        <v>18</v>
      </c>
      <c r="AA24" s="155" t="n">
        <f aca="false">X14</f>
        <v>0</v>
      </c>
      <c r="AB24" s="155" t="n">
        <f aca="false">X15</f>
        <v>0</v>
      </c>
      <c r="AC24" s="155" t="n">
        <f aca="false">AB14</f>
        <v>1</v>
      </c>
      <c r="AD24" s="155" t="n">
        <f aca="false">AB15</f>
        <v>0</v>
      </c>
      <c r="AE24" s="152" t="n">
        <f aca="false">AC14</f>
        <v>60</v>
      </c>
      <c r="AF24" s="152" t="n">
        <f aca="false">AC15</f>
        <v>26</v>
      </c>
      <c r="AG24" s="152" t="n">
        <f aca="false">AD14</f>
        <v>5</v>
      </c>
      <c r="AH24" s="152" t="n">
        <f aca="false">AD15</f>
        <v>5</v>
      </c>
      <c r="BN24" s="152" t="n">
        <f aca="false">BT14</f>
        <v>90</v>
      </c>
      <c r="BO24" s="152" t="n">
        <f aca="false">BT15</f>
        <v>38</v>
      </c>
      <c r="BP24" s="153" t="n">
        <f aca="false">BQ24/BN24</f>
        <v>0.511111111111111</v>
      </c>
      <c r="BQ24" s="154" t="n">
        <f aca="false">BR14</f>
        <v>46</v>
      </c>
      <c r="BR24" s="153" t="n">
        <f aca="false">BS24/BN24</f>
        <v>0.311111111111111</v>
      </c>
      <c r="BS24" s="154" t="n">
        <f aca="false">AX14+AZ14+BB14+BF14+BH14+BJ14</f>
        <v>28</v>
      </c>
      <c r="BT24" s="153" t="n">
        <f aca="false">BU24/BS24</f>
        <v>0.678571428571429</v>
      </c>
      <c r="BU24" s="154" t="n">
        <f aca="false">AZ14+BH14</f>
        <v>19</v>
      </c>
      <c r="BV24" s="155" t="n">
        <f aca="false">BS14</f>
        <v>1</v>
      </c>
      <c r="BW24" s="155" t="n">
        <f aca="false">BS15</f>
        <v>1</v>
      </c>
      <c r="BX24" s="155" t="n">
        <f aca="false">BW14</f>
        <v>0</v>
      </c>
      <c r="BY24" s="155" t="n">
        <f aca="false">BW15</f>
        <v>0</v>
      </c>
      <c r="BZ24" s="152" t="n">
        <f aca="false">BX14</f>
        <v>87</v>
      </c>
      <c r="CA24" s="152" t="n">
        <f aca="false">BX15</f>
        <v>36</v>
      </c>
      <c r="CB24" s="152" t="n">
        <f aca="false">BY14</f>
        <v>3</v>
      </c>
      <c r="CC24" s="152" t="n">
        <f aca="false">BY15</f>
        <v>2</v>
      </c>
    </row>
    <row r="25" customFormat="false" ht="14.25" hidden="false" customHeight="false" outlineLevel="0" collapsed="false">
      <c r="A25" s="0" t="s">
        <v>254</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R24"/>
  <sheetViews>
    <sheetView showFormulas="false" showGridLines="true" showRowColHeaders="true" showZeros="true" rightToLeft="false" tabSelected="false" showOutlineSymbols="true" defaultGridColor="true" view="normal" topLeftCell="BP1" colorId="64" zoomScale="75" zoomScaleNormal="75" zoomScalePageLayoutView="100" workbookViewId="0">
      <selection pane="topLeft" activeCell="S2" activeCellId="1" sqref="E31:G31 S2"/>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9</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Sauverny</v>
      </c>
      <c r="T2" s="325"/>
      <c r="U2" s="325"/>
      <c r="V2" s="325"/>
      <c r="W2" s="325"/>
      <c r="X2" s="325"/>
      <c r="Y2" s="325"/>
      <c r="Z2" s="325"/>
      <c r="AA2" s="325"/>
      <c r="AB2" s="325"/>
      <c r="AC2" s="325"/>
      <c r="AD2" s="325"/>
      <c r="AH2" s="326" t="str">
        <f aca="false">"Changement depuis 2022 " &amp; $AX1</f>
        <v>Changement depuis 2022 Sauverny</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Sauverny</v>
      </c>
      <c r="BO2" s="325"/>
      <c r="BP2" s="325"/>
      <c r="BQ2" s="325"/>
      <c r="BR2" s="325"/>
      <c r="BS2" s="325"/>
      <c r="BT2" s="325"/>
      <c r="BU2" s="325"/>
      <c r="BV2" s="325"/>
      <c r="BW2" s="325"/>
      <c r="BX2" s="325"/>
      <c r="BY2" s="325"/>
      <c r="CC2" s="326" t="str">
        <f aca="false">"Changement depuis 2022 " &amp; $AX1</f>
        <v>Changement depuis 2022 Sauverny</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Sauverny</v>
      </c>
      <c r="DJ2" s="325"/>
      <c r="DK2" s="325"/>
      <c r="DL2" s="325"/>
      <c r="DM2" s="325"/>
      <c r="DN2" s="325"/>
      <c r="DO2" s="325"/>
      <c r="DP2" s="325"/>
      <c r="DQ2" s="325"/>
      <c r="DR2" s="325"/>
      <c r="DS2" s="325"/>
      <c r="DT2" s="325"/>
      <c r="DX2" s="326" t="str">
        <f aca="false">"Changement depuis 2021 " &amp; $CS1</f>
        <v>Changement depuis 2021 Sauverny</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Sauverny</v>
      </c>
      <c r="FE2" s="325"/>
      <c r="FF2" s="325"/>
      <c r="FG2" s="325"/>
      <c r="FH2" s="325"/>
      <c r="FI2" s="325"/>
      <c r="FJ2" s="325"/>
      <c r="FK2" s="325"/>
      <c r="FL2" s="325"/>
      <c r="FM2" s="325"/>
      <c r="FN2" s="325"/>
      <c r="FO2" s="325"/>
      <c r="FR2" s="325" t="str">
        <f aca="false">"Totaux 2020 " &amp; $EN1</f>
        <v>Totaux 2020 Sauverny</v>
      </c>
      <c r="FS2" s="325"/>
      <c r="FT2" s="325"/>
      <c r="FU2" s="325"/>
      <c r="FV2" s="325"/>
      <c r="FW2" s="325"/>
      <c r="FX2" s="325"/>
      <c r="FY2" s="325"/>
      <c r="FZ2" s="325"/>
      <c r="GA2" s="325"/>
      <c r="GB2" s="325"/>
      <c r="GC2" s="325"/>
      <c r="GF2" s="326" t="str">
        <f aca="false">"Changement depuis 2020 " &amp; $EN1</f>
        <v>Changement depuis 2020 Sauverny</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v>3</v>
      </c>
      <c r="C5" s="371" t="n">
        <v>1</v>
      </c>
      <c r="D5" s="345"/>
      <c r="E5" s="371" t="n">
        <v>1</v>
      </c>
      <c r="F5" s="345"/>
      <c r="G5" s="371"/>
      <c r="H5" s="345" t="n">
        <v>1</v>
      </c>
      <c r="I5" s="371" t="n">
        <v>6</v>
      </c>
      <c r="J5" s="345"/>
      <c r="K5" s="371"/>
      <c r="L5" s="345"/>
      <c r="M5" s="371"/>
      <c r="N5" s="345"/>
      <c r="O5" s="371"/>
      <c r="P5" s="345" t="n">
        <v>1</v>
      </c>
      <c r="Q5" s="371"/>
      <c r="S5" s="340" t="n">
        <f aca="false">B5+D5+F5+H5+J5+L5+N5+P5</f>
        <v>5</v>
      </c>
      <c r="T5" s="4" t="n">
        <f aca="false">C5+E5+G5+I5+K5+M5+O5+Q5</f>
        <v>8</v>
      </c>
      <c r="U5" s="341" t="n">
        <f aca="false">T5/(T5+S5)</f>
        <v>0.615384615384615</v>
      </c>
      <c r="V5" s="4" t="n">
        <f aca="false">B5+C5+J5+K5</f>
        <v>4</v>
      </c>
      <c r="W5" s="4" t="n">
        <f aca="false">D5+E5+L5+M5</f>
        <v>1</v>
      </c>
      <c r="X5" s="4" t="n">
        <f aca="false">F5+G5+N5+O5</f>
        <v>0</v>
      </c>
      <c r="Y5" s="4" t="n">
        <f aca="false">SUM(V5:X5)</f>
        <v>5</v>
      </c>
      <c r="Z5" s="15" t="n">
        <f aca="false">W5/Y5</f>
        <v>0.2</v>
      </c>
      <c r="AA5" s="15" t="n">
        <f aca="false">X5/Y5</f>
        <v>0</v>
      </c>
      <c r="AB5" s="4" t="n">
        <f aca="false">H5+I5+P5+Q5</f>
        <v>8</v>
      </c>
      <c r="AC5" s="4" t="n">
        <f aca="false">SUM(B5:I5)</f>
        <v>12</v>
      </c>
      <c r="AD5" s="342" t="n">
        <f aca="false">SUM(J5:Q5)</f>
        <v>1</v>
      </c>
      <c r="AE5" s="343" t="n">
        <f aca="false">SUM(B5:Q5)</f>
        <v>13</v>
      </c>
      <c r="AH5" s="15" t="n">
        <f aca="false">(S5/BN5) - 1</f>
        <v>-0.166666666666667</v>
      </c>
      <c r="AI5" s="15" t="n">
        <f aca="false">(T5/BO5) - 1</f>
        <v>1</v>
      </c>
      <c r="AJ5" s="15" t="n">
        <f aca="false">(U5/BP5) - 1</f>
        <v>0.538461538461539</v>
      </c>
      <c r="AK5" s="15" t="n">
        <f aca="false">(V5/BQ5) - 1</f>
        <v>0.333333333333333</v>
      </c>
      <c r="AL5" s="15" t="n">
        <f aca="false">(W5/BR5) - 1</f>
        <v>0</v>
      </c>
      <c r="AM5" s="15" t="e">
        <f aca="false">(X5/BS5) - 1</f>
        <v>#DIV/0!</v>
      </c>
      <c r="AN5" s="15" t="n">
        <f aca="false">(Y5/BT5) - 1</f>
        <v>0.25</v>
      </c>
      <c r="AO5" s="15" t="n">
        <f aca="false">(Z5/BU5) - 1</f>
        <v>-0.2</v>
      </c>
      <c r="AP5" s="15" t="e">
        <f aca="false">(AA5/BV5) - 1</f>
        <v>#DIV/0!</v>
      </c>
      <c r="AQ5" s="15" t="n">
        <f aca="false">(AB5/BW5) - 1</f>
        <v>0.333333333333333</v>
      </c>
      <c r="AR5" s="15" t="n">
        <f aca="false">(AC5/BX5) - 1</f>
        <v>0.2</v>
      </c>
      <c r="AS5" s="15" t="e">
        <f aca="false">(AD5/BY5) - 1</f>
        <v>#DIV/0!</v>
      </c>
      <c r="AT5" s="15" t="n">
        <f aca="false">(AE5/BZ5) - 1</f>
        <v>0.3</v>
      </c>
      <c r="AV5" s="344" t="n">
        <v>0.291666666666667</v>
      </c>
      <c r="AW5" s="345" t="n">
        <v>2</v>
      </c>
      <c r="AX5" s="371" t="n">
        <v>1</v>
      </c>
      <c r="AY5" s="345"/>
      <c r="AZ5" s="371" t="n">
        <v>1</v>
      </c>
      <c r="BA5" s="345"/>
      <c r="BB5" s="371"/>
      <c r="BC5" s="345" t="n">
        <v>4</v>
      </c>
      <c r="BD5" s="371" t="n">
        <v>2</v>
      </c>
      <c r="BE5" s="345"/>
      <c r="BF5" s="371"/>
      <c r="BG5" s="345"/>
      <c r="BH5" s="371"/>
      <c r="BI5" s="345"/>
      <c r="BJ5" s="371"/>
      <c r="BK5" s="345"/>
      <c r="BL5" s="371"/>
      <c r="BN5" s="340" t="n">
        <f aca="false">AW5+AY5+BA5+BC5+BE5+BG5+BI5+BK5</f>
        <v>6</v>
      </c>
      <c r="BO5" s="4" t="n">
        <f aca="false">AX5+AZ5+BB5+BD5+BF5+BH5+BJ5+BL5</f>
        <v>4</v>
      </c>
      <c r="BP5" s="341" t="n">
        <f aca="false">BO5/(BO5+BN5)</f>
        <v>0.4</v>
      </c>
      <c r="BQ5" s="4" t="n">
        <f aca="false">AW5+AX5+BE5+BF5</f>
        <v>3</v>
      </c>
      <c r="BR5" s="4" t="n">
        <f aca="false">AY5+AZ5+BG5+BH5</f>
        <v>1</v>
      </c>
      <c r="BS5" s="4" t="n">
        <f aca="false">BA5+BB5+BI5+BJ5</f>
        <v>0</v>
      </c>
      <c r="BT5" s="4" t="n">
        <f aca="false">SUM(BQ5:BS5)</f>
        <v>4</v>
      </c>
      <c r="BU5" s="15" t="n">
        <f aca="false">BR5/BT5</f>
        <v>0.25</v>
      </c>
      <c r="BV5" s="15" t="n">
        <f aca="false">BS5/BT5</f>
        <v>0</v>
      </c>
      <c r="BW5" s="4" t="n">
        <f aca="false">BC5+BD5+BK5+BL5</f>
        <v>6</v>
      </c>
      <c r="BX5" s="4" t="n">
        <f aca="false">SUM(AW5:BD5)</f>
        <v>10</v>
      </c>
      <c r="BY5" s="342" t="n">
        <f aca="false">SUM(BE5:BL5)</f>
        <v>0</v>
      </c>
      <c r="BZ5" s="343" t="n">
        <f aca="false">SUM(AW5:BL5)</f>
        <v>10</v>
      </c>
      <c r="CC5" s="15" t="e">
        <f aca="false">(BN5/DI5) - 1</f>
        <v>#DIV/0!</v>
      </c>
      <c r="CD5" s="15" t="e">
        <f aca="false">(BO5/DJ5) - 1</f>
        <v>#DIV/0!</v>
      </c>
      <c r="CE5" s="15" t="e">
        <f aca="false">(BP5/DK5) - 1</f>
        <v>#DIV/0!</v>
      </c>
      <c r="CF5" s="15" t="e">
        <f aca="false">(BQ5/DL5) - 1</f>
        <v>#DIV/0!</v>
      </c>
      <c r="CG5" s="15" t="e">
        <f aca="false">(BR5/DM5) - 1</f>
        <v>#DIV/0!</v>
      </c>
      <c r="CH5" s="15" t="e">
        <f aca="false">(BS5/DN5) - 1</f>
        <v>#DIV/0!</v>
      </c>
      <c r="CI5" s="15" t="e">
        <f aca="false">(BT5/DO5) - 1</f>
        <v>#DIV/0!</v>
      </c>
      <c r="CJ5" s="15" t="e">
        <f aca="false">(BU5/DP5) - 1</f>
        <v>#DIV/0!</v>
      </c>
      <c r="CK5" s="15" t="e">
        <f aca="false">(BV5/DQ5) - 1</f>
        <v>#DIV/0!</v>
      </c>
      <c r="CL5" s="15" t="e">
        <f aca="false">(BW5/DR5) - 1</f>
        <v>#DIV/0!</v>
      </c>
      <c r="CM5" s="15" t="e">
        <f aca="false">(BX5/DS5) - 1</f>
        <v>#DIV/0!</v>
      </c>
      <c r="CN5" s="15" t="e">
        <f aca="false">(BY5/DT5) - 1</f>
        <v>#DIV/0!</v>
      </c>
      <c r="CO5" s="15" t="e">
        <f aca="false">(BZ5/DU5) - 1</f>
        <v>#DIV/0!</v>
      </c>
      <c r="CQ5" s="344" t="n">
        <v>0.291666666666667</v>
      </c>
      <c r="CR5" s="345"/>
      <c r="CS5" s="371"/>
      <c r="CT5" s="345"/>
      <c r="CU5" s="371"/>
      <c r="CV5" s="345"/>
      <c r="CW5" s="371"/>
      <c r="CX5" s="345"/>
      <c r="CY5" s="371"/>
      <c r="CZ5" s="345"/>
      <c r="DA5" s="371"/>
      <c r="DB5" s="345"/>
      <c r="DC5" s="371"/>
      <c r="DD5" s="345"/>
      <c r="DE5" s="371"/>
      <c r="DF5" s="345"/>
      <c r="DG5" s="371"/>
      <c r="DI5" s="340" t="n">
        <f aca="false">CR5+CT5+CV5+CX5+CZ5+DB5+DD5+DF5</f>
        <v>0</v>
      </c>
      <c r="DJ5" s="4" t="n">
        <f aca="false">CS5+CU5+CW5+CY5+DA5+DC5+DE5+DG5</f>
        <v>0</v>
      </c>
      <c r="DK5" s="341" t="e">
        <f aca="false">DJ5/(DJ5+DI5)</f>
        <v>#DIV/0!</v>
      </c>
      <c r="DL5" s="4" t="n">
        <f aca="false">CR5+CS5+CZ5+DA5</f>
        <v>0</v>
      </c>
      <c r="DM5" s="4" t="n">
        <f aca="false">CT5+CU5+DB5+DC5</f>
        <v>0</v>
      </c>
      <c r="DN5" s="4" t="n">
        <f aca="false">CV5+CW5+DD5+DE5</f>
        <v>0</v>
      </c>
      <c r="DO5" s="4" t="n">
        <f aca="false">SUM(DL5:DN5)</f>
        <v>0</v>
      </c>
      <c r="DP5" s="15" t="e">
        <f aca="false">DM5/DO5</f>
        <v>#DIV/0!</v>
      </c>
      <c r="DQ5" s="15" t="e">
        <f aca="false">DN5/DO5</f>
        <v>#DIV/0!</v>
      </c>
      <c r="DR5" s="4" t="n">
        <f aca="false">CX5+CY5+DF5+DG5</f>
        <v>0</v>
      </c>
      <c r="DS5" s="4" t="n">
        <f aca="false">SUM(CR5:CY5)</f>
        <v>0</v>
      </c>
      <c r="DT5" s="342" t="n">
        <f aca="false">SUM(CZ5:DG5)</f>
        <v>0</v>
      </c>
      <c r="DU5" s="343" t="n">
        <f aca="false">SUM(CR5:DG5)</f>
        <v>0</v>
      </c>
      <c r="DX5" s="15" t="n">
        <f aca="false">(DI5/FD5) - 1</f>
        <v>-1</v>
      </c>
      <c r="DY5" s="15" t="n">
        <f aca="false">(DJ5/FE5) - 1</f>
        <v>-1</v>
      </c>
      <c r="DZ5" s="15" t="e">
        <f aca="false">(DK5/FF5) - 1</f>
        <v>#DIV/0!</v>
      </c>
      <c r="EA5" s="15" t="e">
        <f aca="false">(DL5/FG5) - 1</f>
        <v>#DIV/0!</v>
      </c>
      <c r="EB5" s="15" t="n">
        <f aca="false">(DM5/FH5) - 1</f>
        <v>-1</v>
      </c>
      <c r="EC5" s="15" t="e">
        <f aca="false">(DN5/FI5) - 1</f>
        <v>#DIV/0!</v>
      </c>
      <c r="ED5" s="15" t="n">
        <f aca="false">(DO5/FJ5) - 1</f>
        <v>-1</v>
      </c>
      <c r="EE5" s="15" t="e">
        <f aca="false">(DP5/FK5) - 1</f>
        <v>#DIV/0!</v>
      </c>
      <c r="EF5" s="15" t="e">
        <f aca="false">(DQ5/FL5) - 1</f>
        <v>#DIV/0!</v>
      </c>
      <c r="EG5" s="15" t="e">
        <f aca="false">(DR5/FM5) - 1</f>
        <v>#DIV/0!</v>
      </c>
      <c r="EH5" s="15" t="n">
        <f aca="false">(DS5/FN5) - 1</f>
        <v>-1</v>
      </c>
      <c r="EI5" s="15" t="e">
        <f aca="false">(DT5/FO5) - 1</f>
        <v>#DIV/0!</v>
      </c>
      <c r="EJ5" s="15" t="n">
        <f aca="false">(DU5/FP5) - 1</f>
        <v>-1</v>
      </c>
      <c r="EL5" s="346" t="n">
        <v>0.291666666666667</v>
      </c>
      <c r="EM5" s="345"/>
      <c r="EN5" s="371"/>
      <c r="EO5" s="412" t="n">
        <v>1</v>
      </c>
      <c r="EP5" s="413" t="n">
        <v>1</v>
      </c>
      <c r="EQ5" s="412"/>
      <c r="ER5" s="413"/>
      <c r="ES5" s="345"/>
      <c r="ET5" s="371"/>
      <c r="EU5" s="345"/>
      <c r="EV5" s="371"/>
      <c r="EW5" s="412"/>
      <c r="EX5" s="413"/>
      <c r="EY5" s="412"/>
      <c r="EZ5" s="413"/>
      <c r="FA5" s="345"/>
      <c r="FB5" s="371"/>
      <c r="FD5" s="340" t="n">
        <f aca="false">EM5+EO5+EQ5+ES5+EU5+EW5+EY5+FA5</f>
        <v>1</v>
      </c>
      <c r="FE5" s="4" t="n">
        <f aca="false">EN5+EP5+ER5+ET5+EV5+EX5+EZ5+FB5</f>
        <v>1</v>
      </c>
      <c r="FF5" s="341" t="n">
        <f aca="false">FE5/(FE5+FD5)</f>
        <v>0.5</v>
      </c>
      <c r="FG5" s="4" t="n">
        <f aca="false">EM5+EN5+EU5+EV5</f>
        <v>0</v>
      </c>
      <c r="FH5" s="4" t="n">
        <f aca="false">EO5+EP5+EW5+EX5</f>
        <v>2</v>
      </c>
      <c r="FI5" s="4" t="n">
        <f aca="false">EQ5+ER5+EY5+EZ5</f>
        <v>0</v>
      </c>
      <c r="FJ5" s="4" t="n">
        <f aca="false">SUM(FG5:FI5)</f>
        <v>2</v>
      </c>
      <c r="FK5" s="15" t="n">
        <f aca="false">FH5/FJ5</f>
        <v>1</v>
      </c>
      <c r="FL5" s="15" t="n">
        <f aca="false">FI5/FJ5</f>
        <v>0</v>
      </c>
      <c r="FM5" s="4" t="n">
        <f aca="false">ES5+ET5+FA5+FB5</f>
        <v>0</v>
      </c>
      <c r="FN5" s="4" t="n">
        <f aca="false">SUM(EM5:ET5)</f>
        <v>2</v>
      </c>
      <c r="FO5" s="342" t="n">
        <f aca="false">SUM(EU5:FB5)</f>
        <v>0</v>
      </c>
      <c r="FP5" s="343" t="n">
        <f aca="false">SUM(EM5:FB5)</f>
        <v>2</v>
      </c>
      <c r="GF5" s="347" t="e">
        <f aca="false">(FD5/FR5) - 1</f>
        <v>#DIV/0!</v>
      </c>
      <c r="GG5" s="15" t="e">
        <f aca="false">(FE5/FS5) - 1</f>
        <v>#DIV/0!</v>
      </c>
      <c r="GH5" s="15" t="e">
        <f aca="false">(FF5/FT5) - 1</f>
        <v>#DIV/0!</v>
      </c>
      <c r="GI5" s="15" t="e">
        <f aca="false">(FG5/FU5) - 1</f>
        <v>#DIV/0!</v>
      </c>
      <c r="GJ5" s="15" t="e">
        <f aca="false">(FH5/FV5) - 1</f>
        <v>#DIV/0!</v>
      </c>
      <c r="GK5" s="15" t="e">
        <f aca="false">(FI5/FW5) - 1</f>
        <v>#DIV/0!</v>
      </c>
      <c r="GL5" s="15" t="e">
        <f aca="false">(FJ5/FX5) - 1</f>
        <v>#DIV/0!</v>
      </c>
      <c r="GM5" s="15" t="e">
        <f aca="false">(FK5/FY5) - 1</f>
        <v>#DIV/0!</v>
      </c>
      <c r="GN5" s="15" t="e">
        <f aca="false">(FL5/FZ5) - 1</f>
        <v>#DIV/0!</v>
      </c>
      <c r="GO5" s="15" t="e">
        <f aca="false">(FM5/GA5) - 1</f>
        <v>#DIV/0!</v>
      </c>
      <c r="GP5" s="15" t="e">
        <f aca="false">(FN5/GB5) - 1</f>
        <v>#DIV/0!</v>
      </c>
      <c r="GQ5" s="15" t="e">
        <f aca="false">(FO5/GC5) - 1</f>
        <v>#DIV/0!</v>
      </c>
      <c r="GR5" s="348" t="e">
        <f aca="false">(FP5/GD5) - 1</f>
        <v>#DIV/0!</v>
      </c>
    </row>
    <row r="6" customFormat="false" ht="21" hidden="false" customHeight="true" outlineLevel="0" collapsed="false">
      <c r="A6" s="349" t="n">
        <v>0.302083333333333</v>
      </c>
      <c r="B6" s="376" t="n">
        <v>1</v>
      </c>
      <c r="C6" s="377"/>
      <c r="D6" s="376" t="n">
        <v>2</v>
      </c>
      <c r="E6" s="377" t="n">
        <v>2</v>
      </c>
      <c r="F6" s="376"/>
      <c r="G6" s="377"/>
      <c r="H6" s="376"/>
      <c r="I6" s="377"/>
      <c r="J6" s="376"/>
      <c r="K6" s="377"/>
      <c r="L6" s="376"/>
      <c r="M6" s="377"/>
      <c r="N6" s="376"/>
      <c r="O6" s="377"/>
      <c r="P6" s="376"/>
      <c r="Q6" s="377"/>
      <c r="S6" s="340" t="n">
        <f aca="false">B6+D6+F6+H6+J6+L6+N6+P6</f>
        <v>3</v>
      </c>
      <c r="T6" s="4" t="n">
        <f aca="false">C6+E6+G6+I6+K6+M6+O6+Q6</f>
        <v>2</v>
      </c>
      <c r="U6" s="341" t="n">
        <f aca="false">T6/(T6+S6)</f>
        <v>0.4</v>
      </c>
      <c r="V6" s="4" t="n">
        <f aca="false">B6+C6+J6+K6</f>
        <v>1</v>
      </c>
      <c r="W6" s="4" t="n">
        <f aca="false">D6+E6+L6+M6</f>
        <v>4</v>
      </c>
      <c r="X6" s="4" t="n">
        <f aca="false">F6+G6+N6+O6</f>
        <v>0</v>
      </c>
      <c r="Y6" s="4" t="n">
        <f aca="false">SUM(V6:X6)</f>
        <v>5</v>
      </c>
      <c r="Z6" s="15" t="n">
        <f aca="false">W6/Y6</f>
        <v>0.8</v>
      </c>
      <c r="AA6" s="15" t="n">
        <f aca="false">X6/Y6</f>
        <v>0</v>
      </c>
      <c r="AB6" s="4" t="n">
        <f aca="false">H6+I6+P6+Q6</f>
        <v>0</v>
      </c>
      <c r="AC6" s="4" t="n">
        <f aca="false">SUM(B6:I6)</f>
        <v>5</v>
      </c>
      <c r="AD6" s="342" t="n">
        <f aca="false">SUM(J6:Q6)</f>
        <v>0</v>
      </c>
      <c r="AE6" s="343" t="n">
        <f aca="false">SUM(B6:Q6)</f>
        <v>5</v>
      </c>
      <c r="AH6" s="15" t="n">
        <f aca="false">(S6/BN6) - 1</f>
        <v>0</v>
      </c>
      <c r="AI6" s="15" t="n">
        <f aca="false">(T6/BO6) - 1</f>
        <v>1</v>
      </c>
      <c r="AJ6" s="15" t="n">
        <f aca="false">(U6/BP6) - 1</f>
        <v>0.6</v>
      </c>
      <c r="AK6" s="15" t="n">
        <f aca="false">(V6/BQ6) - 1</f>
        <v>-0.666666666666667</v>
      </c>
      <c r="AL6" s="15" t="n">
        <f aca="false">(W6/BR6) - 1</f>
        <v>3</v>
      </c>
      <c r="AM6" s="15" t="e">
        <f aca="false">(X6/BS6) - 1</f>
        <v>#DIV/0!</v>
      </c>
      <c r="AN6" s="15" t="n">
        <f aca="false">(Y6/BT6) - 1</f>
        <v>0.25</v>
      </c>
      <c r="AO6" s="15" t="n">
        <f aca="false">(Z6/BU6) - 1</f>
        <v>2.2</v>
      </c>
      <c r="AP6" s="15" t="e">
        <f aca="false">(AA6/BV6) - 1</f>
        <v>#DIV/0!</v>
      </c>
      <c r="AQ6" s="15" t="e">
        <f aca="false">(AB6/BW6) - 1</f>
        <v>#DIV/0!</v>
      </c>
      <c r="AR6" s="15" t="n">
        <f aca="false">(AC6/BX6) - 1</f>
        <v>0.25</v>
      </c>
      <c r="AS6" s="15" t="e">
        <f aca="false">(AD6/BY6) - 1</f>
        <v>#DIV/0!</v>
      </c>
      <c r="AT6" s="15" t="n">
        <f aca="false">(AE6/BZ6) - 1</f>
        <v>0.25</v>
      </c>
      <c r="AV6" s="349" t="n">
        <v>0.302083333333333</v>
      </c>
      <c r="AW6" s="376" t="n">
        <v>2</v>
      </c>
      <c r="AX6" s="377" t="n">
        <v>1</v>
      </c>
      <c r="AY6" s="376" t="n">
        <v>1</v>
      </c>
      <c r="AZ6" s="377"/>
      <c r="BA6" s="376"/>
      <c r="BB6" s="377"/>
      <c r="BC6" s="376"/>
      <c r="BD6" s="377"/>
      <c r="BE6" s="376"/>
      <c r="BF6" s="377"/>
      <c r="BG6" s="376"/>
      <c r="BH6" s="377"/>
      <c r="BI6" s="376"/>
      <c r="BJ6" s="377"/>
      <c r="BK6" s="376"/>
      <c r="BL6" s="377"/>
      <c r="BN6" s="340" t="n">
        <f aca="false">AW6+AY6+BA6+BC6+BE6+BG6+BI6+BK6</f>
        <v>3</v>
      </c>
      <c r="BO6" s="4" t="n">
        <f aca="false">AX6+AZ6+BB6+BD6+BF6+BH6+BJ6+BL6</f>
        <v>1</v>
      </c>
      <c r="BP6" s="341" t="n">
        <f aca="false">BO6/(BO6+BN6)</f>
        <v>0.25</v>
      </c>
      <c r="BQ6" s="4" t="n">
        <f aca="false">AW6+AX6+BE6+BF6</f>
        <v>3</v>
      </c>
      <c r="BR6" s="4" t="n">
        <f aca="false">AY6+AZ6+BG6+BH6</f>
        <v>1</v>
      </c>
      <c r="BS6" s="4" t="n">
        <f aca="false">BA6+BB6+BI6+BJ6</f>
        <v>0</v>
      </c>
      <c r="BT6" s="4" t="n">
        <f aca="false">SUM(BQ6:BS6)</f>
        <v>4</v>
      </c>
      <c r="BU6" s="15" t="n">
        <f aca="false">BR6/BT6</f>
        <v>0.25</v>
      </c>
      <c r="BV6" s="15" t="n">
        <f aca="false">BS6/BT6</f>
        <v>0</v>
      </c>
      <c r="BW6" s="4" t="n">
        <f aca="false">BC6+BD6+BK6+BL6</f>
        <v>0</v>
      </c>
      <c r="BX6" s="4" t="n">
        <f aca="false">SUM(AW6:BD6)</f>
        <v>4</v>
      </c>
      <c r="BY6" s="342" t="n">
        <f aca="false">SUM(BE6:BL6)</f>
        <v>0</v>
      </c>
      <c r="BZ6" s="343" t="n">
        <f aca="false">SUM(AW6:BL6)</f>
        <v>4</v>
      </c>
      <c r="CC6" s="15" t="e">
        <f aca="false">(BN6/DI6) - 1</f>
        <v>#DIV/0!</v>
      </c>
      <c r="CD6" s="15" t="e">
        <f aca="false">(BO6/DJ6) - 1</f>
        <v>#DIV/0!</v>
      </c>
      <c r="CE6" s="15" t="e">
        <f aca="false">(BP6/DK6) - 1</f>
        <v>#DIV/0!</v>
      </c>
      <c r="CF6" s="15" t="e">
        <f aca="false">(BQ6/DL6) - 1</f>
        <v>#DIV/0!</v>
      </c>
      <c r="CG6" s="15" t="e">
        <f aca="false">(BR6/DM6) - 1</f>
        <v>#DIV/0!</v>
      </c>
      <c r="CH6" s="15" t="e">
        <f aca="false">(BS6/DN6) - 1</f>
        <v>#DIV/0!</v>
      </c>
      <c r="CI6" s="15" t="e">
        <f aca="false">(BT6/DO6) - 1</f>
        <v>#DIV/0!</v>
      </c>
      <c r="CJ6" s="15" t="e">
        <f aca="false">(BU6/DP6) - 1</f>
        <v>#DIV/0!</v>
      </c>
      <c r="CK6" s="15" t="e">
        <f aca="false">(BV6/DQ6) - 1</f>
        <v>#DIV/0!</v>
      </c>
      <c r="CL6" s="15" t="e">
        <f aca="false">(BW6/DR6) - 1</f>
        <v>#DIV/0!</v>
      </c>
      <c r="CM6" s="15" t="e">
        <f aca="false">(BX6/DS6) - 1</f>
        <v>#DIV/0!</v>
      </c>
      <c r="CN6" s="15" t="e">
        <f aca="false">(BY6/DT6) - 1</f>
        <v>#DIV/0!</v>
      </c>
      <c r="CO6" s="15" t="e">
        <f aca="false">(BZ6/DU6) - 1</f>
        <v>#DIV/0!</v>
      </c>
      <c r="CQ6" s="349" t="n">
        <v>0.302083333333333</v>
      </c>
      <c r="CR6" s="376"/>
      <c r="CS6" s="377"/>
      <c r="CT6" s="376"/>
      <c r="CU6" s="377"/>
      <c r="CV6" s="376"/>
      <c r="CW6" s="377"/>
      <c r="CX6" s="376"/>
      <c r="CY6" s="377"/>
      <c r="CZ6" s="376"/>
      <c r="DA6" s="377"/>
      <c r="DB6" s="376"/>
      <c r="DC6" s="377"/>
      <c r="DD6" s="376"/>
      <c r="DE6" s="377"/>
      <c r="DF6" s="376"/>
      <c r="DG6" s="377"/>
      <c r="DI6" s="340" t="n">
        <f aca="false">CR6+CT6+CV6+CX6+CZ6+DB6+DD6+DF6</f>
        <v>0</v>
      </c>
      <c r="DJ6" s="4" t="n">
        <f aca="false">CS6+CU6+CW6+CY6+DA6+DC6+DE6+DG6</f>
        <v>0</v>
      </c>
      <c r="DK6" s="341" t="e">
        <f aca="false">DJ6/(DJ6+DI6)</f>
        <v>#DIV/0!</v>
      </c>
      <c r="DL6" s="4" t="n">
        <f aca="false">CR6+CS6+CZ6+DA6</f>
        <v>0</v>
      </c>
      <c r="DM6" s="4" t="n">
        <f aca="false">CT6+CU6+DB6+DC6</f>
        <v>0</v>
      </c>
      <c r="DN6" s="4" t="n">
        <f aca="false">CV6+CW6+DD6+DE6</f>
        <v>0</v>
      </c>
      <c r="DO6" s="4" t="n">
        <f aca="false">SUM(DL6:DN6)</f>
        <v>0</v>
      </c>
      <c r="DP6" s="15" t="e">
        <f aca="false">DM6/DO6</f>
        <v>#DIV/0!</v>
      </c>
      <c r="DQ6" s="15" t="e">
        <f aca="false">DN6/DO6</f>
        <v>#DIV/0!</v>
      </c>
      <c r="DR6" s="4" t="n">
        <f aca="false">CX6+CY6+DF6+DG6</f>
        <v>0</v>
      </c>
      <c r="DS6" s="4" t="n">
        <f aca="false">SUM(CR6:CY6)</f>
        <v>0</v>
      </c>
      <c r="DT6" s="342" t="n">
        <f aca="false">SUM(CZ6:DG6)</f>
        <v>0</v>
      </c>
      <c r="DU6" s="343" t="n">
        <f aca="false">SUM(CR6:DG6)</f>
        <v>0</v>
      </c>
      <c r="DX6" s="15" t="n">
        <f aca="false">(DI6/FD6) - 1</f>
        <v>-1</v>
      </c>
      <c r="DY6" s="15" t="n">
        <f aca="false">(DJ6/FE6) - 1</f>
        <v>-1</v>
      </c>
      <c r="DZ6" s="15" t="e">
        <f aca="false">(DK6/FF6) - 1</f>
        <v>#DIV/0!</v>
      </c>
      <c r="EA6" s="15" t="n">
        <f aca="false">(DL6/FG6) - 1</f>
        <v>-1</v>
      </c>
      <c r="EB6" s="15" t="n">
        <f aca="false">(DM6/FH6) - 1</f>
        <v>-1</v>
      </c>
      <c r="EC6" s="15" t="e">
        <f aca="false">(DN6/FI6) - 1</f>
        <v>#DIV/0!</v>
      </c>
      <c r="ED6" s="15" t="n">
        <f aca="false">(DO6/FJ6) - 1</f>
        <v>-1</v>
      </c>
      <c r="EE6" s="15" t="e">
        <f aca="false">(DP6/FK6) - 1</f>
        <v>#DIV/0!</v>
      </c>
      <c r="EF6" s="15" t="e">
        <f aca="false">(DQ6/FL6) - 1</f>
        <v>#DIV/0!</v>
      </c>
      <c r="EG6" s="15" t="n">
        <f aca="false">(DR6/FM6) - 1</f>
        <v>-1</v>
      </c>
      <c r="EH6" s="15" t="n">
        <f aca="false">(DS6/FN6) - 1</f>
        <v>-1</v>
      </c>
      <c r="EI6" s="15" t="e">
        <f aca="false">(DT6/FO6) - 1</f>
        <v>#DIV/0!</v>
      </c>
      <c r="EJ6" s="15" t="n">
        <f aca="false">(DU6/FP6) - 1</f>
        <v>-1</v>
      </c>
      <c r="EL6" s="350" t="n">
        <v>0.302083333333333</v>
      </c>
      <c r="EM6" s="345" t="n">
        <v>1</v>
      </c>
      <c r="EN6" s="371" t="n">
        <v>2</v>
      </c>
      <c r="EO6" s="412" t="n">
        <v>1</v>
      </c>
      <c r="EP6" s="413"/>
      <c r="EQ6" s="412"/>
      <c r="ER6" s="413"/>
      <c r="ES6" s="345"/>
      <c r="ET6" s="371" t="n">
        <v>1</v>
      </c>
      <c r="EU6" s="345"/>
      <c r="EV6" s="371"/>
      <c r="EW6" s="412"/>
      <c r="EX6" s="413"/>
      <c r="EY6" s="412"/>
      <c r="EZ6" s="413"/>
      <c r="FA6" s="345"/>
      <c r="FB6" s="371"/>
      <c r="FD6" s="340" t="n">
        <f aca="false">EM6+EO6+EQ6+ES6+EU6+EW6+EY6+FA6</f>
        <v>2</v>
      </c>
      <c r="FE6" s="4" t="n">
        <f aca="false">EN6+EP6+ER6+ET6+EV6+EX6+EZ6+FB6</f>
        <v>3</v>
      </c>
      <c r="FF6" s="341" t="n">
        <f aca="false">FE6/(FE6+FD6)</f>
        <v>0.6</v>
      </c>
      <c r="FG6" s="4" t="n">
        <f aca="false">EM6+EN6+EU6+EV6</f>
        <v>3</v>
      </c>
      <c r="FH6" s="4" t="n">
        <f aca="false">EO6+EP6+EW6+EX6</f>
        <v>1</v>
      </c>
      <c r="FI6" s="4" t="n">
        <f aca="false">EQ6+ER6+EY6+EZ6</f>
        <v>0</v>
      </c>
      <c r="FJ6" s="4" t="n">
        <f aca="false">SUM(FG6:FI6)</f>
        <v>4</v>
      </c>
      <c r="FK6" s="15" t="n">
        <f aca="false">FH6/FJ6</f>
        <v>0.25</v>
      </c>
      <c r="FL6" s="15" t="n">
        <f aca="false">FI6/FJ6</f>
        <v>0</v>
      </c>
      <c r="FM6" s="4" t="n">
        <f aca="false">ES6+ET6+FA6+FB6</f>
        <v>1</v>
      </c>
      <c r="FN6" s="4" t="n">
        <f aca="false">SUM(EM6:ET6)</f>
        <v>5</v>
      </c>
      <c r="FO6" s="342" t="n">
        <f aca="false">SUM(EU6:FB6)</f>
        <v>0</v>
      </c>
      <c r="FP6" s="343" t="n">
        <f aca="false">SUM(EM6:FB6)</f>
        <v>5</v>
      </c>
      <c r="GF6" s="347" t="e">
        <f aca="false">(FD6/FR6) - 1</f>
        <v>#DIV/0!</v>
      </c>
      <c r="GG6" s="15" t="e">
        <f aca="false">(FE6/FS6) - 1</f>
        <v>#DIV/0!</v>
      </c>
      <c r="GH6" s="15" t="e">
        <f aca="false">(FF6/FT6) - 1</f>
        <v>#DIV/0!</v>
      </c>
      <c r="GI6" s="15" t="e">
        <f aca="false">(FG6/FU6) - 1</f>
        <v>#DIV/0!</v>
      </c>
      <c r="GJ6" s="15" t="e">
        <f aca="false">(FH6/FV6) - 1</f>
        <v>#DIV/0!</v>
      </c>
      <c r="GK6" s="15" t="e">
        <f aca="false">(FI6/FW6) - 1</f>
        <v>#DIV/0!</v>
      </c>
      <c r="GL6" s="15" t="e">
        <f aca="false">(FJ6/FX6) - 1</f>
        <v>#DIV/0!</v>
      </c>
      <c r="GM6" s="15" t="e">
        <f aca="false">(FK6/FY6) - 1</f>
        <v>#DIV/0!</v>
      </c>
      <c r="GN6" s="15" t="e">
        <f aca="false">(FL6/FZ6) - 1</f>
        <v>#DIV/0!</v>
      </c>
      <c r="GO6" s="15" t="e">
        <f aca="false">(FM6/GA6) - 1</f>
        <v>#DIV/0!</v>
      </c>
      <c r="GP6" s="15" t="e">
        <f aca="false">(FN6/GB6) - 1</f>
        <v>#DIV/0!</v>
      </c>
      <c r="GQ6" s="15" t="e">
        <f aca="false">(FO6/GC6) - 1</f>
        <v>#DIV/0!</v>
      </c>
      <c r="GR6" s="348" t="e">
        <f aca="false">(FP6/GD6) - 1</f>
        <v>#DIV/0!</v>
      </c>
    </row>
    <row r="7" customFormat="false" ht="21" hidden="false" customHeight="true" outlineLevel="0" collapsed="false">
      <c r="A7" s="349" t="n">
        <v>0.3125</v>
      </c>
      <c r="B7" s="376" t="n">
        <v>1</v>
      </c>
      <c r="C7" s="377"/>
      <c r="D7" s="376" t="n">
        <v>1</v>
      </c>
      <c r="E7" s="377" t="n">
        <v>1</v>
      </c>
      <c r="F7" s="376"/>
      <c r="G7" s="377"/>
      <c r="H7" s="376" t="n">
        <v>5</v>
      </c>
      <c r="I7" s="377" t="n">
        <v>6</v>
      </c>
      <c r="J7" s="376"/>
      <c r="K7" s="377"/>
      <c r="L7" s="376"/>
      <c r="M7" s="377"/>
      <c r="N7" s="376"/>
      <c r="O7" s="377"/>
      <c r="P7" s="376"/>
      <c r="Q7" s="377"/>
      <c r="S7" s="340" t="n">
        <f aca="false">B7+D7+F7+H7+J7+L7+N7+P7</f>
        <v>7</v>
      </c>
      <c r="T7" s="4" t="n">
        <f aca="false">C7+E7+G7+I7+K7+M7+O7+Q7</f>
        <v>7</v>
      </c>
      <c r="U7" s="341" t="n">
        <f aca="false">T7/(T7+S7)</f>
        <v>0.5</v>
      </c>
      <c r="V7" s="4" t="n">
        <f aca="false">B7+C7+J7+K7</f>
        <v>1</v>
      </c>
      <c r="W7" s="4" t="n">
        <f aca="false">D7+E7+L7+M7</f>
        <v>2</v>
      </c>
      <c r="X7" s="4" t="n">
        <f aca="false">F7+G7+N7+O7</f>
        <v>0</v>
      </c>
      <c r="Y7" s="4" t="n">
        <f aca="false">SUM(V7:X7)</f>
        <v>3</v>
      </c>
      <c r="Z7" s="15" t="n">
        <f aca="false">W7/Y7</f>
        <v>0.666666666666667</v>
      </c>
      <c r="AA7" s="15" t="n">
        <f aca="false">X7/Y7</f>
        <v>0</v>
      </c>
      <c r="AB7" s="4" t="n">
        <f aca="false">H7+I7+P7+Q7</f>
        <v>11</v>
      </c>
      <c r="AC7" s="4" t="n">
        <f aca="false">SUM(B7:I7)</f>
        <v>14</v>
      </c>
      <c r="AD7" s="342" t="n">
        <f aca="false">SUM(J7:Q7)</f>
        <v>0</v>
      </c>
      <c r="AE7" s="343" t="n">
        <f aca="false">SUM(B7:Q7)</f>
        <v>14</v>
      </c>
      <c r="AH7" s="15" t="n">
        <f aca="false">(S7/BN7) - 1</f>
        <v>0.75</v>
      </c>
      <c r="AI7" s="15" t="n">
        <f aca="false">(T7/BO7) - 1</f>
        <v>0.4</v>
      </c>
      <c r="AJ7" s="15" t="n">
        <f aca="false">(U7/BP7) - 1</f>
        <v>-0.1</v>
      </c>
      <c r="AK7" s="15" t="n">
        <f aca="false">(V7/BQ7) - 1</f>
        <v>0</v>
      </c>
      <c r="AL7" s="15" t="n">
        <f aca="false">(W7/BR7) - 1</f>
        <v>0</v>
      </c>
      <c r="AM7" s="15" t="n">
        <f aca="false">(X7/BS7) - 1</f>
        <v>-1</v>
      </c>
      <c r="AN7" s="15" t="n">
        <f aca="false">(Y7/BT7) - 1</f>
        <v>-0.25</v>
      </c>
      <c r="AO7" s="15" t="n">
        <f aca="false">(Z7/BU7) - 1</f>
        <v>0.333333333333333</v>
      </c>
      <c r="AP7" s="15" t="n">
        <f aca="false">(AA7/BV7) - 1</f>
        <v>-1</v>
      </c>
      <c r="AQ7" s="15" t="n">
        <f aca="false">(AB7/BW7) - 1</f>
        <v>1.2</v>
      </c>
      <c r="AR7" s="15" t="n">
        <f aca="false">(AC7/BX7) - 1</f>
        <v>0.555555555555556</v>
      </c>
      <c r="AS7" s="15" t="e">
        <f aca="false">(AD7/BY7) - 1</f>
        <v>#DIV/0!</v>
      </c>
      <c r="AT7" s="15" t="n">
        <f aca="false">(AE7/BZ7) - 1</f>
        <v>0.555555555555556</v>
      </c>
      <c r="AV7" s="349" t="n">
        <v>0.3125</v>
      </c>
      <c r="AW7" s="376" t="n">
        <v>1</v>
      </c>
      <c r="AX7" s="377"/>
      <c r="AY7" s="376"/>
      <c r="AZ7" s="377" t="n">
        <v>2</v>
      </c>
      <c r="BA7" s="376" t="n">
        <v>1</v>
      </c>
      <c r="BB7" s="377"/>
      <c r="BC7" s="376" t="n">
        <v>2</v>
      </c>
      <c r="BD7" s="377" t="n">
        <v>3</v>
      </c>
      <c r="BE7" s="376"/>
      <c r="BF7" s="377"/>
      <c r="BG7" s="376"/>
      <c r="BH7" s="377"/>
      <c r="BI7" s="376"/>
      <c r="BJ7" s="377"/>
      <c r="BK7" s="376"/>
      <c r="BL7" s="377"/>
      <c r="BN7" s="340" t="n">
        <f aca="false">AW7+AY7+BA7+BC7+BE7+BG7+BI7+BK7</f>
        <v>4</v>
      </c>
      <c r="BO7" s="4" t="n">
        <f aca="false">AX7+AZ7+BB7+BD7+BF7+BH7+BJ7+BL7</f>
        <v>5</v>
      </c>
      <c r="BP7" s="341" t="n">
        <f aca="false">BO7/(BO7+BN7)</f>
        <v>0.555555555555556</v>
      </c>
      <c r="BQ7" s="4" t="n">
        <f aca="false">AW7+AX7+BE7+BF7</f>
        <v>1</v>
      </c>
      <c r="BR7" s="4" t="n">
        <f aca="false">AY7+AZ7+BG7+BH7</f>
        <v>2</v>
      </c>
      <c r="BS7" s="4" t="n">
        <f aca="false">BA7+BB7+BI7+BJ7</f>
        <v>1</v>
      </c>
      <c r="BT7" s="4" t="n">
        <f aca="false">SUM(BQ7:BS7)</f>
        <v>4</v>
      </c>
      <c r="BU7" s="15" t="n">
        <f aca="false">BR7/BT7</f>
        <v>0.5</v>
      </c>
      <c r="BV7" s="15" t="n">
        <f aca="false">BS7/BT7</f>
        <v>0.25</v>
      </c>
      <c r="BW7" s="4" t="n">
        <f aca="false">BC7+BD7+BK7+BL7</f>
        <v>5</v>
      </c>
      <c r="BX7" s="4" t="n">
        <f aca="false">SUM(AW7:BD7)</f>
        <v>9</v>
      </c>
      <c r="BY7" s="342" t="n">
        <f aca="false">SUM(BE7:BL7)</f>
        <v>0</v>
      </c>
      <c r="BZ7" s="343" t="n">
        <f aca="false">SUM(AW7:BL7)</f>
        <v>9</v>
      </c>
      <c r="CC7" s="15" t="e">
        <f aca="false">(BN7/DI7) - 1</f>
        <v>#DIV/0!</v>
      </c>
      <c r="CD7" s="15" t="e">
        <f aca="false">(BO7/DJ7) - 1</f>
        <v>#DIV/0!</v>
      </c>
      <c r="CE7" s="15" t="e">
        <f aca="false">(BP7/DK7) - 1</f>
        <v>#DIV/0!</v>
      </c>
      <c r="CF7" s="15" t="e">
        <f aca="false">(BQ7/DL7) - 1</f>
        <v>#DIV/0!</v>
      </c>
      <c r="CG7" s="15" t="e">
        <f aca="false">(BR7/DM7) - 1</f>
        <v>#DIV/0!</v>
      </c>
      <c r="CH7" s="15" t="e">
        <f aca="false">(BS7/DN7) - 1</f>
        <v>#DIV/0!</v>
      </c>
      <c r="CI7" s="15" t="e">
        <f aca="false">(BT7/DO7) - 1</f>
        <v>#DIV/0!</v>
      </c>
      <c r="CJ7" s="15" t="e">
        <f aca="false">(BU7/DP7) - 1</f>
        <v>#DIV/0!</v>
      </c>
      <c r="CK7" s="15" t="e">
        <f aca="false">(BV7/DQ7) - 1</f>
        <v>#DIV/0!</v>
      </c>
      <c r="CL7" s="15" t="e">
        <f aca="false">(BW7/DR7) - 1</f>
        <v>#DIV/0!</v>
      </c>
      <c r="CM7" s="15" t="e">
        <f aca="false">(BX7/DS7) - 1</f>
        <v>#DIV/0!</v>
      </c>
      <c r="CN7" s="15" t="e">
        <f aca="false">(BY7/DT7) - 1</f>
        <v>#DIV/0!</v>
      </c>
      <c r="CO7" s="15" t="e">
        <f aca="false">(BZ7/DU7) - 1</f>
        <v>#DIV/0!</v>
      </c>
      <c r="CQ7" s="349" t="n">
        <v>0.3125</v>
      </c>
      <c r="CR7" s="376"/>
      <c r="CS7" s="377"/>
      <c r="CT7" s="376"/>
      <c r="CU7" s="377"/>
      <c r="CV7" s="376"/>
      <c r="CW7" s="377"/>
      <c r="CX7" s="376"/>
      <c r="CY7" s="377"/>
      <c r="CZ7" s="376"/>
      <c r="DA7" s="377"/>
      <c r="DB7" s="376"/>
      <c r="DC7" s="377"/>
      <c r="DD7" s="376"/>
      <c r="DE7" s="377"/>
      <c r="DF7" s="376"/>
      <c r="DG7" s="377"/>
      <c r="DI7" s="340" t="n">
        <f aca="false">CR7+CT7+CV7+CX7+CZ7+DB7+DD7+DF7</f>
        <v>0</v>
      </c>
      <c r="DJ7" s="4" t="n">
        <f aca="false">CS7+CU7+CW7+CY7+DA7+DC7+DE7+DG7</f>
        <v>0</v>
      </c>
      <c r="DK7" s="341" t="e">
        <f aca="false">DJ7/(DJ7+DI7)</f>
        <v>#DIV/0!</v>
      </c>
      <c r="DL7" s="4" t="n">
        <f aca="false">CR7+CS7+CZ7+DA7</f>
        <v>0</v>
      </c>
      <c r="DM7" s="4" t="n">
        <f aca="false">CT7+CU7+DB7+DC7</f>
        <v>0</v>
      </c>
      <c r="DN7" s="4" t="n">
        <f aca="false">CV7+CW7+DD7+DE7</f>
        <v>0</v>
      </c>
      <c r="DO7" s="4" t="n">
        <f aca="false">SUM(DL7:DN7)</f>
        <v>0</v>
      </c>
      <c r="DP7" s="15" t="e">
        <f aca="false">DM7/DO7</f>
        <v>#DIV/0!</v>
      </c>
      <c r="DQ7" s="15" t="e">
        <f aca="false">DN7/DO7</f>
        <v>#DIV/0!</v>
      </c>
      <c r="DR7" s="4" t="n">
        <f aca="false">CX7+CY7+DF7+DG7</f>
        <v>0</v>
      </c>
      <c r="DS7" s="4" t="n">
        <f aca="false">SUM(CR7:CY7)</f>
        <v>0</v>
      </c>
      <c r="DT7" s="342" t="n">
        <f aca="false">SUM(CZ7:DG7)</f>
        <v>0</v>
      </c>
      <c r="DU7" s="343" t="n">
        <f aca="false">SUM(CR7:DG7)</f>
        <v>0</v>
      </c>
      <c r="DX7" s="15" t="n">
        <f aca="false">(DI7/FD7) - 1</f>
        <v>-1</v>
      </c>
      <c r="DY7" s="15" t="n">
        <f aca="false">(DJ7/FE7) - 1</f>
        <v>-1</v>
      </c>
      <c r="DZ7" s="15" t="e">
        <f aca="false">(DK7/FF7) - 1</f>
        <v>#DIV/0!</v>
      </c>
      <c r="EA7" s="15" t="n">
        <f aca="false">(DL7/FG7) - 1</f>
        <v>-1</v>
      </c>
      <c r="EB7" s="15" t="n">
        <f aca="false">(DM7/FH7) - 1</f>
        <v>-1</v>
      </c>
      <c r="EC7" s="15" t="e">
        <f aca="false">(DN7/FI7) - 1</f>
        <v>#DIV/0!</v>
      </c>
      <c r="ED7" s="15" t="n">
        <f aca="false">(DO7/FJ7) - 1</f>
        <v>-1</v>
      </c>
      <c r="EE7" s="15" t="e">
        <f aca="false">(DP7/FK7) - 1</f>
        <v>#DIV/0!</v>
      </c>
      <c r="EF7" s="15" t="e">
        <f aca="false">(DQ7/FL7) - 1</f>
        <v>#DIV/0!</v>
      </c>
      <c r="EG7" s="15" t="n">
        <f aca="false">(DR7/FM7) - 1</f>
        <v>-1</v>
      </c>
      <c r="EH7" s="15" t="n">
        <f aca="false">(DS7/FN7) - 1</f>
        <v>-1</v>
      </c>
      <c r="EI7" s="15" t="e">
        <f aca="false">(DT7/FO7) - 1</f>
        <v>#DIV/0!</v>
      </c>
      <c r="EJ7" s="15" t="n">
        <f aca="false">(DU7/FP7) - 1</f>
        <v>-1</v>
      </c>
      <c r="EL7" s="350" t="n">
        <v>0.3125</v>
      </c>
      <c r="EM7" s="345" t="n">
        <v>3</v>
      </c>
      <c r="EN7" s="371"/>
      <c r="EO7" s="412" t="n">
        <v>1</v>
      </c>
      <c r="EP7" s="413" t="n">
        <v>1</v>
      </c>
      <c r="EQ7" s="412"/>
      <c r="ER7" s="413"/>
      <c r="ES7" s="345" t="n">
        <v>4</v>
      </c>
      <c r="ET7" s="371"/>
      <c r="EU7" s="345"/>
      <c r="EV7" s="371"/>
      <c r="EW7" s="412"/>
      <c r="EX7" s="413"/>
      <c r="EY7" s="412"/>
      <c r="EZ7" s="413"/>
      <c r="FA7" s="345"/>
      <c r="FB7" s="371"/>
      <c r="FD7" s="340" t="n">
        <f aca="false">EM7+EO7+EQ7+ES7+EU7+EW7+EY7+FA7</f>
        <v>8</v>
      </c>
      <c r="FE7" s="4" t="n">
        <f aca="false">EN7+EP7+ER7+ET7+EV7+EX7+EZ7+FB7</f>
        <v>1</v>
      </c>
      <c r="FF7" s="341" t="n">
        <f aca="false">FE7/(FE7+FD7)</f>
        <v>0.111111111111111</v>
      </c>
      <c r="FG7" s="4" t="n">
        <f aca="false">EM7+EN7+EU7+EV7</f>
        <v>3</v>
      </c>
      <c r="FH7" s="4" t="n">
        <f aca="false">EO7+EP7+EW7+EX7</f>
        <v>2</v>
      </c>
      <c r="FI7" s="4" t="n">
        <f aca="false">EQ7+ER7+EY7+EZ7</f>
        <v>0</v>
      </c>
      <c r="FJ7" s="4" t="n">
        <f aca="false">SUM(FG7:FI7)</f>
        <v>5</v>
      </c>
      <c r="FK7" s="15" t="n">
        <f aca="false">FH7/FJ7</f>
        <v>0.4</v>
      </c>
      <c r="FL7" s="15" t="n">
        <f aca="false">FI7/FJ7</f>
        <v>0</v>
      </c>
      <c r="FM7" s="4" t="n">
        <f aca="false">ES7+ET7+FA7+FB7</f>
        <v>4</v>
      </c>
      <c r="FN7" s="4" t="n">
        <f aca="false">SUM(EM7:ET7)</f>
        <v>9</v>
      </c>
      <c r="FO7" s="342" t="n">
        <f aca="false">SUM(EU7:FB7)</f>
        <v>0</v>
      </c>
      <c r="FP7" s="343" t="n">
        <f aca="false">SUM(EM7:FB7)</f>
        <v>9</v>
      </c>
      <c r="GF7" s="347" t="e">
        <f aca="false">(FD7/FR7) - 1</f>
        <v>#DIV/0!</v>
      </c>
      <c r="GG7" s="15" t="e">
        <f aca="false">(FE7/FS7) - 1</f>
        <v>#DIV/0!</v>
      </c>
      <c r="GH7" s="15" t="e">
        <f aca="false">(FF7/FT7) - 1</f>
        <v>#DIV/0!</v>
      </c>
      <c r="GI7" s="15" t="e">
        <f aca="false">(FG7/FU7) - 1</f>
        <v>#DIV/0!</v>
      </c>
      <c r="GJ7" s="15" t="e">
        <f aca="false">(FH7/FV7) - 1</f>
        <v>#DIV/0!</v>
      </c>
      <c r="GK7" s="15" t="e">
        <f aca="false">(FI7/FW7) - 1</f>
        <v>#DIV/0!</v>
      </c>
      <c r="GL7" s="15" t="e">
        <f aca="false">(FJ7/FX7) - 1</f>
        <v>#DIV/0!</v>
      </c>
      <c r="GM7" s="15" t="e">
        <f aca="false">(FK7/FY7) - 1</f>
        <v>#DIV/0!</v>
      </c>
      <c r="GN7" s="15" t="e">
        <f aca="false">(FL7/FZ7) - 1</f>
        <v>#DIV/0!</v>
      </c>
      <c r="GO7" s="15" t="e">
        <f aca="false">(FM7/GA7) - 1</f>
        <v>#DIV/0!</v>
      </c>
      <c r="GP7" s="15" t="e">
        <f aca="false">(FN7/GB7) - 1</f>
        <v>#DIV/0!</v>
      </c>
      <c r="GQ7" s="15" t="e">
        <f aca="false">(FO7/GC7) - 1</f>
        <v>#DIV/0!</v>
      </c>
      <c r="GR7" s="348" t="e">
        <f aca="false">(FP7/GD7) - 1</f>
        <v>#DIV/0!</v>
      </c>
    </row>
    <row r="8" customFormat="false" ht="21" hidden="false" customHeight="true" outlineLevel="0" collapsed="false">
      <c r="A8" s="349" t="n">
        <v>0.322916666666667</v>
      </c>
      <c r="B8" s="376"/>
      <c r="C8" s="377"/>
      <c r="D8" s="376"/>
      <c r="E8" s="377"/>
      <c r="F8" s="376"/>
      <c r="G8" s="377"/>
      <c r="H8" s="376" t="n">
        <v>1</v>
      </c>
      <c r="I8" s="377"/>
      <c r="J8" s="376" t="n">
        <v>3</v>
      </c>
      <c r="K8" s="377"/>
      <c r="L8" s="376"/>
      <c r="M8" s="377"/>
      <c r="N8" s="376"/>
      <c r="O8" s="377"/>
      <c r="P8" s="376"/>
      <c r="Q8" s="377"/>
      <c r="S8" s="340" t="n">
        <f aca="false">B8+D8+F8+H8+J8+L8+N8+P8</f>
        <v>4</v>
      </c>
      <c r="T8" s="4" t="n">
        <f aca="false">C8+E8+G8+I8+K8+M8+O8+Q8</f>
        <v>0</v>
      </c>
      <c r="U8" s="341" t="n">
        <f aca="false">T8/(T8+S8)</f>
        <v>0</v>
      </c>
      <c r="V8" s="4" t="n">
        <f aca="false">B8+C8+J8+K8</f>
        <v>3</v>
      </c>
      <c r="W8" s="4" t="n">
        <f aca="false">D8+E8+L8+M8</f>
        <v>0</v>
      </c>
      <c r="X8" s="4" t="n">
        <f aca="false">F8+G8+N8+O8</f>
        <v>0</v>
      </c>
      <c r="Y8" s="4" t="n">
        <f aca="false">SUM(V8:X8)</f>
        <v>3</v>
      </c>
      <c r="Z8" s="15" t="n">
        <f aca="false">W8/Y8</f>
        <v>0</v>
      </c>
      <c r="AA8" s="15" t="n">
        <f aca="false">X8/Y8</f>
        <v>0</v>
      </c>
      <c r="AB8" s="4" t="n">
        <f aca="false">H8+I8+P8+Q8</f>
        <v>1</v>
      </c>
      <c r="AC8" s="4" t="n">
        <f aca="false">SUM(B8:I8)</f>
        <v>1</v>
      </c>
      <c r="AD8" s="342" t="n">
        <f aca="false">SUM(J8:Q8)</f>
        <v>3</v>
      </c>
      <c r="AE8" s="343" t="n">
        <f aca="false">SUM(B8:Q8)</f>
        <v>4</v>
      </c>
      <c r="AH8" s="15" t="n">
        <f aca="false">(S8/BN8) - 1</f>
        <v>3</v>
      </c>
      <c r="AI8" s="15" t="e">
        <f aca="false">(T8/BO8) - 1</f>
        <v>#DIV/0!</v>
      </c>
      <c r="AJ8" s="15" t="e">
        <f aca="false">(U8/BP8) - 1</f>
        <v>#DIV/0!</v>
      </c>
      <c r="AK8" s="15" t="e">
        <f aca="false">(V8/BQ8) - 1</f>
        <v>#DIV/0!</v>
      </c>
      <c r="AL8" s="15" t="n">
        <f aca="false">(W8/BR8) - 1</f>
        <v>-1</v>
      </c>
      <c r="AM8" s="15" t="e">
        <f aca="false">(X8/BS8) - 1</f>
        <v>#DIV/0!</v>
      </c>
      <c r="AN8" s="15" t="n">
        <f aca="false">(Y8/BT8) - 1</f>
        <v>2</v>
      </c>
      <c r="AO8" s="15" t="n">
        <f aca="false">(Z8/BU8) - 1</f>
        <v>-1</v>
      </c>
      <c r="AP8" s="15" t="e">
        <f aca="false">(AA8/BV8) - 1</f>
        <v>#DIV/0!</v>
      </c>
      <c r="AQ8" s="15" t="e">
        <f aca="false">(AB8/BW8) - 1</f>
        <v>#DIV/0!</v>
      </c>
      <c r="AR8" s="15" t="n">
        <f aca="false">(AC8/BX8) - 1</f>
        <v>0</v>
      </c>
      <c r="AS8" s="15" t="e">
        <f aca="false">(AD8/BY8) - 1</f>
        <v>#DIV/0!</v>
      </c>
      <c r="AT8" s="15" t="n">
        <f aca="false">(AE8/BZ8) - 1</f>
        <v>3</v>
      </c>
      <c r="AV8" s="349" t="n">
        <v>0.322916666666667</v>
      </c>
      <c r="AW8" s="376"/>
      <c r="AX8" s="377"/>
      <c r="AY8" s="376" t="n">
        <v>1</v>
      </c>
      <c r="AZ8" s="377"/>
      <c r="BA8" s="376"/>
      <c r="BB8" s="377"/>
      <c r="BC8" s="376"/>
      <c r="BD8" s="377"/>
      <c r="BE8" s="376"/>
      <c r="BF8" s="377"/>
      <c r="BG8" s="376"/>
      <c r="BH8" s="377"/>
      <c r="BI8" s="376"/>
      <c r="BJ8" s="377"/>
      <c r="BK8" s="376"/>
      <c r="BL8" s="377"/>
      <c r="BN8" s="340" t="n">
        <f aca="false">AW8+AY8+BA8+BC8+BE8+BG8+BI8+BK8</f>
        <v>1</v>
      </c>
      <c r="BO8" s="4" t="n">
        <f aca="false">AX8+AZ8+BB8+BD8+BF8+BH8+BJ8+BL8</f>
        <v>0</v>
      </c>
      <c r="BP8" s="341" t="n">
        <f aca="false">BO8/(BO8+BN8)</f>
        <v>0</v>
      </c>
      <c r="BQ8" s="4" t="n">
        <f aca="false">AW8+AX8+BE8+BF8</f>
        <v>0</v>
      </c>
      <c r="BR8" s="4" t="n">
        <f aca="false">AY8+AZ8+BG8+BH8</f>
        <v>1</v>
      </c>
      <c r="BS8" s="4" t="n">
        <f aca="false">BA8+BB8+BI8+BJ8</f>
        <v>0</v>
      </c>
      <c r="BT8" s="4" t="n">
        <f aca="false">SUM(BQ8:BS8)</f>
        <v>1</v>
      </c>
      <c r="BU8" s="15" t="n">
        <f aca="false">BR8/BT8</f>
        <v>1</v>
      </c>
      <c r="BV8" s="15" t="n">
        <f aca="false">BS8/BT8</f>
        <v>0</v>
      </c>
      <c r="BW8" s="4" t="n">
        <f aca="false">BC8+BD8+BK8+BL8</f>
        <v>0</v>
      </c>
      <c r="BX8" s="4" t="n">
        <f aca="false">SUM(AW8:BD8)</f>
        <v>1</v>
      </c>
      <c r="BY8" s="342" t="n">
        <f aca="false">SUM(BE8:BL8)</f>
        <v>0</v>
      </c>
      <c r="BZ8" s="343" t="n">
        <f aca="false">SUM(AW8:BL8)</f>
        <v>1</v>
      </c>
      <c r="CC8" s="15" t="e">
        <f aca="false">(BN8/DI8) - 1</f>
        <v>#DIV/0!</v>
      </c>
      <c r="CD8" s="15" t="e">
        <f aca="false">(BO8/DJ8) - 1</f>
        <v>#DIV/0!</v>
      </c>
      <c r="CE8" s="15" t="e">
        <f aca="false">(BP8/DK8) - 1</f>
        <v>#DIV/0!</v>
      </c>
      <c r="CF8" s="15" t="e">
        <f aca="false">(BQ8/DL8) - 1</f>
        <v>#DIV/0!</v>
      </c>
      <c r="CG8" s="15" t="e">
        <f aca="false">(BR8/DM8) - 1</f>
        <v>#DIV/0!</v>
      </c>
      <c r="CH8" s="15" t="e">
        <f aca="false">(BS8/DN8) - 1</f>
        <v>#DIV/0!</v>
      </c>
      <c r="CI8" s="15" t="e">
        <f aca="false">(BT8/DO8) - 1</f>
        <v>#DIV/0!</v>
      </c>
      <c r="CJ8" s="15" t="e">
        <f aca="false">(BU8/DP8) - 1</f>
        <v>#DIV/0!</v>
      </c>
      <c r="CK8" s="15" t="e">
        <f aca="false">(BV8/DQ8) - 1</f>
        <v>#DIV/0!</v>
      </c>
      <c r="CL8" s="15" t="e">
        <f aca="false">(BW8/DR8) - 1</f>
        <v>#DIV/0!</v>
      </c>
      <c r="CM8" s="15" t="e">
        <f aca="false">(BX8/DS8) - 1</f>
        <v>#DIV/0!</v>
      </c>
      <c r="CN8" s="15" t="e">
        <f aca="false">(BY8/DT8) - 1</f>
        <v>#DIV/0!</v>
      </c>
      <c r="CO8" s="15" t="e">
        <f aca="false">(BZ8/DU8) - 1</f>
        <v>#DIV/0!</v>
      </c>
      <c r="CQ8" s="349" t="n">
        <v>0.322916666666667</v>
      </c>
      <c r="CR8" s="376"/>
      <c r="CS8" s="377"/>
      <c r="CT8" s="376"/>
      <c r="CU8" s="377"/>
      <c r="CV8" s="376"/>
      <c r="CW8" s="377"/>
      <c r="CX8" s="376"/>
      <c r="CY8" s="377"/>
      <c r="CZ8" s="376"/>
      <c r="DA8" s="377"/>
      <c r="DB8" s="376"/>
      <c r="DC8" s="377"/>
      <c r="DD8" s="376"/>
      <c r="DE8" s="377"/>
      <c r="DF8" s="376"/>
      <c r="DG8" s="377"/>
      <c r="DI8" s="340" t="n">
        <f aca="false">CR8+CT8+CV8+CX8+CZ8+DB8+DD8+DF8</f>
        <v>0</v>
      </c>
      <c r="DJ8" s="4" t="n">
        <f aca="false">CS8+CU8+CW8+CY8+DA8+DC8+DE8+DG8</f>
        <v>0</v>
      </c>
      <c r="DK8" s="341" t="e">
        <f aca="false">DJ8/(DJ8+DI8)</f>
        <v>#DIV/0!</v>
      </c>
      <c r="DL8" s="4" t="n">
        <f aca="false">CR8+CS8+CZ8+DA8</f>
        <v>0</v>
      </c>
      <c r="DM8" s="4" t="n">
        <f aca="false">CT8+CU8+DB8+DC8</f>
        <v>0</v>
      </c>
      <c r="DN8" s="4" t="n">
        <f aca="false">CV8+CW8+DD8+DE8</f>
        <v>0</v>
      </c>
      <c r="DO8" s="4" t="n">
        <f aca="false">SUM(DL8:DN8)</f>
        <v>0</v>
      </c>
      <c r="DP8" s="15" t="e">
        <f aca="false">DM8/DO8</f>
        <v>#DIV/0!</v>
      </c>
      <c r="DQ8" s="15" t="e">
        <f aca="false">DN8/DO8</f>
        <v>#DIV/0!</v>
      </c>
      <c r="DR8" s="4" t="n">
        <f aca="false">CX8+CY8+DF8+DG8</f>
        <v>0</v>
      </c>
      <c r="DS8" s="4" t="n">
        <f aca="false">SUM(CR8:CY8)</f>
        <v>0</v>
      </c>
      <c r="DT8" s="342" t="n">
        <f aca="false">SUM(CZ8:DG8)</f>
        <v>0</v>
      </c>
      <c r="DU8" s="343" t="n">
        <f aca="false">SUM(CR8:DG8)</f>
        <v>0</v>
      </c>
      <c r="DX8" s="15" t="n">
        <f aca="false">(DI8/FD8) - 1</f>
        <v>-1</v>
      </c>
      <c r="DY8" s="15" t="n">
        <f aca="false">(DJ8/FE8) - 1</f>
        <v>-1</v>
      </c>
      <c r="DZ8" s="15" t="e">
        <f aca="false">(DK8/FF8) - 1</f>
        <v>#DIV/0!</v>
      </c>
      <c r="EA8" s="15" t="n">
        <f aca="false">(DL8/FG8) - 1</f>
        <v>-1</v>
      </c>
      <c r="EB8" s="15" t="n">
        <f aca="false">(DM8/FH8) - 1</f>
        <v>-1</v>
      </c>
      <c r="EC8" s="15" t="n">
        <f aca="false">(DN8/FI8) - 1</f>
        <v>-1</v>
      </c>
      <c r="ED8" s="15" t="n">
        <f aca="false">(DO8/FJ8) - 1</f>
        <v>-1</v>
      </c>
      <c r="EE8" s="15" t="e">
        <f aca="false">(DP8/FK8) - 1</f>
        <v>#DIV/0!</v>
      </c>
      <c r="EF8" s="15" t="e">
        <f aca="false">(DQ8/FL8) - 1</f>
        <v>#DIV/0!</v>
      </c>
      <c r="EG8" s="15" t="n">
        <f aca="false">(DR8/FM8) - 1</f>
        <v>-1</v>
      </c>
      <c r="EH8" s="15" t="n">
        <f aca="false">(DS8/FN8) - 1</f>
        <v>-1</v>
      </c>
      <c r="EI8" s="15" t="n">
        <f aca="false">(DT8/FO8) - 1</f>
        <v>-1</v>
      </c>
      <c r="EJ8" s="15" t="n">
        <f aca="false">(DU8/FP8) - 1</f>
        <v>-1</v>
      </c>
      <c r="EL8" s="350" t="n">
        <v>0.322916666666667</v>
      </c>
      <c r="EM8" s="345" t="n">
        <v>1</v>
      </c>
      <c r="EN8" s="371" t="n">
        <v>1</v>
      </c>
      <c r="EO8" s="412" t="n">
        <v>2</v>
      </c>
      <c r="EP8" s="413" t="n">
        <v>1</v>
      </c>
      <c r="EQ8" s="412"/>
      <c r="ER8" s="413" t="n">
        <v>1</v>
      </c>
      <c r="ES8" s="345"/>
      <c r="ET8" s="371" t="n">
        <v>3</v>
      </c>
      <c r="EU8" s="345" t="n">
        <v>1</v>
      </c>
      <c r="EV8" s="371"/>
      <c r="EW8" s="412" t="n">
        <v>1</v>
      </c>
      <c r="EX8" s="413"/>
      <c r="EY8" s="412"/>
      <c r="EZ8" s="413"/>
      <c r="FA8" s="345"/>
      <c r="FB8" s="371"/>
      <c r="FD8" s="340" t="n">
        <f aca="false">EM8+EO8+EQ8+ES8+EU8+EW8+EY8+FA8</f>
        <v>5</v>
      </c>
      <c r="FE8" s="4" t="n">
        <f aca="false">EN8+EP8+ER8+ET8+EV8+EX8+EZ8+FB8</f>
        <v>6</v>
      </c>
      <c r="FF8" s="341" t="n">
        <f aca="false">FE8/(FE8+FD8)</f>
        <v>0.545454545454545</v>
      </c>
      <c r="FG8" s="4" t="n">
        <f aca="false">EM8+EN8+EU8+EV8</f>
        <v>3</v>
      </c>
      <c r="FH8" s="4" t="n">
        <f aca="false">EO8+EP8+EW8+EX8</f>
        <v>4</v>
      </c>
      <c r="FI8" s="4" t="n">
        <f aca="false">EQ8+ER8+EY8+EZ8</f>
        <v>1</v>
      </c>
      <c r="FJ8" s="4" t="n">
        <f aca="false">SUM(FG8:FI8)</f>
        <v>8</v>
      </c>
      <c r="FK8" s="15" t="n">
        <f aca="false">FH8/FJ8</f>
        <v>0.5</v>
      </c>
      <c r="FL8" s="15" t="n">
        <f aca="false">FI8/FJ8</f>
        <v>0.125</v>
      </c>
      <c r="FM8" s="4" t="n">
        <f aca="false">ES8+ET8+FA8+FB8</f>
        <v>3</v>
      </c>
      <c r="FN8" s="4" t="n">
        <f aca="false">SUM(EM8:ET8)</f>
        <v>9</v>
      </c>
      <c r="FO8" s="342" t="n">
        <f aca="false">SUM(EU8:FB8)</f>
        <v>2</v>
      </c>
      <c r="FP8" s="343" t="n">
        <f aca="false">SUM(EM8:FB8)</f>
        <v>11</v>
      </c>
      <c r="GF8" s="347" t="e">
        <f aca="false">(FD8/FR8) - 1</f>
        <v>#DIV/0!</v>
      </c>
      <c r="GG8" s="15" t="e">
        <f aca="false">(FE8/FS8) - 1</f>
        <v>#DIV/0!</v>
      </c>
      <c r="GH8" s="15" t="e">
        <f aca="false">(FF8/FT8) - 1</f>
        <v>#DIV/0!</v>
      </c>
      <c r="GI8" s="15" t="e">
        <f aca="false">(FG8/FU8) - 1</f>
        <v>#DIV/0!</v>
      </c>
      <c r="GJ8" s="15" t="e">
        <f aca="false">(FH8/FV8) - 1</f>
        <v>#DIV/0!</v>
      </c>
      <c r="GK8" s="15" t="e">
        <f aca="false">(FI8/FW8) - 1</f>
        <v>#DIV/0!</v>
      </c>
      <c r="GL8" s="15" t="e">
        <f aca="false">(FJ8/FX8) - 1</f>
        <v>#DIV/0!</v>
      </c>
      <c r="GM8" s="15" t="e">
        <f aca="false">(FK8/FY8) - 1</f>
        <v>#DIV/0!</v>
      </c>
      <c r="GN8" s="15" t="e">
        <f aca="false">(FL8/FZ8) - 1</f>
        <v>#DIV/0!</v>
      </c>
      <c r="GO8" s="15" t="e">
        <f aca="false">(FM8/GA8) - 1</f>
        <v>#DIV/0!</v>
      </c>
      <c r="GP8" s="15" t="e">
        <f aca="false">(FN8/GB8) - 1</f>
        <v>#DIV/0!</v>
      </c>
      <c r="GQ8" s="15" t="e">
        <f aca="false">(FO8/GC8) - 1</f>
        <v>#DIV/0!</v>
      </c>
      <c r="GR8" s="348" t="e">
        <f aca="false">(FP8/GD8) - 1</f>
        <v>#DIV/0!</v>
      </c>
    </row>
    <row r="9" customFormat="false" ht="21" hidden="false" customHeight="true" outlineLevel="0" collapsed="false">
      <c r="A9" s="344" t="n">
        <v>0.333333333333333</v>
      </c>
      <c r="B9" s="376" t="n">
        <v>3</v>
      </c>
      <c r="C9" s="377" t="n">
        <v>1</v>
      </c>
      <c r="D9" s="376"/>
      <c r="E9" s="377" t="n">
        <v>2</v>
      </c>
      <c r="F9" s="376"/>
      <c r="G9" s="377" t="n">
        <v>1</v>
      </c>
      <c r="H9" s="376" t="n">
        <v>4</v>
      </c>
      <c r="I9" s="377"/>
      <c r="J9" s="376" t="n">
        <v>1</v>
      </c>
      <c r="K9" s="377"/>
      <c r="L9" s="376"/>
      <c r="M9" s="377"/>
      <c r="N9" s="376"/>
      <c r="O9" s="377"/>
      <c r="P9" s="376"/>
      <c r="Q9" s="377"/>
      <c r="S9" s="340" t="n">
        <f aca="false">B9+D9+F9+H9+J9+L9+N9+P9</f>
        <v>8</v>
      </c>
      <c r="T9" s="4" t="n">
        <f aca="false">C9+E9+G9+I9+K9+M9+O9+Q9</f>
        <v>4</v>
      </c>
      <c r="U9" s="341" t="n">
        <f aca="false">T9/(T9+S9)</f>
        <v>0.333333333333333</v>
      </c>
      <c r="V9" s="4" t="n">
        <f aca="false">B9+C9+J9+K9</f>
        <v>5</v>
      </c>
      <c r="W9" s="4" t="n">
        <f aca="false">D9+E9+L9+M9</f>
        <v>2</v>
      </c>
      <c r="X9" s="4" t="n">
        <f aca="false">F9+G9+N9+O9</f>
        <v>1</v>
      </c>
      <c r="Y9" s="4" t="n">
        <f aca="false">SUM(V9:X9)</f>
        <v>8</v>
      </c>
      <c r="Z9" s="15" t="n">
        <f aca="false">W9/Y9</f>
        <v>0.25</v>
      </c>
      <c r="AA9" s="15" t="n">
        <f aca="false">X9/Y9</f>
        <v>0.125</v>
      </c>
      <c r="AB9" s="4" t="n">
        <f aca="false">H9+I9+P9+Q9</f>
        <v>4</v>
      </c>
      <c r="AC9" s="4" t="n">
        <f aca="false">SUM(B9:I9)</f>
        <v>11</v>
      </c>
      <c r="AD9" s="342" t="n">
        <f aca="false">SUM(J9:Q9)</f>
        <v>1</v>
      </c>
      <c r="AE9" s="343" t="n">
        <f aca="false">SUM(B9:Q9)</f>
        <v>12</v>
      </c>
      <c r="AH9" s="15" t="n">
        <f aca="false">(S9/BN9) - 1</f>
        <v>-0.111111111111111</v>
      </c>
      <c r="AI9" s="15" t="n">
        <f aca="false">(T9/BO9) - 1</f>
        <v>-0.428571428571429</v>
      </c>
      <c r="AJ9" s="15" t="n">
        <f aca="false">(U9/BP9) - 1</f>
        <v>-0.238095238095238</v>
      </c>
      <c r="AK9" s="15" t="n">
        <f aca="false">(V9/BQ9) - 1</f>
        <v>0.25</v>
      </c>
      <c r="AL9" s="15" t="n">
        <f aca="false">(W9/BR9) - 1</f>
        <v>-0.75</v>
      </c>
      <c r="AM9" s="15" t="n">
        <f aca="false">(X9/BS9) - 1</f>
        <v>0</v>
      </c>
      <c r="AN9" s="15" t="n">
        <f aca="false">(Y9/BT9) - 1</f>
        <v>-0.384615384615385</v>
      </c>
      <c r="AO9" s="15" t="n">
        <f aca="false">(Z9/BU9) - 1</f>
        <v>-0.59375</v>
      </c>
      <c r="AP9" s="15" t="n">
        <f aca="false">(AA9/BV9) - 1</f>
        <v>0.625</v>
      </c>
      <c r="AQ9" s="15" t="n">
        <f aca="false">(AB9/BW9) - 1</f>
        <v>0.333333333333333</v>
      </c>
      <c r="AR9" s="15" t="n">
        <f aca="false">(AC9/BX9) - 1</f>
        <v>-0.214285714285714</v>
      </c>
      <c r="AS9" s="15" t="n">
        <f aca="false">(AD9/BY9) - 1</f>
        <v>-0.5</v>
      </c>
      <c r="AT9" s="15" t="n">
        <f aca="false">(AE9/BZ9) - 1</f>
        <v>-0.25</v>
      </c>
      <c r="AV9" s="344" t="n">
        <v>0.333333333333333</v>
      </c>
      <c r="AW9" s="376" t="n">
        <v>2</v>
      </c>
      <c r="AX9" s="377"/>
      <c r="AY9" s="376" t="n">
        <v>3</v>
      </c>
      <c r="AZ9" s="377" t="n">
        <v>5</v>
      </c>
      <c r="BA9" s="376"/>
      <c r="BB9" s="377" t="n">
        <v>1</v>
      </c>
      <c r="BC9" s="376" t="n">
        <v>2</v>
      </c>
      <c r="BD9" s="377" t="n">
        <v>1</v>
      </c>
      <c r="BE9" s="376" t="n">
        <v>2</v>
      </c>
      <c r="BF9" s="377"/>
      <c r="BG9" s="376"/>
      <c r="BH9" s="377"/>
      <c r="BI9" s="376"/>
      <c r="BJ9" s="377"/>
      <c r="BK9" s="376"/>
      <c r="BL9" s="377"/>
      <c r="BN9" s="340" t="n">
        <f aca="false">AW9+AY9+BA9+BC9+BE9+BG9+BI9+BK9</f>
        <v>9</v>
      </c>
      <c r="BO9" s="4" t="n">
        <f aca="false">AX9+AZ9+BB9+BD9+BF9+BH9+BJ9+BL9</f>
        <v>7</v>
      </c>
      <c r="BP9" s="341" t="n">
        <f aca="false">BO9/(BO9+BN9)</f>
        <v>0.4375</v>
      </c>
      <c r="BQ9" s="4" t="n">
        <f aca="false">AW9+AX9+BE9+BF9</f>
        <v>4</v>
      </c>
      <c r="BR9" s="4" t="n">
        <f aca="false">AY9+AZ9+BG9+BH9</f>
        <v>8</v>
      </c>
      <c r="BS9" s="4" t="n">
        <f aca="false">BA9+BB9+BI9+BJ9</f>
        <v>1</v>
      </c>
      <c r="BT9" s="4" t="n">
        <f aca="false">SUM(BQ9:BS9)</f>
        <v>13</v>
      </c>
      <c r="BU9" s="15" t="n">
        <f aca="false">BR9/BT9</f>
        <v>0.615384615384615</v>
      </c>
      <c r="BV9" s="15" t="n">
        <f aca="false">BS9/BT9</f>
        <v>0.0769230769230769</v>
      </c>
      <c r="BW9" s="4" t="n">
        <f aca="false">BC9+BD9+BK9+BL9</f>
        <v>3</v>
      </c>
      <c r="BX9" s="4" t="n">
        <f aca="false">SUM(AW9:BD9)</f>
        <v>14</v>
      </c>
      <c r="BY9" s="342" t="n">
        <f aca="false">SUM(BE9:BL9)</f>
        <v>2</v>
      </c>
      <c r="BZ9" s="343" t="n">
        <f aca="false">SUM(AW9:BL9)</f>
        <v>16</v>
      </c>
      <c r="CC9" s="15" t="e">
        <f aca="false">(BN9/DI9) - 1</f>
        <v>#DIV/0!</v>
      </c>
      <c r="CD9" s="15" t="e">
        <f aca="false">(BO9/DJ9) - 1</f>
        <v>#DIV/0!</v>
      </c>
      <c r="CE9" s="15" t="e">
        <f aca="false">(BP9/DK9) - 1</f>
        <v>#DIV/0!</v>
      </c>
      <c r="CF9" s="15" t="e">
        <f aca="false">(BQ9/DL9) - 1</f>
        <v>#DIV/0!</v>
      </c>
      <c r="CG9" s="15" t="e">
        <f aca="false">(BR9/DM9) - 1</f>
        <v>#DIV/0!</v>
      </c>
      <c r="CH9" s="15" t="e">
        <f aca="false">(BS9/DN9) - 1</f>
        <v>#DIV/0!</v>
      </c>
      <c r="CI9" s="15" t="e">
        <f aca="false">(BT9/DO9) - 1</f>
        <v>#DIV/0!</v>
      </c>
      <c r="CJ9" s="15" t="e">
        <f aca="false">(BU9/DP9) - 1</f>
        <v>#DIV/0!</v>
      </c>
      <c r="CK9" s="15" t="e">
        <f aca="false">(BV9/DQ9) - 1</f>
        <v>#DIV/0!</v>
      </c>
      <c r="CL9" s="15" t="e">
        <f aca="false">(BW9/DR9) - 1</f>
        <v>#DIV/0!</v>
      </c>
      <c r="CM9" s="15" t="e">
        <f aca="false">(BX9/DS9) - 1</f>
        <v>#DIV/0!</v>
      </c>
      <c r="CN9" s="15" t="e">
        <f aca="false">(BY9/DT9) - 1</f>
        <v>#DIV/0!</v>
      </c>
      <c r="CO9" s="15" t="e">
        <f aca="false">(BZ9/DU9) - 1</f>
        <v>#DIV/0!</v>
      </c>
      <c r="CQ9" s="344" t="n">
        <v>0.333333333333333</v>
      </c>
      <c r="CR9" s="376"/>
      <c r="CS9" s="377"/>
      <c r="CT9" s="376"/>
      <c r="CU9" s="377"/>
      <c r="CV9" s="376"/>
      <c r="CW9" s="377"/>
      <c r="CX9" s="376"/>
      <c r="CY9" s="377"/>
      <c r="CZ9" s="376"/>
      <c r="DA9" s="377"/>
      <c r="DB9" s="376"/>
      <c r="DC9" s="377"/>
      <c r="DD9" s="376"/>
      <c r="DE9" s="377"/>
      <c r="DF9" s="376"/>
      <c r="DG9" s="377"/>
      <c r="DI9" s="340" t="n">
        <f aca="false">CR9+CT9+CV9+CX9+CZ9+DB9+DD9+DF9</f>
        <v>0</v>
      </c>
      <c r="DJ9" s="4" t="n">
        <f aca="false">CS9+CU9+CW9+CY9+DA9+DC9+DE9+DG9</f>
        <v>0</v>
      </c>
      <c r="DK9" s="341" t="e">
        <f aca="false">DJ9/(DJ9+DI9)</f>
        <v>#DIV/0!</v>
      </c>
      <c r="DL9" s="4" t="n">
        <f aca="false">CR9+CS9+CZ9+DA9</f>
        <v>0</v>
      </c>
      <c r="DM9" s="4" t="n">
        <f aca="false">CT9+CU9+DB9+DC9</f>
        <v>0</v>
      </c>
      <c r="DN9" s="4" t="n">
        <f aca="false">CV9+CW9+DD9+DE9</f>
        <v>0</v>
      </c>
      <c r="DO9" s="4" t="n">
        <f aca="false">SUM(DL9:DN9)</f>
        <v>0</v>
      </c>
      <c r="DP9" s="15" t="e">
        <f aca="false">DM9/DO9</f>
        <v>#DIV/0!</v>
      </c>
      <c r="DQ9" s="15" t="e">
        <f aca="false">DN9/DO9</f>
        <v>#DIV/0!</v>
      </c>
      <c r="DR9" s="4" t="n">
        <f aca="false">CX9+CY9+DF9+DG9</f>
        <v>0</v>
      </c>
      <c r="DS9" s="4" t="n">
        <f aca="false">SUM(CR9:CY9)</f>
        <v>0</v>
      </c>
      <c r="DT9" s="342" t="n">
        <f aca="false">SUM(CZ9:DG9)</f>
        <v>0</v>
      </c>
      <c r="DU9" s="343" t="n">
        <f aca="false">SUM(CR9:DG9)</f>
        <v>0</v>
      </c>
      <c r="DX9" s="15" t="n">
        <f aca="false">(DI9/FD9) - 1</f>
        <v>-1</v>
      </c>
      <c r="DY9" s="15" t="n">
        <f aca="false">(DJ9/FE9) - 1</f>
        <v>-1</v>
      </c>
      <c r="DZ9" s="15" t="e">
        <f aca="false">(DK9/FF9) - 1</f>
        <v>#DIV/0!</v>
      </c>
      <c r="EA9" s="15" t="n">
        <f aca="false">(DL9/FG9) - 1</f>
        <v>-1</v>
      </c>
      <c r="EB9" s="15" t="n">
        <f aca="false">(DM9/FH9) - 1</f>
        <v>-1</v>
      </c>
      <c r="EC9" s="15" t="e">
        <f aca="false">(DN9/FI9) - 1</f>
        <v>#DIV/0!</v>
      </c>
      <c r="ED9" s="15" t="n">
        <f aca="false">(DO9/FJ9) - 1</f>
        <v>-1</v>
      </c>
      <c r="EE9" s="15" t="e">
        <f aca="false">(DP9/FK9) - 1</f>
        <v>#DIV/0!</v>
      </c>
      <c r="EF9" s="15" t="e">
        <f aca="false">(DQ9/FL9) - 1</f>
        <v>#DIV/0!</v>
      </c>
      <c r="EG9" s="15" t="n">
        <f aca="false">(DR9/FM9) - 1</f>
        <v>-1</v>
      </c>
      <c r="EH9" s="15" t="n">
        <f aca="false">(DS9/FN9) - 1</f>
        <v>-1</v>
      </c>
      <c r="EI9" s="15" t="e">
        <f aca="false">(DT9/FO9) - 1</f>
        <v>#DIV/0!</v>
      </c>
      <c r="EJ9" s="15" t="n">
        <f aca="false">(DU9/FP9) - 1</f>
        <v>-1</v>
      </c>
      <c r="EL9" s="346" t="n">
        <v>0.333333333333333</v>
      </c>
      <c r="EM9" s="345" t="n">
        <v>3</v>
      </c>
      <c r="EN9" s="371"/>
      <c r="EO9" s="412" t="n">
        <v>1</v>
      </c>
      <c r="EP9" s="413" t="n">
        <v>1</v>
      </c>
      <c r="EQ9" s="412"/>
      <c r="ER9" s="413"/>
      <c r="ES9" s="345" t="n">
        <v>2</v>
      </c>
      <c r="ET9" s="371"/>
      <c r="EU9" s="345"/>
      <c r="EV9" s="371"/>
      <c r="EW9" s="412"/>
      <c r="EX9" s="413"/>
      <c r="EY9" s="412"/>
      <c r="EZ9" s="413"/>
      <c r="FA9" s="345"/>
      <c r="FB9" s="371"/>
      <c r="FD9" s="340" t="n">
        <f aca="false">EM9+EO9+EQ9+ES9+EU9+EW9+EY9+FA9</f>
        <v>6</v>
      </c>
      <c r="FE9" s="4" t="n">
        <f aca="false">EN9+EP9+ER9+ET9+EV9+EX9+EZ9+FB9</f>
        <v>1</v>
      </c>
      <c r="FF9" s="341" t="n">
        <f aca="false">FE9/(FE9+FD9)</f>
        <v>0.142857142857143</v>
      </c>
      <c r="FG9" s="4" t="n">
        <f aca="false">EM9+EN9+EU9+EV9</f>
        <v>3</v>
      </c>
      <c r="FH9" s="4" t="n">
        <f aca="false">EO9+EP9+EW9+EX9</f>
        <v>2</v>
      </c>
      <c r="FI9" s="4" t="n">
        <f aca="false">EQ9+ER9+EY9+EZ9</f>
        <v>0</v>
      </c>
      <c r="FJ9" s="4" t="n">
        <f aca="false">SUM(FG9:FI9)</f>
        <v>5</v>
      </c>
      <c r="FK9" s="15" t="n">
        <f aca="false">FH9/FJ9</f>
        <v>0.4</v>
      </c>
      <c r="FL9" s="15" t="n">
        <f aca="false">FI9/FJ9</f>
        <v>0</v>
      </c>
      <c r="FM9" s="4" t="n">
        <f aca="false">ES9+ET9+FA9+FB9</f>
        <v>2</v>
      </c>
      <c r="FN9" s="4" t="n">
        <f aca="false">SUM(EM9:ET9)</f>
        <v>7</v>
      </c>
      <c r="FO9" s="342" t="n">
        <f aca="false">SUM(EU9:FB9)</f>
        <v>0</v>
      </c>
      <c r="FP9" s="343" t="n">
        <f aca="false">SUM(EM9:FB9)</f>
        <v>7</v>
      </c>
      <c r="GF9" s="347" t="e">
        <f aca="false">(FD9/FR9) - 1</f>
        <v>#DIV/0!</v>
      </c>
      <c r="GG9" s="15" t="e">
        <f aca="false">(FE9/FS9) - 1</f>
        <v>#DIV/0!</v>
      </c>
      <c r="GH9" s="15" t="e">
        <f aca="false">(FF9/FT9) - 1</f>
        <v>#DIV/0!</v>
      </c>
      <c r="GI9" s="15" t="e">
        <f aca="false">(FG9/FU9) - 1</f>
        <v>#DIV/0!</v>
      </c>
      <c r="GJ9" s="15" t="e">
        <f aca="false">(FH9/FV9) - 1</f>
        <v>#DIV/0!</v>
      </c>
      <c r="GK9" s="15" t="e">
        <f aca="false">(FI9/FW9) - 1</f>
        <v>#DIV/0!</v>
      </c>
      <c r="GL9" s="15" t="e">
        <f aca="false">(FJ9/FX9) - 1</f>
        <v>#DIV/0!</v>
      </c>
      <c r="GM9" s="15" t="e">
        <f aca="false">(FK9/FY9) - 1</f>
        <v>#DIV/0!</v>
      </c>
      <c r="GN9" s="15" t="e">
        <f aca="false">(FL9/FZ9) - 1</f>
        <v>#DIV/0!</v>
      </c>
      <c r="GO9" s="15" t="e">
        <f aca="false">(FM9/GA9) - 1</f>
        <v>#DIV/0!</v>
      </c>
      <c r="GP9" s="15" t="e">
        <f aca="false">(FN9/GB9) - 1</f>
        <v>#DIV/0!</v>
      </c>
      <c r="GQ9" s="15" t="e">
        <f aca="false">(FO9/GC9) - 1</f>
        <v>#DIV/0!</v>
      </c>
      <c r="GR9" s="348" t="e">
        <f aca="false">(FP9/GD9) - 1</f>
        <v>#DIV/0!</v>
      </c>
    </row>
    <row r="10" customFormat="false" ht="21" hidden="false" customHeight="true" outlineLevel="0" collapsed="false">
      <c r="A10" s="349" t="n">
        <v>0.34375</v>
      </c>
      <c r="B10" s="376" t="n">
        <v>3</v>
      </c>
      <c r="C10" s="377" t="n">
        <v>1</v>
      </c>
      <c r="D10" s="376" t="n">
        <v>1</v>
      </c>
      <c r="E10" s="377" t="n">
        <v>1</v>
      </c>
      <c r="F10" s="376"/>
      <c r="G10" s="377"/>
      <c r="H10" s="333"/>
      <c r="I10" s="377"/>
      <c r="J10" s="376"/>
      <c r="K10" s="377"/>
      <c r="L10" s="376"/>
      <c r="M10" s="377"/>
      <c r="N10" s="376"/>
      <c r="O10" s="377"/>
      <c r="P10" s="376"/>
      <c r="Q10" s="377"/>
      <c r="S10" s="340" t="n">
        <f aca="false">B10+D10+F10+H10+J10+L10+N10+P10</f>
        <v>4</v>
      </c>
      <c r="T10" s="4" t="n">
        <f aca="false">C10+E10+G10+I10+K10+M10+O10+Q10</f>
        <v>2</v>
      </c>
      <c r="U10" s="341" t="n">
        <f aca="false">T10/(T10+S10)</f>
        <v>0.333333333333333</v>
      </c>
      <c r="V10" s="4" t="n">
        <f aca="false">B10+C10+J10+K10</f>
        <v>4</v>
      </c>
      <c r="W10" s="4" t="n">
        <f aca="false">D10+E10+L10+M10</f>
        <v>2</v>
      </c>
      <c r="X10" s="4" t="n">
        <f aca="false">F10+G10+N10+O10</f>
        <v>0</v>
      </c>
      <c r="Y10" s="4" t="n">
        <f aca="false">SUM(V10:X10)</f>
        <v>6</v>
      </c>
      <c r="Z10" s="15" t="n">
        <f aca="false">W10/Y10</f>
        <v>0.333333333333333</v>
      </c>
      <c r="AA10" s="15" t="n">
        <f aca="false">X10/Y10</f>
        <v>0</v>
      </c>
      <c r="AB10" s="4" t="n">
        <f aca="false">H10+I10+P10+Q10</f>
        <v>0</v>
      </c>
      <c r="AC10" s="4" t="n">
        <f aca="false">SUM(B10:I10)</f>
        <v>6</v>
      </c>
      <c r="AD10" s="342" t="n">
        <f aca="false">SUM(J10:Q10)</f>
        <v>0</v>
      </c>
      <c r="AE10" s="343" t="n">
        <f aca="false">SUM(B10:Q10)</f>
        <v>6</v>
      </c>
      <c r="AH10" s="15" t="n">
        <f aca="false">(S10/BN10) - 1</f>
        <v>3</v>
      </c>
      <c r="AI10" s="15" t="n">
        <f aca="false">(T10/BO10) - 1</f>
        <v>0</v>
      </c>
      <c r="AJ10" s="15" t="n">
        <f aca="false">(U10/BP10) - 1</f>
        <v>-0.5</v>
      </c>
      <c r="AK10" s="15" t="n">
        <f aca="false">(V10/BQ10) - 1</f>
        <v>1</v>
      </c>
      <c r="AL10" s="15" t="n">
        <f aca="false">(W10/BR10) - 1</f>
        <v>1</v>
      </c>
      <c r="AM10" s="15" t="e">
        <f aca="false">(X10/BS10) - 1</f>
        <v>#DIV/0!</v>
      </c>
      <c r="AN10" s="15" t="n">
        <f aca="false">(Y10/BT10) - 1</f>
        <v>1</v>
      </c>
      <c r="AO10" s="15" t="n">
        <f aca="false">(Z10/BU10) - 1</f>
        <v>0</v>
      </c>
      <c r="AP10" s="15" t="e">
        <f aca="false">(AA10/BV10) - 1</f>
        <v>#DIV/0!</v>
      </c>
      <c r="AQ10" s="15" t="e">
        <f aca="false">(AB10/BW10) - 1</f>
        <v>#DIV/0!</v>
      </c>
      <c r="AR10" s="15" t="n">
        <f aca="false">(AC10/BX10) - 1</f>
        <v>1</v>
      </c>
      <c r="AS10" s="15" t="e">
        <f aca="false">(AD10/BY10) - 1</f>
        <v>#DIV/0!</v>
      </c>
      <c r="AT10" s="15" t="n">
        <f aca="false">(AE10/BZ10) - 1</f>
        <v>1</v>
      </c>
      <c r="AV10" s="349" t="n">
        <v>0.34375</v>
      </c>
      <c r="AW10" s="376" t="n">
        <v>1</v>
      </c>
      <c r="AX10" s="377" t="n">
        <v>1</v>
      </c>
      <c r="AY10" s="376"/>
      <c r="AZ10" s="377" t="n">
        <v>1</v>
      </c>
      <c r="BA10" s="376"/>
      <c r="BB10" s="377"/>
      <c r="BC10" s="333"/>
      <c r="BD10" s="377"/>
      <c r="BE10" s="376"/>
      <c r="BF10" s="377"/>
      <c r="BG10" s="376"/>
      <c r="BH10" s="377"/>
      <c r="BI10" s="376"/>
      <c r="BJ10" s="377"/>
      <c r="BK10" s="376"/>
      <c r="BL10" s="377"/>
      <c r="BN10" s="340" t="n">
        <f aca="false">AW10+AY10+BA10+BC10+BE10+BG10+BI10+BK10</f>
        <v>1</v>
      </c>
      <c r="BO10" s="4" t="n">
        <f aca="false">AX10+AZ10+BB10+BD10+BF10+BH10+BJ10+BL10</f>
        <v>2</v>
      </c>
      <c r="BP10" s="341" t="n">
        <f aca="false">BO10/(BO10+BN10)</f>
        <v>0.666666666666667</v>
      </c>
      <c r="BQ10" s="4" t="n">
        <f aca="false">AW10+AX10+BE10+BF10</f>
        <v>2</v>
      </c>
      <c r="BR10" s="4" t="n">
        <f aca="false">AY10+AZ10+BG10+BH10</f>
        <v>1</v>
      </c>
      <c r="BS10" s="4" t="n">
        <f aca="false">BA10+BB10+BI10+BJ10</f>
        <v>0</v>
      </c>
      <c r="BT10" s="4" t="n">
        <f aca="false">SUM(BQ10:BS10)</f>
        <v>3</v>
      </c>
      <c r="BU10" s="15" t="n">
        <f aca="false">BR10/BT10</f>
        <v>0.333333333333333</v>
      </c>
      <c r="BV10" s="15" t="n">
        <f aca="false">BS10/BT10</f>
        <v>0</v>
      </c>
      <c r="BW10" s="4" t="n">
        <f aca="false">BC10+BD10+BK10+BL10</f>
        <v>0</v>
      </c>
      <c r="BX10" s="4" t="n">
        <f aca="false">SUM(AW10:BD10)</f>
        <v>3</v>
      </c>
      <c r="BY10" s="342" t="n">
        <f aca="false">SUM(BE10:BL10)</f>
        <v>0</v>
      </c>
      <c r="BZ10" s="343" t="n">
        <f aca="false">SUM(AW10:BL10)</f>
        <v>3</v>
      </c>
      <c r="CC10" s="15" t="e">
        <f aca="false">(BN10/DI10) - 1</f>
        <v>#DIV/0!</v>
      </c>
      <c r="CD10" s="15" t="e">
        <f aca="false">(BO10/DJ10) - 1</f>
        <v>#DIV/0!</v>
      </c>
      <c r="CE10" s="15" t="e">
        <f aca="false">(BP10/DK10) - 1</f>
        <v>#DIV/0!</v>
      </c>
      <c r="CF10" s="15" t="e">
        <f aca="false">(BQ10/DL10) - 1</f>
        <v>#DIV/0!</v>
      </c>
      <c r="CG10" s="15" t="e">
        <f aca="false">(BR10/DM10) - 1</f>
        <v>#DIV/0!</v>
      </c>
      <c r="CH10" s="15" t="e">
        <f aca="false">(BS10/DN10) - 1</f>
        <v>#DIV/0!</v>
      </c>
      <c r="CI10" s="15" t="e">
        <f aca="false">(BT10/DO10) - 1</f>
        <v>#DIV/0!</v>
      </c>
      <c r="CJ10" s="15" t="e">
        <f aca="false">(BU10/DP10) - 1</f>
        <v>#DIV/0!</v>
      </c>
      <c r="CK10" s="15" t="e">
        <f aca="false">(BV10/DQ10) - 1</f>
        <v>#DIV/0!</v>
      </c>
      <c r="CL10" s="15" t="e">
        <f aca="false">(BW10/DR10) - 1</f>
        <v>#DIV/0!</v>
      </c>
      <c r="CM10" s="15" t="e">
        <f aca="false">(BX10/DS10) - 1</f>
        <v>#DIV/0!</v>
      </c>
      <c r="CN10" s="15" t="e">
        <f aca="false">(BY10/DT10) - 1</f>
        <v>#DIV/0!</v>
      </c>
      <c r="CO10" s="15" t="e">
        <f aca="false">(BZ10/DU10) - 1</f>
        <v>#DIV/0!</v>
      </c>
      <c r="CQ10" s="349" t="n">
        <v>0.34375</v>
      </c>
      <c r="CR10" s="376"/>
      <c r="CS10" s="377"/>
      <c r="CT10" s="376"/>
      <c r="CU10" s="377"/>
      <c r="CV10" s="376"/>
      <c r="CW10" s="377"/>
      <c r="CX10" s="333"/>
      <c r="CY10" s="377"/>
      <c r="CZ10" s="376"/>
      <c r="DA10" s="377"/>
      <c r="DB10" s="376"/>
      <c r="DC10" s="377"/>
      <c r="DD10" s="376"/>
      <c r="DE10" s="377"/>
      <c r="DF10" s="376"/>
      <c r="DG10" s="377"/>
      <c r="DI10" s="340" t="n">
        <f aca="false">CR10+CT10+CV10+CX10+CZ10+DB10+DD10+DF10</f>
        <v>0</v>
      </c>
      <c r="DJ10" s="4" t="n">
        <f aca="false">CS10+CU10+CW10+CY10+DA10+DC10+DE10+DG10</f>
        <v>0</v>
      </c>
      <c r="DK10" s="341" t="e">
        <f aca="false">DJ10/(DJ10+DI10)</f>
        <v>#DIV/0!</v>
      </c>
      <c r="DL10" s="4" t="n">
        <f aca="false">CR10+CS10+CZ10+DA10</f>
        <v>0</v>
      </c>
      <c r="DM10" s="4" t="n">
        <f aca="false">CT10+CU10+DB10+DC10</f>
        <v>0</v>
      </c>
      <c r="DN10" s="4" t="n">
        <f aca="false">CV10+CW10+DD10+DE10</f>
        <v>0</v>
      </c>
      <c r="DO10" s="4" t="n">
        <f aca="false">SUM(DL10:DN10)</f>
        <v>0</v>
      </c>
      <c r="DP10" s="15" t="e">
        <f aca="false">DM10/DO10</f>
        <v>#DIV/0!</v>
      </c>
      <c r="DQ10" s="15" t="e">
        <f aca="false">DN10/DO10</f>
        <v>#DIV/0!</v>
      </c>
      <c r="DR10" s="4" t="n">
        <f aca="false">CX10+CY10+DF10+DG10</f>
        <v>0</v>
      </c>
      <c r="DS10" s="4" t="n">
        <f aca="false">SUM(CR10:CY10)</f>
        <v>0</v>
      </c>
      <c r="DT10" s="342" t="n">
        <f aca="false">SUM(CZ10:DG10)</f>
        <v>0</v>
      </c>
      <c r="DU10" s="343" t="n">
        <f aca="false">SUM(CR10:DG10)</f>
        <v>0</v>
      </c>
      <c r="DX10" s="15" t="e">
        <f aca="false">(DI10/FD10) - 1</f>
        <v>#DIV/0!</v>
      </c>
      <c r="DY10" s="15" t="e">
        <f aca="false">(DJ10/FE10) - 1</f>
        <v>#DIV/0!</v>
      </c>
      <c r="DZ10" s="15" t="e">
        <f aca="false">(DK10/FF10) - 1</f>
        <v>#DIV/0!</v>
      </c>
      <c r="EA10" s="15" t="e">
        <f aca="false">(DL10/FG10) - 1</f>
        <v>#DIV/0!</v>
      </c>
      <c r="EB10" s="15" t="e">
        <f aca="false">(DM10/FH10) - 1</f>
        <v>#DIV/0!</v>
      </c>
      <c r="EC10" s="15" t="e">
        <f aca="false">(DN10/FI10) - 1</f>
        <v>#DIV/0!</v>
      </c>
      <c r="ED10" s="15" t="e">
        <f aca="false">(DO10/FJ10) - 1</f>
        <v>#DIV/0!</v>
      </c>
      <c r="EE10" s="15" t="e">
        <f aca="false">(DP10/FK10) - 1</f>
        <v>#DIV/0!</v>
      </c>
      <c r="EF10" s="15" t="e">
        <f aca="false">(DQ10/FL10) - 1</f>
        <v>#DIV/0!</v>
      </c>
      <c r="EG10" s="15" t="e">
        <f aca="false">(DR10/FM10) - 1</f>
        <v>#DIV/0!</v>
      </c>
      <c r="EH10" s="15" t="e">
        <f aca="false">(DS10/FN10) - 1</f>
        <v>#DIV/0!</v>
      </c>
      <c r="EI10" s="15" t="e">
        <f aca="false">(DT10/FO10) - 1</f>
        <v>#DIV/0!</v>
      </c>
      <c r="EJ10" s="15" t="e">
        <f aca="false">(DU10/FP10) - 1</f>
        <v>#DIV/0!</v>
      </c>
      <c r="EL10" s="350" t="n">
        <v>0.34375</v>
      </c>
      <c r="EM10" s="345"/>
      <c r="EN10" s="371"/>
      <c r="EO10" s="412"/>
      <c r="EP10" s="413"/>
      <c r="EQ10" s="412"/>
      <c r="ER10" s="413"/>
      <c r="ES10" s="324"/>
      <c r="ET10" s="371"/>
      <c r="EU10" s="345"/>
      <c r="EV10" s="371"/>
      <c r="EW10" s="412"/>
      <c r="EX10" s="413"/>
      <c r="EY10" s="412"/>
      <c r="EZ10" s="413"/>
      <c r="FA10" s="345"/>
      <c r="FB10" s="371"/>
      <c r="FD10" s="340" t="n">
        <f aca="false">EM10+EO10+EQ10+ES10+EU10+EW10+EY10+FA10</f>
        <v>0</v>
      </c>
      <c r="FE10" s="4" t="n">
        <f aca="false">EN10+EP10+ER10+ET10+EV10+EX10+EZ10+FB10</f>
        <v>0</v>
      </c>
      <c r="FF10" s="341" t="e">
        <f aca="false">FE10/(FE10+FD10)</f>
        <v>#DIV/0!</v>
      </c>
      <c r="FG10" s="4" t="n">
        <f aca="false">EM10+EN10+EU10+EV10</f>
        <v>0</v>
      </c>
      <c r="FH10" s="4" t="n">
        <f aca="false">EO10+EP10+EW10+EX10</f>
        <v>0</v>
      </c>
      <c r="FI10" s="4" t="n">
        <f aca="false">EQ10+ER10+EY10+EZ10</f>
        <v>0</v>
      </c>
      <c r="FJ10" s="4" t="n">
        <f aca="false">SUM(FG10:FI10)</f>
        <v>0</v>
      </c>
      <c r="FK10" s="15" t="e">
        <f aca="false">FH10/FJ10</f>
        <v>#DIV/0!</v>
      </c>
      <c r="FL10" s="15" t="e">
        <f aca="false">FI10/FJ10</f>
        <v>#DIV/0!</v>
      </c>
      <c r="FM10" s="4" t="n">
        <f aca="false">ES10+ET10+FA10+FB10</f>
        <v>0</v>
      </c>
      <c r="FN10" s="4" t="n">
        <f aca="false">SUM(EM10:ET10)</f>
        <v>0</v>
      </c>
      <c r="FO10" s="342" t="n">
        <f aca="false">SUM(EU10:FB10)</f>
        <v>0</v>
      </c>
      <c r="FP10" s="343" t="n">
        <f aca="false">SUM(EM10:FB10)</f>
        <v>0</v>
      </c>
      <c r="GF10" s="347" t="e">
        <f aca="false">(FD10/FR10) - 1</f>
        <v>#DIV/0!</v>
      </c>
      <c r="GG10" s="15" t="e">
        <f aca="false">(FE10/FS10) - 1</f>
        <v>#DIV/0!</v>
      </c>
      <c r="GH10" s="15" t="e">
        <f aca="false">(FF10/FT10) - 1</f>
        <v>#DIV/0!</v>
      </c>
      <c r="GI10" s="15" t="e">
        <f aca="false">(FG10/FU10) - 1</f>
        <v>#DIV/0!</v>
      </c>
      <c r="GJ10" s="15" t="e">
        <f aca="false">(FH10/FV10) - 1</f>
        <v>#DIV/0!</v>
      </c>
      <c r="GK10" s="15" t="e">
        <f aca="false">(FI10/FW10) - 1</f>
        <v>#DIV/0!</v>
      </c>
      <c r="GL10" s="15" t="e">
        <f aca="false">(FJ10/FX10) - 1</f>
        <v>#DIV/0!</v>
      </c>
      <c r="GM10" s="15" t="e">
        <f aca="false">(FK10/FY10) - 1</f>
        <v>#DIV/0!</v>
      </c>
      <c r="GN10" s="15" t="e">
        <f aca="false">(FL10/FZ10) - 1</f>
        <v>#DIV/0!</v>
      </c>
      <c r="GO10" s="15" t="e">
        <f aca="false">(FM10/GA10) - 1</f>
        <v>#DIV/0!</v>
      </c>
      <c r="GP10" s="15" t="e">
        <f aca="false">(FN10/GB10) - 1</f>
        <v>#DIV/0!</v>
      </c>
      <c r="GQ10" s="15" t="e">
        <f aca="false">(FO10/GC10) - 1</f>
        <v>#DIV/0!</v>
      </c>
      <c r="GR10" s="348" t="e">
        <f aca="false">(FP10/GD10) - 1</f>
        <v>#DIV/0!</v>
      </c>
    </row>
    <row r="11" customFormat="false" ht="21" hidden="false" customHeight="true" outlineLevel="0" collapsed="false">
      <c r="A11" s="349" t="n">
        <v>0.354166666666667</v>
      </c>
      <c r="B11" s="376" t="n">
        <v>3</v>
      </c>
      <c r="C11" s="377"/>
      <c r="D11" s="376" t="n">
        <v>2</v>
      </c>
      <c r="E11" s="377" t="n">
        <v>2</v>
      </c>
      <c r="F11" s="376"/>
      <c r="G11" s="377"/>
      <c r="H11" s="376" t="n">
        <v>1</v>
      </c>
      <c r="I11" s="377"/>
      <c r="J11" s="376"/>
      <c r="K11" s="377" t="n">
        <v>1</v>
      </c>
      <c r="L11" s="376"/>
      <c r="M11" s="377"/>
      <c r="N11" s="376"/>
      <c r="O11" s="377"/>
      <c r="P11" s="376" t="n">
        <v>1</v>
      </c>
      <c r="Q11" s="377"/>
      <c r="S11" s="340" t="n">
        <f aca="false">B11+D11+F11+H11+J11+L11+N11+P11</f>
        <v>7</v>
      </c>
      <c r="T11" s="4" t="n">
        <f aca="false">C11+E11+G11+I11+K11+M11+O11+Q11</f>
        <v>3</v>
      </c>
      <c r="U11" s="341" t="n">
        <f aca="false">T11/(T11+S11)</f>
        <v>0.3</v>
      </c>
      <c r="V11" s="4" t="n">
        <f aca="false">B11+C11+J11+K11</f>
        <v>4</v>
      </c>
      <c r="W11" s="4" t="n">
        <f aca="false">D11+E11+L11+M11</f>
        <v>4</v>
      </c>
      <c r="X11" s="4" t="n">
        <f aca="false">F11+G11+N11+O11</f>
        <v>0</v>
      </c>
      <c r="Y11" s="4" t="n">
        <f aca="false">SUM(V11:X11)</f>
        <v>8</v>
      </c>
      <c r="Z11" s="15" t="n">
        <f aca="false">W11/Y11</f>
        <v>0.5</v>
      </c>
      <c r="AA11" s="15" t="n">
        <f aca="false">X11/Y11</f>
        <v>0</v>
      </c>
      <c r="AB11" s="4" t="n">
        <f aca="false">H11+I11+P11+Q11</f>
        <v>2</v>
      </c>
      <c r="AC11" s="4" t="n">
        <f aca="false">SUM(B11:I11)</f>
        <v>8</v>
      </c>
      <c r="AD11" s="342" t="n">
        <f aca="false">SUM(J11:Q11)</f>
        <v>2</v>
      </c>
      <c r="AE11" s="343" t="n">
        <f aca="false">SUM(B11:Q11)</f>
        <v>10</v>
      </c>
      <c r="AH11" s="15" t="n">
        <f aca="false">(S11/BN11) - 1</f>
        <v>0</v>
      </c>
      <c r="AI11" s="15" t="n">
        <f aca="false">(T11/BO11) - 1</f>
        <v>0</v>
      </c>
      <c r="AJ11" s="15" t="n">
        <f aca="false">(U11/BP11) - 1</f>
        <v>0</v>
      </c>
      <c r="AK11" s="15" t="n">
        <f aca="false">(V11/BQ11) - 1</f>
        <v>0.333333333333333</v>
      </c>
      <c r="AL11" s="15" t="n">
        <f aca="false">(W11/BR11) - 1</f>
        <v>0</v>
      </c>
      <c r="AM11" s="15" t="e">
        <f aca="false">(X11/BS11) - 1</f>
        <v>#DIV/0!</v>
      </c>
      <c r="AN11" s="15" t="n">
        <f aca="false">(Y11/BT11) - 1</f>
        <v>0.142857142857143</v>
      </c>
      <c r="AO11" s="15" t="n">
        <f aca="false">(Z11/BU11) - 1</f>
        <v>-0.125</v>
      </c>
      <c r="AP11" s="15" t="e">
        <f aca="false">(AA11/BV11) - 1</f>
        <v>#DIV/0!</v>
      </c>
      <c r="AQ11" s="15" t="n">
        <f aca="false">(AB11/BW11) - 1</f>
        <v>-0.333333333333333</v>
      </c>
      <c r="AR11" s="15" t="n">
        <f aca="false">(AC11/BX11) - 1</f>
        <v>-0.2</v>
      </c>
      <c r="AS11" s="15" t="e">
        <f aca="false">(AD11/BY11) - 1</f>
        <v>#DIV/0!</v>
      </c>
      <c r="AT11" s="15" t="n">
        <f aca="false">(AE11/BZ11) - 1</f>
        <v>0</v>
      </c>
      <c r="AV11" s="349" t="n">
        <v>0.354166666666667</v>
      </c>
      <c r="AW11" s="376" t="n">
        <v>3</v>
      </c>
      <c r="AX11" s="377"/>
      <c r="AY11" s="376" t="n">
        <v>2</v>
      </c>
      <c r="AZ11" s="377" t="n">
        <v>2</v>
      </c>
      <c r="BA11" s="376"/>
      <c r="BB11" s="377"/>
      <c r="BC11" s="376" t="n">
        <v>2</v>
      </c>
      <c r="BD11" s="377" t="n">
        <v>1</v>
      </c>
      <c r="BE11" s="376"/>
      <c r="BF11" s="377"/>
      <c r="BG11" s="376"/>
      <c r="BH11" s="377"/>
      <c r="BI11" s="376"/>
      <c r="BJ11" s="377"/>
      <c r="BK11" s="376"/>
      <c r="BL11" s="377"/>
      <c r="BN11" s="340" t="n">
        <f aca="false">AW11+AY11+BA11+BC11+BE11+BG11+BI11+BK11</f>
        <v>7</v>
      </c>
      <c r="BO11" s="4" t="n">
        <f aca="false">AX11+AZ11+BB11+BD11+BF11+BH11+BJ11+BL11</f>
        <v>3</v>
      </c>
      <c r="BP11" s="341" t="n">
        <f aca="false">BO11/(BO11+BN11)</f>
        <v>0.3</v>
      </c>
      <c r="BQ11" s="4" t="n">
        <f aca="false">AW11+AX11+BE11+BF11</f>
        <v>3</v>
      </c>
      <c r="BR11" s="4" t="n">
        <f aca="false">AY11+AZ11+BG11+BH11</f>
        <v>4</v>
      </c>
      <c r="BS11" s="4" t="n">
        <f aca="false">BA11+BB11+BI11+BJ11</f>
        <v>0</v>
      </c>
      <c r="BT11" s="4" t="n">
        <f aca="false">SUM(BQ11:BS11)</f>
        <v>7</v>
      </c>
      <c r="BU11" s="15" t="n">
        <f aca="false">BR11/BT11</f>
        <v>0.571428571428571</v>
      </c>
      <c r="BV11" s="15" t="n">
        <f aca="false">BS11/BT11</f>
        <v>0</v>
      </c>
      <c r="BW11" s="4" t="n">
        <f aca="false">BC11+BD11+BK11+BL11</f>
        <v>3</v>
      </c>
      <c r="BX11" s="4" t="n">
        <f aca="false">SUM(AW11:BD11)</f>
        <v>10</v>
      </c>
      <c r="BY11" s="342" t="n">
        <f aca="false">SUM(BE11:BL11)</f>
        <v>0</v>
      </c>
      <c r="BZ11" s="343" t="n">
        <f aca="false">SUM(AW11:BL11)</f>
        <v>10</v>
      </c>
      <c r="CC11" s="15" t="e">
        <f aca="false">(BN11/DI11) - 1</f>
        <v>#DIV/0!</v>
      </c>
      <c r="CD11" s="15" t="e">
        <f aca="false">(BO11/DJ11) - 1</f>
        <v>#DIV/0!</v>
      </c>
      <c r="CE11" s="15" t="e">
        <f aca="false">(BP11/DK11) - 1</f>
        <v>#DIV/0!</v>
      </c>
      <c r="CF11" s="15" t="e">
        <f aca="false">(BQ11/DL11) - 1</f>
        <v>#DIV/0!</v>
      </c>
      <c r="CG11" s="15" t="e">
        <f aca="false">(BR11/DM11) - 1</f>
        <v>#DIV/0!</v>
      </c>
      <c r="CH11" s="15" t="e">
        <f aca="false">(BS11/DN11) - 1</f>
        <v>#DIV/0!</v>
      </c>
      <c r="CI11" s="15" t="e">
        <f aca="false">(BT11/DO11) - 1</f>
        <v>#DIV/0!</v>
      </c>
      <c r="CJ11" s="15" t="e">
        <f aca="false">(BU11/DP11) - 1</f>
        <v>#DIV/0!</v>
      </c>
      <c r="CK11" s="15" t="e">
        <f aca="false">(BV11/DQ11) - 1</f>
        <v>#DIV/0!</v>
      </c>
      <c r="CL11" s="15" t="e">
        <f aca="false">(BW11/DR11) - 1</f>
        <v>#DIV/0!</v>
      </c>
      <c r="CM11" s="15" t="e">
        <f aca="false">(BX11/DS11) - 1</f>
        <v>#DIV/0!</v>
      </c>
      <c r="CN11" s="15" t="e">
        <f aca="false">(BY11/DT11) - 1</f>
        <v>#DIV/0!</v>
      </c>
      <c r="CO11" s="15" t="e">
        <f aca="false">(BZ11/DU11) - 1</f>
        <v>#DIV/0!</v>
      </c>
      <c r="CQ11" s="349" t="n">
        <v>0.354166666666667</v>
      </c>
      <c r="CR11" s="376"/>
      <c r="CS11" s="377"/>
      <c r="CT11" s="376"/>
      <c r="CU11" s="377"/>
      <c r="CV11" s="376"/>
      <c r="CW11" s="377"/>
      <c r="CX11" s="376"/>
      <c r="CY11" s="377"/>
      <c r="CZ11" s="376"/>
      <c r="DA11" s="377"/>
      <c r="DB11" s="376"/>
      <c r="DC11" s="377"/>
      <c r="DD11" s="376"/>
      <c r="DE11" s="377"/>
      <c r="DF11" s="376"/>
      <c r="DG11" s="377"/>
      <c r="DI11" s="340" t="n">
        <f aca="false">CR11+CT11+CV11+CX11+CZ11+DB11+DD11+DF11</f>
        <v>0</v>
      </c>
      <c r="DJ11" s="4" t="n">
        <f aca="false">CS11+CU11+CW11+CY11+DA11+DC11+DE11+DG11</f>
        <v>0</v>
      </c>
      <c r="DK11" s="341" t="e">
        <f aca="false">DJ11/(DJ11+DI11)</f>
        <v>#DIV/0!</v>
      </c>
      <c r="DL11" s="4" t="n">
        <f aca="false">CR11+CS11+CZ11+DA11</f>
        <v>0</v>
      </c>
      <c r="DM11" s="4" t="n">
        <f aca="false">CT11+CU11+DB11+DC11</f>
        <v>0</v>
      </c>
      <c r="DN11" s="4" t="n">
        <f aca="false">CV11+CW11+DD11+DE11</f>
        <v>0</v>
      </c>
      <c r="DO11" s="4" t="n">
        <f aca="false">SUM(DL11:DN11)</f>
        <v>0</v>
      </c>
      <c r="DP11" s="15" t="e">
        <f aca="false">DM11/DO11</f>
        <v>#DIV/0!</v>
      </c>
      <c r="DQ11" s="15" t="e">
        <f aca="false">DN11/DO11</f>
        <v>#DIV/0!</v>
      </c>
      <c r="DR11" s="4" t="n">
        <f aca="false">CX11+CY11+DF11+DG11</f>
        <v>0</v>
      </c>
      <c r="DS11" s="4" t="n">
        <f aca="false">SUM(CR11:CY11)</f>
        <v>0</v>
      </c>
      <c r="DT11" s="342" t="n">
        <f aca="false">SUM(CZ11:DG11)</f>
        <v>0</v>
      </c>
      <c r="DU11" s="343" t="n">
        <f aca="false">SUM(CR11:DG11)</f>
        <v>0</v>
      </c>
      <c r="DX11" s="15" t="e">
        <f aca="false">(DI11/FD11) - 1</f>
        <v>#DIV/0!</v>
      </c>
      <c r="DY11" s="15" t="e">
        <f aca="false">(DJ11/FE11) - 1</f>
        <v>#DIV/0!</v>
      </c>
      <c r="DZ11" s="15" t="e">
        <f aca="false">(DK11/FF11) - 1</f>
        <v>#DIV/0!</v>
      </c>
      <c r="EA11" s="15" t="e">
        <f aca="false">(DL11/FG11) - 1</f>
        <v>#DIV/0!</v>
      </c>
      <c r="EB11" s="15" t="e">
        <f aca="false">(DM11/FH11) - 1</f>
        <v>#DIV/0!</v>
      </c>
      <c r="EC11" s="15" t="e">
        <f aca="false">(DN11/FI11) - 1</f>
        <v>#DIV/0!</v>
      </c>
      <c r="ED11" s="15" t="e">
        <f aca="false">(DO11/FJ11) - 1</f>
        <v>#DIV/0!</v>
      </c>
      <c r="EE11" s="15" t="e">
        <f aca="false">(DP11/FK11) - 1</f>
        <v>#DIV/0!</v>
      </c>
      <c r="EF11" s="15" t="e">
        <f aca="false">(DQ11/FL11) - 1</f>
        <v>#DIV/0!</v>
      </c>
      <c r="EG11" s="15" t="e">
        <f aca="false">(DR11/FM11) - 1</f>
        <v>#DIV/0!</v>
      </c>
      <c r="EH11" s="15" t="e">
        <f aca="false">(DS11/FN11) - 1</f>
        <v>#DIV/0!</v>
      </c>
      <c r="EI11" s="15" t="e">
        <f aca="false">(DT11/FO11) - 1</f>
        <v>#DIV/0!</v>
      </c>
      <c r="EJ11" s="15" t="e">
        <f aca="false">(DU11/FP11) - 1</f>
        <v>#DIV/0!</v>
      </c>
      <c r="EL11" s="350" t="n">
        <v>0.354166666666667</v>
      </c>
      <c r="EM11" s="345"/>
      <c r="EN11" s="371"/>
      <c r="EO11" s="412"/>
      <c r="EP11" s="413"/>
      <c r="EQ11" s="412"/>
      <c r="ER11" s="413"/>
      <c r="ES11" s="345"/>
      <c r="ET11" s="371"/>
      <c r="EU11" s="345"/>
      <c r="EV11" s="371"/>
      <c r="EW11" s="412"/>
      <c r="EX11" s="413"/>
      <c r="EY11" s="412"/>
      <c r="EZ11" s="413"/>
      <c r="FA11" s="345"/>
      <c r="FB11" s="371"/>
      <c r="FD11" s="340" t="n">
        <f aca="false">EM11+EO11+EQ11+ES11+EU11+EW11+EY11+FA11</f>
        <v>0</v>
      </c>
      <c r="FE11" s="4" t="n">
        <f aca="false">EN11+EP11+ER11+ET11+EV11+EX11+EZ11+FB11</f>
        <v>0</v>
      </c>
      <c r="FF11" s="341" t="e">
        <f aca="false">FE11/(FE11+FD11)</f>
        <v>#DIV/0!</v>
      </c>
      <c r="FG11" s="4" t="n">
        <f aca="false">EM11+EN11+EU11+EV11</f>
        <v>0</v>
      </c>
      <c r="FH11" s="4" t="n">
        <f aca="false">EO11+EP11+EW11+EX11</f>
        <v>0</v>
      </c>
      <c r="FI11" s="4" t="n">
        <f aca="false">EQ11+ER11+EY11+EZ11</f>
        <v>0</v>
      </c>
      <c r="FJ11" s="4" t="n">
        <f aca="false">SUM(FG11:FI11)</f>
        <v>0</v>
      </c>
      <c r="FK11" s="15" t="e">
        <f aca="false">FH11/FJ11</f>
        <v>#DIV/0!</v>
      </c>
      <c r="FL11" s="15" t="e">
        <f aca="false">FI11/FJ11</f>
        <v>#DIV/0!</v>
      </c>
      <c r="FM11" s="4" t="n">
        <f aca="false">ES11+ET11+FA11+FB11</f>
        <v>0</v>
      </c>
      <c r="FN11" s="4" t="n">
        <f aca="false">SUM(EM11:ET11)</f>
        <v>0</v>
      </c>
      <c r="FO11" s="342" t="n">
        <f aca="false">SUM(EU11:FB11)</f>
        <v>0</v>
      </c>
      <c r="FP11" s="343" t="n">
        <f aca="false">SUM(EM11:FB11)</f>
        <v>0</v>
      </c>
      <c r="GF11" s="347" t="e">
        <f aca="false">(FD11/FR11) - 1</f>
        <v>#DIV/0!</v>
      </c>
      <c r="GG11" s="15" t="e">
        <f aca="false">(FE11/FS11) - 1</f>
        <v>#DIV/0!</v>
      </c>
      <c r="GH11" s="15" t="e">
        <f aca="false">(FF11/FT11) - 1</f>
        <v>#DIV/0!</v>
      </c>
      <c r="GI11" s="15" t="e">
        <f aca="false">(FG11/FU11) - 1</f>
        <v>#DIV/0!</v>
      </c>
      <c r="GJ11" s="15" t="e">
        <f aca="false">(FH11/FV11) - 1</f>
        <v>#DIV/0!</v>
      </c>
      <c r="GK11" s="15" t="e">
        <f aca="false">(FI11/FW11) - 1</f>
        <v>#DIV/0!</v>
      </c>
      <c r="GL11" s="15" t="e">
        <f aca="false">(FJ11/FX11) - 1</f>
        <v>#DIV/0!</v>
      </c>
      <c r="GM11" s="15" t="e">
        <f aca="false">(FK11/FY11) - 1</f>
        <v>#DIV/0!</v>
      </c>
      <c r="GN11" s="15" t="e">
        <f aca="false">(FL11/FZ11) - 1</f>
        <v>#DIV/0!</v>
      </c>
      <c r="GO11" s="15" t="e">
        <f aca="false">(FM11/GA11) - 1</f>
        <v>#DIV/0!</v>
      </c>
      <c r="GP11" s="15" t="e">
        <f aca="false">(FN11/GB11) - 1</f>
        <v>#DIV/0!</v>
      </c>
      <c r="GQ11" s="15" t="e">
        <f aca="false">(FO11/GC11) - 1</f>
        <v>#DIV/0!</v>
      </c>
      <c r="GR11" s="348" t="e">
        <f aca="false">(FP11/GD11) - 1</f>
        <v>#DIV/0!</v>
      </c>
    </row>
    <row r="12" customFormat="false" ht="21" hidden="false" customHeight="true" outlineLevel="0" collapsed="false">
      <c r="A12" s="349" t="n">
        <v>0.364583333333333</v>
      </c>
      <c r="B12" s="376" t="n">
        <v>1</v>
      </c>
      <c r="C12" s="377"/>
      <c r="D12" s="376" t="n">
        <v>3</v>
      </c>
      <c r="E12" s="377"/>
      <c r="F12" s="376"/>
      <c r="G12" s="377"/>
      <c r="H12" s="376"/>
      <c r="I12" s="377"/>
      <c r="J12" s="376" t="n">
        <v>1</v>
      </c>
      <c r="K12" s="377"/>
      <c r="L12" s="376"/>
      <c r="M12" s="377"/>
      <c r="N12" s="376"/>
      <c r="O12" s="377"/>
      <c r="P12" s="376"/>
      <c r="Q12" s="377"/>
      <c r="S12" s="340" t="n">
        <f aca="false">B12+D12+F12+H12+J12+L12+N12+P12</f>
        <v>5</v>
      </c>
      <c r="T12" s="4" t="n">
        <f aca="false">C12+E12+G12+I12+K12+M12+O12+Q12</f>
        <v>0</v>
      </c>
      <c r="U12" s="341" t="n">
        <f aca="false">T12/(T12+S12)</f>
        <v>0</v>
      </c>
      <c r="V12" s="4" t="n">
        <f aca="false">B12+C12+J12+K12</f>
        <v>2</v>
      </c>
      <c r="W12" s="4" t="n">
        <f aca="false">D12+E12+L12+M12</f>
        <v>3</v>
      </c>
      <c r="X12" s="4" t="n">
        <f aca="false">F12+G12+N12+O12</f>
        <v>0</v>
      </c>
      <c r="Y12" s="4" t="n">
        <f aca="false">SUM(V12:X12)</f>
        <v>5</v>
      </c>
      <c r="Z12" s="15" t="n">
        <f aca="false">W12/Y12</f>
        <v>0.6</v>
      </c>
      <c r="AA12" s="15" t="n">
        <f aca="false">X12/Y12</f>
        <v>0</v>
      </c>
      <c r="AB12" s="4" t="n">
        <f aca="false">H12+I12+P12+Q12</f>
        <v>0</v>
      </c>
      <c r="AC12" s="4" t="n">
        <f aca="false">SUM(B12:I12)</f>
        <v>4</v>
      </c>
      <c r="AD12" s="342" t="n">
        <f aca="false">SUM(J12:Q12)</f>
        <v>1</v>
      </c>
      <c r="AE12" s="343" t="n">
        <f aca="false">SUM(B12:Q12)</f>
        <v>5</v>
      </c>
      <c r="AH12" s="15" t="n">
        <f aca="false">(S12/BN12) - 1</f>
        <v>0.666666666666667</v>
      </c>
      <c r="AI12" s="15" t="n">
        <f aca="false">(T12/BO12) - 1</f>
        <v>-1</v>
      </c>
      <c r="AJ12" s="15" t="n">
        <f aca="false">(U12/BP12) - 1</f>
        <v>-1</v>
      </c>
      <c r="AK12" s="15" t="n">
        <f aca="false">(V12/BQ12) - 1</f>
        <v>0</v>
      </c>
      <c r="AL12" s="15" t="e">
        <f aca="false">(W12/BR12) - 1</f>
        <v>#DIV/0!</v>
      </c>
      <c r="AM12" s="15" t="e">
        <f aca="false">(X12/BS12) - 1</f>
        <v>#DIV/0!</v>
      </c>
      <c r="AN12" s="15" t="n">
        <f aca="false">(Y12/BT12) - 1</f>
        <v>1.5</v>
      </c>
      <c r="AO12" s="15" t="e">
        <f aca="false">(Z12/BU12) - 1</f>
        <v>#DIV/0!</v>
      </c>
      <c r="AP12" s="15" t="e">
        <f aca="false">(AA12/BV12) - 1</f>
        <v>#DIV/0!</v>
      </c>
      <c r="AQ12" s="15" t="n">
        <f aca="false">(AB12/BW12) - 1</f>
        <v>-1</v>
      </c>
      <c r="AR12" s="15" t="n">
        <f aca="false">(AC12/BX12) - 1</f>
        <v>0.333333333333333</v>
      </c>
      <c r="AS12" s="15" t="n">
        <f aca="false">(AD12/BY12) - 1</f>
        <v>-0.5</v>
      </c>
      <c r="AT12" s="15" t="n">
        <f aca="false">(AE12/BZ12) - 1</f>
        <v>0</v>
      </c>
      <c r="AV12" s="349" t="n">
        <v>0.364583333333333</v>
      </c>
      <c r="AW12" s="376" t="n">
        <v>1</v>
      </c>
      <c r="AX12" s="377" t="n">
        <v>1</v>
      </c>
      <c r="AY12" s="376"/>
      <c r="AZ12" s="377"/>
      <c r="BA12" s="376"/>
      <c r="BB12" s="377"/>
      <c r="BC12" s="376" t="n">
        <v>1</v>
      </c>
      <c r="BD12" s="377"/>
      <c r="BE12" s="376"/>
      <c r="BF12" s="377"/>
      <c r="BG12" s="376"/>
      <c r="BH12" s="377"/>
      <c r="BI12" s="376"/>
      <c r="BJ12" s="377"/>
      <c r="BK12" s="376" t="n">
        <v>1</v>
      </c>
      <c r="BL12" s="377" t="n">
        <v>1</v>
      </c>
      <c r="BN12" s="340" t="n">
        <f aca="false">AW12+AY12+BA12+BC12+BE12+BG12+BI12+BK12</f>
        <v>3</v>
      </c>
      <c r="BO12" s="4" t="n">
        <f aca="false">AX12+AZ12+BB12+BD12+BF12+BH12+BJ12+BL12</f>
        <v>2</v>
      </c>
      <c r="BP12" s="341" t="n">
        <f aca="false">BO12/(BO12+BN12)</f>
        <v>0.4</v>
      </c>
      <c r="BQ12" s="4" t="n">
        <f aca="false">AW12+AX12+BE12+BF12</f>
        <v>2</v>
      </c>
      <c r="BR12" s="4" t="n">
        <f aca="false">AY12+AZ12+BG12+BH12</f>
        <v>0</v>
      </c>
      <c r="BS12" s="4" t="n">
        <f aca="false">BA12+BB12+BI12+BJ12</f>
        <v>0</v>
      </c>
      <c r="BT12" s="4" t="n">
        <f aca="false">SUM(BQ12:BS12)</f>
        <v>2</v>
      </c>
      <c r="BU12" s="15" t="n">
        <f aca="false">BR12/BT12</f>
        <v>0</v>
      </c>
      <c r="BV12" s="15" t="n">
        <f aca="false">BS12/BT12</f>
        <v>0</v>
      </c>
      <c r="BW12" s="4" t="n">
        <f aca="false">BC12+BD12+BK12+BL12</f>
        <v>3</v>
      </c>
      <c r="BX12" s="4" t="n">
        <f aca="false">SUM(AW12:BD12)</f>
        <v>3</v>
      </c>
      <c r="BY12" s="342" t="n">
        <f aca="false">SUM(BE12:BL12)</f>
        <v>2</v>
      </c>
      <c r="BZ12" s="343" t="n">
        <f aca="false">SUM(AW12:BL12)</f>
        <v>5</v>
      </c>
      <c r="CC12" s="15" t="e">
        <f aca="false">(BN12/DI12) - 1</f>
        <v>#DIV/0!</v>
      </c>
      <c r="CD12" s="15" t="e">
        <f aca="false">(BO12/DJ12) - 1</f>
        <v>#DIV/0!</v>
      </c>
      <c r="CE12" s="15" t="e">
        <f aca="false">(BP12/DK12) - 1</f>
        <v>#DIV/0!</v>
      </c>
      <c r="CF12" s="15" t="e">
        <f aca="false">(BQ12/DL12) - 1</f>
        <v>#DIV/0!</v>
      </c>
      <c r="CG12" s="15" t="e">
        <f aca="false">(BR12/DM12) - 1</f>
        <v>#DIV/0!</v>
      </c>
      <c r="CH12" s="15" t="e">
        <f aca="false">(BS12/DN12) - 1</f>
        <v>#DIV/0!</v>
      </c>
      <c r="CI12" s="15" t="e">
        <f aca="false">(BT12/DO12) - 1</f>
        <v>#DIV/0!</v>
      </c>
      <c r="CJ12" s="15" t="e">
        <f aca="false">(BU12/DP12) - 1</f>
        <v>#DIV/0!</v>
      </c>
      <c r="CK12" s="15" t="e">
        <f aca="false">(BV12/DQ12) - 1</f>
        <v>#DIV/0!</v>
      </c>
      <c r="CL12" s="15" t="e">
        <f aca="false">(BW12/DR12) - 1</f>
        <v>#DIV/0!</v>
      </c>
      <c r="CM12" s="15" t="e">
        <f aca="false">(BX12/DS12) - 1</f>
        <v>#DIV/0!</v>
      </c>
      <c r="CN12" s="15" t="e">
        <f aca="false">(BY12/DT12) - 1</f>
        <v>#DIV/0!</v>
      </c>
      <c r="CO12" s="15" t="e">
        <f aca="false">(BZ12/DU12) - 1</f>
        <v>#DIV/0!</v>
      </c>
      <c r="CQ12" s="349" t="n">
        <v>0.364583333333333</v>
      </c>
      <c r="CR12" s="376"/>
      <c r="CS12" s="377"/>
      <c r="CT12" s="376"/>
      <c r="CU12" s="377"/>
      <c r="CV12" s="376"/>
      <c r="CW12" s="377"/>
      <c r="CX12" s="376"/>
      <c r="CY12" s="377"/>
      <c r="CZ12" s="376"/>
      <c r="DA12" s="377"/>
      <c r="DB12" s="376"/>
      <c r="DC12" s="377"/>
      <c r="DD12" s="376"/>
      <c r="DE12" s="377"/>
      <c r="DF12" s="376"/>
      <c r="DG12" s="377"/>
      <c r="DI12" s="340" t="n">
        <f aca="false">CR12+CT12+CV12+CX12+CZ12+DB12+DD12+DF12</f>
        <v>0</v>
      </c>
      <c r="DJ12" s="4" t="n">
        <f aca="false">CS12+CU12+CW12+CY12+DA12+DC12+DE12+DG12</f>
        <v>0</v>
      </c>
      <c r="DK12" s="341" t="e">
        <f aca="false">DJ12/(DJ12+DI12)</f>
        <v>#DIV/0!</v>
      </c>
      <c r="DL12" s="4" t="n">
        <f aca="false">CR12+CS12+CZ12+DA12</f>
        <v>0</v>
      </c>
      <c r="DM12" s="4" t="n">
        <f aca="false">CT12+CU12+DB12+DC12</f>
        <v>0</v>
      </c>
      <c r="DN12" s="4" t="n">
        <f aca="false">CV12+CW12+DD12+DE12</f>
        <v>0</v>
      </c>
      <c r="DO12" s="4" t="n">
        <f aca="false">SUM(DL12:DN12)</f>
        <v>0</v>
      </c>
      <c r="DP12" s="15" t="e">
        <f aca="false">DM12/DO12</f>
        <v>#DIV/0!</v>
      </c>
      <c r="DQ12" s="15" t="e">
        <f aca="false">DN12/DO12</f>
        <v>#DIV/0!</v>
      </c>
      <c r="DR12" s="4" t="n">
        <f aca="false">CX12+CY12+DF12+DG12</f>
        <v>0</v>
      </c>
      <c r="DS12" s="4" t="n">
        <f aca="false">SUM(CR12:CY12)</f>
        <v>0</v>
      </c>
      <c r="DT12" s="342" t="n">
        <f aca="false">SUM(CZ12:DG12)</f>
        <v>0</v>
      </c>
      <c r="DU12" s="343" t="n">
        <f aca="false">SUM(CR12:DG12)</f>
        <v>0</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c r="EL12" s="350" t="n">
        <v>0.364583333333333</v>
      </c>
      <c r="EM12" s="414"/>
      <c r="EN12" s="415"/>
      <c r="EO12" s="416"/>
      <c r="EP12" s="417"/>
      <c r="EQ12" s="416"/>
      <c r="ER12" s="417"/>
      <c r="ES12" s="414"/>
      <c r="ET12" s="415"/>
      <c r="EU12" s="414"/>
      <c r="EV12" s="415"/>
      <c r="EW12" s="416"/>
      <c r="EX12" s="417"/>
      <c r="EY12" s="416"/>
      <c r="EZ12" s="417"/>
      <c r="FA12" s="414"/>
      <c r="FB12" s="415"/>
      <c r="FD12" s="340" t="n">
        <f aca="false">EM12+EO12+EQ12+ES12+EU12+EW12+EY12+FA12</f>
        <v>0</v>
      </c>
      <c r="FE12" s="4" t="n">
        <f aca="false">EN12+EP12+ER12+ET12+EV12+EX12+EZ12+FB12</f>
        <v>0</v>
      </c>
      <c r="FF12" s="341" t="e">
        <f aca="false">FE12/(FE12+FD12)</f>
        <v>#DIV/0!</v>
      </c>
      <c r="FG12" s="4" t="n">
        <f aca="false">EM12+EN12+EU12+EV12</f>
        <v>0</v>
      </c>
      <c r="FH12" s="4" t="n">
        <f aca="false">EO12+EP12+EW12+EX12</f>
        <v>0</v>
      </c>
      <c r="FI12" s="4" t="n">
        <f aca="false">EQ12+ER12+EY12+EZ12</f>
        <v>0</v>
      </c>
      <c r="FJ12" s="4" t="n">
        <f aca="false">SUM(FG12:FI12)</f>
        <v>0</v>
      </c>
      <c r="FK12" s="15" t="e">
        <f aca="false">FH12/FJ12</f>
        <v>#DIV/0!</v>
      </c>
      <c r="FL12" s="15" t="e">
        <f aca="false">FI12/FJ12</f>
        <v>#DIV/0!</v>
      </c>
      <c r="FM12" s="4" t="n">
        <f aca="false">ES12+ET12+FA12+FB12</f>
        <v>0</v>
      </c>
      <c r="FN12" s="4" t="n">
        <f aca="false">SUM(EM12:ET12)</f>
        <v>0</v>
      </c>
      <c r="FO12" s="342" t="n">
        <f aca="false">SUM(EU12:FB12)</f>
        <v>0</v>
      </c>
      <c r="FP12" s="343" t="n">
        <f aca="false">SUM(EM12:FB12)</f>
        <v>0</v>
      </c>
      <c r="GF12" s="347" t="e">
        <f aca="false">(FD12/FR12) - 1</f>
        <v>#DIV/0!</v>
      </c>
      <c r="GG12" s="15" t="e">
        <f aca="false">(FE12/FS12) - 1</f>
        <v>#DIV/0!</v>
      </c>
      <c r="GH12" s="15" t="e">
        <f aca="false">(FF12/FT12) - 1</f>
        <v>#DIV/0!</v>
      </c>
      <c r="GI12" s="15" t="e">
        <f aca="false">(FG12/FU12) - 1</f>
        <v>#DIV/0!</v>
      </c>
      <c r="GJ12" s="15" t="e">
        <f aca="false">(FH12/FV12) - 1</f>
        <v>#DIV/0!</v>
      </c>
      <c r="GK12" s="15" t="e">
        <f aca="false">(FI12/FW12) - 1</f>
        <v>#DIV/0!</v>
      </c>
      <c r="GL12" s="15" t="e">
        <f aca="false">(FJ12/FX12) - 1</f>
        <v>#DIV/0!</v>
      </c>
      <c r="GM12" s="15" t="e">
        <f aca="false">(FK12/FY12) - 1</f>
        <v>#DIV/0!</v>
      </c>
      <c r="GN12" s="15" t="e">
        <f aca="false">(FL12/FZ12) - 1</f>
        <v>#DIV/0!</v>
      </c>
      <c r="GO12" s="15" t="e">
        <f aca="false">(FM12/GA12) - 1</f>
        <v>#DIV/0!</v>
      </c>
      <c r="GP12" s="15" t="e">
        <f aca="false">(FN12/GB12) - 1</f>
        <v>#DIV/0!</v>
      </c>
      <c r="GQ12" s="15" t="e">
        <f aca="false">(FO12/GC12) - 1</f>
        <v>#DIV/0!</v>
      </c>
      <c r="GR12" s="348" t="e">
        <f aca="false">(FP12/GD12) - 1</f>
        <v>#DIV/0!</v>
      </c>
    </row>
    <row r="13" customFormat="false" ht="21" hidden="false" customHeight="true" outlineLevel="0" collapsed="false">
      <c r="A13" s="349" t="n">
        <v>0.375</v>
      </c>
      <c r="B13" s="379"/>
      <c r="C13" s="380"/>
      <c r="D13" s="379"/>
      <c r="E13" s="380"/>
      <c r="F13" s="379"/>
      <c r="G13" s="380"/>
      <c r="H13" s="379"/>
      <c r="I13" s="380"/>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418"/>
      <c r="EN13" s="419"/>
      <c r="EO13" s="420"/>
      <c r="EP13" s="420"/>
      <c r="EQ13" s="420"/>
      <c r="ER13" s="420"/>
      <c r="ES13" s="418"/>
      <c r="ET13" s="419"/>
      <c r="EU13" s="418"/>
      <c r="EV13" s="419"/>
      <c r="EW13" s="420"/>
      <c r="EX13" s="420"/>
      <c r="EY13" s="420"/>
      <c r="EZ13" s="420"/>
      <c r="FA13" s="418"/>
      <c r="FB13" s="419"/>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15</v>
      </c>
      <c r="C14" s="357" t="n">
        <f aca="false">SUM(C5:C12)</f>
        <v>3</v>
      </c>
      <c r="D14" s="357" t="n">
        <f aca="false">SUM(D5:D12)</f>
        <v>9</v>
      </c>
      <c r="E14" s="357" t="n">
        <f aca="false">SUM(E5:E12)</f>
        <v>9</v>
      </c>
      <c r="F14" s="357" t="n">
        <f aca="false">SUM(F5:F12)</f>
        <v>0</v>
      </c>
      <c r="G14" s="357" t="n">
        <f aca="false">SUM(G5:G12)</f>
        <v>1</v>
      </c>
      <c r="H14" s="357" t="n">
        <f aca="false">SUM(H5:H12)</f>
        <v>12</v>
      </c>
      <c r="I14" s="357" t="n">
        <f aca="false">SUM(I5:I12)</f>
        <v>12</v>
      </c>
      <c r="J14" s="357" t="n">
        <f aca="false">SUM(J5:J12)</f>
        <v>5</v>
      </c>
      <c r="K14" s="357" t="n">
        <f aca="false">SUM(K5:K12)</f>
        <v>1</v>
      </c>
      <c r="L14" s="357" t="n">
        <f aca="false">SUM(L5:L12)</f>
        <v>0</v>
      </c>
      <c r="M14" s="357" t="n">
        <f aca="false">SUM(M5:M12)</f>
        <v>0</v>
      </c>
      <c r="N14" s="357" t="n">
        <f aca="false">SUM(N5:N12)</f>
        <v>0</v>
      </c>
      <c r="O14" s="357" t="n">
        <f aca="false">SUM(O5:O12)</f>
        <v>0</v>
      </c>
      <c r="P14" s="357" t="n">
        <f aca="false">SUM(P5:P12)</f>
        <v>2</v>
      </c>
      <c r="Q14" s="357" t="n">
        <f aca="false">SUM(Q5:Q12)</f>
        <v>0</v>
      </c>
      <c r="S14" s="358" t="n">
        <f aca="false">B14+D14+F14+H14+J14+L14+N14+P14</f>
        <v>43</v>
      </c>
      <c r="T14" s="359" t="n">
        <f aca="false">C14+E14+G14+I14+K14+M14+O14+Q14</f>
        <v>26</v>
      </c>
      <c r="U14" s="360" t="n">
        <f aca="false">T14/(T14+S14)</f>
        <v>0.376811594202899</v>
      </c>
      <c r="V14" s="359" t="n">
        <f aca="false">B14+C14+J14+K14</f>
        <v>24</v>
      </c>
      <c r="W14" s="359" t="n">
        <f aca="false">D14+E14+L14+M14</f>
        <v>18</v>
      </c>
      <c r="X14" s="359" t="n">
        <f aca="false">F14+G14+N14+O14</f>
        <v>1</v>
      </c>
      <c r="Y14" s="359" t="n">
        <f aca="false">SUM(V14:X14)</f>
        <v>43</v>
      </c>
      <c r="Z14" s="15" t="n">
        <f aca="false">W14/Y14</f>
        <v>0.418604651162791</v>
      </c>
      <c r="AA14" s="15" t="n">
        <f aca="false">X14/Y14</f>
        <v>0.0232558139534884</v>
      </c>
      <c r="AB14" s="359" t="n">
        <f aca="false">H14+I14+P14+Q14</f>
        <v>26</v>
      </c>
      <c r="AC14" s="359" t="n">
        <f aca="false">SUM(B14:I14)</f>
        <v>61</v>
      </c>
      <c r="AD14" s="361" t="n">
        <f aca="false">SUM(J14:Q14)</f>
        <v>8</v>
      </c>
      <c r="AE14" s="362" t="n">
        <f aca="false">SUM(B14:Q14)</f>
        <v>69</v>
      </c>
      <c r="AH14" s="15" t="n">
        <f aca="false">(S14/BN14) - 1</f>
        <v>0.264705882352941</v>
      </c>
      <c r="AI14" s="15" t="n">
        <f aca="false">(T14/BO14) - 1</f>
        <v>0.0833333333333333</v>
      </c>
      <c r="AJ14" s="15" t="n">
        <f aca="false">(U14/BP14) - 1</f>
        <v>-0.0893719806763285</v>
      </c>
      <c r="AK14" s="15" t="n">
        <f aca="false">(V14/BQ14) - 1</f>
        <v>0.333333333333333</v>
      </c>
      <c r="AL14" s="15" t="n">
        <f aca="false">(W14/BR14) - 1</f>
        <v>0</v>
      </c>
      <c r="AM14" s="15" t="n">
        <f aca="false">(X14/BS14) - 1</f>
        <v>-0.5</v>
      </c>
      <c r="AN14" s="15" t="n">
        <f aca="false">(Y14/BT14) - 1</f>
        <v>0.131578947368421</v>
      </c>
      <c r="AO14" s="15" t="n">
        <f aca="false">(Z14/BU14) - 1</f>
        <v>-0.116279069767442</v>
      </c>
      <c r="AP14" s="15" t="n">
        <f aca="false">(AA14/BV14) - 1</f>
        <v>-0.558139534883721</v>
      </c>
      <c r="AQ14" s="15" t="n">
        <f aca="false">(AB14/BW14) - 1</f>
        <v>0.3</v>
      </c>
      <c r="AR14" s="15" t="n">
        <f aca="false">(AC14/BX14) - 1</f>
        <v>0.12962962962963</v>
      </c>
      <c r="AS14" s="15" t="n">
        <f aca="false">(AD14/BY14) - 1</f>
        <v>1</v>
      </c>
      <c r="AT14" s="15" t="n">
        <f aca="false">(AE14/BZ14) - 1</f>
        <v>0.189655172413793</v>
      </c>
      <c r="AV14" s="356" t="s">
        <v>17</v>
      </c>
      <c r="AW14" s="357" t="n">
        <f aca="false">SUM(AW5:AW12)</f>
        <v>12</v>
      </c>
      <c r="AX14" s="357" t="n">
        <f aca="false">SUM(AX5:AX12)</f>
        <v>4</v>
      </c>
      <c r="AY14" s="357" t="n">
        <f aca="false">SUM(AY5:AY12)</f>
        <v>7</v>
      </c>
      <c r="AZ14" s="357" t="n">
        <f aca="false">SUM(AZ5:AZ12)</f>
        <v>11</v>
      </c>
      <c r="BA14" s="357" t="n">
        <f aca="false">SUM(BA5:BA12)</f>
        <v>1</v>
      </c>
      <c r="BB14" s="357" t="n">
        <f aca="false">SUM(BB5:BB12)</f>
        <v>1</v>
      </c>
      <c r="BC14" s="357" t="n">
        <f aca="false">SUM(BC5:BC12)</f>
        <v>11</v>
      </c>
      <c r="BD14" s="357" t="n">
        <f aca="false">SUM(BD5:BD12)</f>
        <v>7</v>
      </c>
      <c r="BE14" s="357" t="n">
        <f aca="false">SUM(BE5:BE12)</f>
        <v>2</v>
      </c>
      <c r="BF14" s="357" t="n">
        <f aca="false">SUM(BF5:BF12)</f>
        <v>0</v>
      </c>
      <c r="BG14" s="357" t="n">
        <f aca="false">SUM(BG5:BG12)</f>
        <v>0</v>
      </c>
      <c r="BH14" s="357" t="n">
        <f aca="false">SUM(BH5:BH12)</f>
        <v>0</v>
      </c>
      <c r="BI14" s="357" t="n">
        <f aca="false">SUM(BI5:BI12)</f>
        <v>0</v>
      </c>
      <c r="BJ14" s="357" t="n">
        <f aca="false">SUM(BJ5:BJ12)</f>
        <v>0</v>
      </c>
      <c r="BK14" s="357" t="n">
        <f aca="false">SUM(BK5:BK12)</f>
        <v>1</v>
      </c>
      <c r="BL14" s="357" t="n">
        <f aca="false">SUM(BL5:BL12)</f>
        <v>1</v>
      </c>
      <c r="BN14" s="358" t="n">
        <f aca="false">AW14+AY14+BA14+BC14+BE14+BG14+BI14+BK14</f>
        <v>34</v>
      </c>
      <c r="BO14" s="359" t="n">
        <f aca="false">AX14+AZ14+BB14+BD14+BF14+BH14+BJ14+BL14</f>
        <v>24</v>
      </c>
      <c r="BP14" s="360" t="n">
        <f aca="false">BO14/(BO14+BN14)</f>
        <v>0.413793103448276</v>
      </c>
      <c r="BQ14" s="359" t="n">
        <f aca="false">AW14+AX14+BE14+BF14</f>
        <v>18</v>
      </c>
      <c r="BR14" s="359" t="n">
        <f aca="false">AY14+AZ14+BG14+BH14</f>
        <v>18</v>
      </c>
      <c r="BS14" s="359" t="n">
        <f aca="false">BA14+BB14+BI14+BJ14</f>
        <v>2</v>
      </c>
      <c r="BT14" s="359" t="n">
        <f aca="false">SUM(BQ14:BS14)</f>
        <v>38</v>
      </c>
      <c r="BU14" s="15" t="n">
        <f aca="false">BR14/BT14</f>
        <v>0.473684210526316</v>
      </c>
      <c r="BV14" s="15" t="n">
        <f aca="false">BS14/BT14</f>
        <v>0.0526315789473684</v>
      </c>
      <c r="BW14" s="359" t="n">
        <f aca="false">BC14+BD14+BK14+BL14</f>
        <v>20</v>
      </c>
      <c r="BX14" s="359" t="n">
        <f aca="false">SUM(AW14:BD14)</f>
        <v>54</v>
      </c>
      <c r="BY14" s="361" t="n">
        <f aca="false">SUM(BE14:BL14)</f>
        <v>4</v>
      </c>
      <c r="BZ14" s="362" t="n">
        <f aca="false">SUM(AW14:BL14)</f>
        <v>58</v>
      </c>
      <c r="CC14" s="15" t="e">
        <f aca="false">(BN14/DI14) - 1</f>
        <v>#DIV/0!</v>
      </c>
      <c r="CD14" s="15" t="e">
        <f aca="false">(BO14/DJ14) - 1</f>
        <v>#DIV/0!</v>
      </c>
      <c r="CE14" s="15" t="e">
        <f aca="false">(BP14/DK14) - 1</f>
        <v>#DIV/0!</v>
      </c>
      <c r="CF14" s="15" t="e">
        <f aca="false">(BQ14/DL14) - 1</f>
        <v>#DIV/0!</v>
      </c>
      <c r="CG14" s="15" t="e">
        <f aca="false">(BR14/DM14) - 1</f>
        <v>#DIV/0!</v>
      </c>
      <c r="CH14" s="15" t="e">
        <f aca="false">(BS14/DN14) - 1</f>
        <v>#DIV/0!</v>
      </c>
      <c r="CI14" s="15" t="e">
        <f aca="false">(BT14/DO14) - 1</f>
        <v>#DIV/0!</v>
      </c>
      <c r="CJ14" s="15" t="e">
        <f aca="false">(BU14/DP14) - 1</f>
        <v>#DIV/0!</v>
      </c>
      <c r="CK14" s="15" t="e">
        <f aca="false">(BV14/DQ14) - 1</f>
        <v>#DIV/0!</v>
      </c>
      <c r="CL14" s="15" t="e">
        <f aca="false">(BW14/DR14) - 1</f>
        <v>#DIV/0!</v>
      </c>
      <c r="CM14" s="15" t="e">
        <f aca="false">(BX14/DS14) - 1</f>
        <v>#DIV/0!</v>
      </c>
      <c r="CN14" s="15" t="e">
        <f aca="false">(BY14/DT14) - 1</f>
        <v>#DIV/0!</v>
      </c>
      <c r="CO14" s="15" t="e">
        <f aca="false">(BZ14/DU14) - 1</f>
        <v>#DIV/0!</v>
      </c>
      <c r="CQ14" s="356" t="s">
        <v>17</v>
      </c>
      <c r="CR14" s="357" t="n">
        <f aca="false">SUM(CR5:CR12)</f>
        <v>0</v>
      </c>
      <c r="CS14" s="357" t="n">
        <f aca="false">SUM(CS5:CS12)</f>
        <v>0</v>
      </c>
      <c r="CT14" s="357" t="n">
        <f aca="false">SUM(CT5:CT12)</f>
        <v>0</v>
      </c>
      <c r="CU14" s="357" t="n">
        <f aca="false">SUM(CU5:CU12)</f>
        <v>0</v>
      </c>
      <c r="CV14" s="357" t="n">
        <f aca="false">SUM(CV5:CV12)</f>
        <v>0</v>
      </c>
      <c r="CW14" s="357" t="n">
        <f aca="false">SUM(CW5:CW12)</f>
        <v>0</v>
      </c>
      <c r="CX14" s="357" t="n">
        <f aca="false">SUM(CX5:CX12)</f>
        <v>0</v>
      </c>
      <c r="CY14" s="357" t="n">
        <f aca="false">SUM(CY5:CY12)</f>
        <v>0</v>
      </c>
      <c r="CZ14" s="357" t="n">
        <f aca="false">SUM(CZ5:CZ12)</f>
        <v>0</v>
      </c>
      <c r="DA14" s="357" t="n">
        <f aca="false">SUM(DA5:DA12)</f>
        <v>0</v>
      </c>
      <c r="DB14" s="357" t="n">
        <f aca="false">SUM(DB5:DB12)</f>
        <v>0</v>
      </c>
      <c r="DC14" s="357" t="n">
        <f aca="false">SUM(DC5:DC12)</f>
        <v>0</v>
      </c>
      <c r="DD14" s="357" t="n">
        <f aca="false">SUM(DD5:DD12)</f>
        <v>0</v>
      </c>
      <c r="DE14" s="357" t="n">
        <f aca="false">SUM(DE5:DE12)</f>
        <v>0</v>
      </c>
      <c r="DF14" s="357" t="n">
        <f aca="false">SUM(DF5:DF12)</f>
        <v>0</v>
      </c>
      <c r="DG14" s="357" t="n">
        <f aca="false">SUM(DG5:DG12)</f>
        <v>0</v>
      </c>
      <c r="DI14" s="358" t="n">
        <f aca="false">CR14+CT14+CV14+CX14+CZ14+DB14+DD14+DF14</f>
        <v>0</v>
      </c>
      <c r="DJ14" s="359" t="n">
        <f aca="false">CS14+CU14+CW14+CY14+DA14+DC14+DE14+DG14</f>
        <v>0</v>
      </c>
      <c r="DK14" s="360" t="e">
        <f aca="false">DJ14/(DJ14+DI14)</f>
        <v>#DIV/0!</v>
      </c>
      <c r="DL14" s="359" t="n">
        <f aca="false">CR14+CS14+CZ14+DA14</f>
        <v>0</v>
      </c>
      <c r="DM14" s="359" t="n">
        <f aca="false">CT14+CU14+DB14+DC14</f>
        <v>0</v>
      </c>
      <c r="DN14" s="359" t="n">
        <f aca="false">CV14+CW14+DD14+DE14</f>
        <v>0</v>
      </c>
      <c r="DO14" s="359" t="n">
        <f aca="false">SUM(DL14:DN14)</f>
        <v>0</v>
      </c>
      <c r="DP14" s="15" t="e">
        <f aca="false">DM14/DO14</f>
        <v>#DIV/0!</v>
      </c>
      <c r="DQ14" s="15" t="e">
        <f aca="false">DN14/DO14</f>
        <v>#DIV/0!</v>
      </c>
      <c r="DR14" s="359" t="n">
        <f aca="false">CX14+CY14+DF14+DG14</f>
        <v>0</v>
      </c>
      <c r="DS14" s="359" t="n">
        <f aca="false">SUM(CR14:CY14)</f>
        <v>0</v>
      </c>
      <c r="DT14" s="361" t="n">
        <f aca="false">SUM(CZ14:DG14)</f>
        <v>0</v>
      </c>
      <c r="DU14" s="362" t="n">
        <f aca="false">SUM(CR14:DG14)</f>
        <v>0</v>
      </c>
      <c r="DX14" s="15" t="n">
        <f aca="false">(DI14/FD14) - 1</f>
        <v>-1</v>
      </c>
      <c r="DY14" s="15" t="n">
        <f aca="false">(DJ14/FE14) - 1</f>
        <v>-1</v>
      </c>
      <c r="DZ14" s="15" t="e">
        <f aca="false">(DK14/FF14) - 1</f>
        <v>#DIV/0!</v>
      </c>
      <c r="EA14" s="15" t="n">
        <f aca="false">(DL14/FG14) - 1</f>
        <v>-1</v>
      </c>
      <c r="EB14" s="15" t="n">
        <f aca="false">(DM14/FH14) - 1</f>
        <v>-1</v>
      </c>
      <c r="EC14" s="15" t="n">
        <f aca="false">(DN14/FI14) - 1</f>
        <v>-1</v>
      </c>
      <c r="ED14" s="15" t="n">
        <f aca="false">(DO14/FJ14) - 1</f>
        <v>-1</v>
      </c>
      <c r="EE14" s="15" t="e">
        <f aca="false">(DP14/FK14) - 1</f>
        <v>#DIV/0!</v>
      </c>
      <c r="EF14" s="15" t="e">
        <f aca="false">(DQ14/FL14) - 1</f>
        <v>#DIV/0!</v>
      </c>
      <c r="EG14" s="15" t="n">
        <f aca="false">(DR14/FM14) - 1</f>
        <v>-1</v>
      </c>
      <c r="EH14" s="15" t="n">
        <f aca="false">(DS14/FN14) - 1</f>
        <v>-1</v>
      </c>
      <c r="EI14" s="15" t="n">
        <f aca="false">(DT14/FO14) - 1</f>
        <v>-1</v>
      </c>
      <c r="EJ14" s="15" t="n">
        <f aca="false">(DU14/FP14) - 1</f>
        <v>-1</v>
      </c>
      <c r="EL14" s="356" t="s">
        <v>17</v>
      </c>
      <c r="EM14" s="363" t="n">
        <f aca="false">SUM(EM5:EM12)</f>
        <v>8</v>
      </c>
      <c r="EN14" s="363" t="n">
        <f aca="false">SUM(EN5:EN12)</f>
        <v>3</v>
      </c>
      <c r="EO14" s="363" t="n">
        <f aca="false">SUM(EO5:EO12)</f>
        <v>6</v>
      </c>
      <c r="EP14" s="363" t="n">
        <f aca="false">SUM(EP5:EP12)</f>
        <v>4</v>
      </c>
      <c r="EQ14" s="363" t="n">
        <f aca="false">SUM(EQ5:EQ12)</f>
        <v>0</v>
      </c>
      <c r="ER14" s="363" t="n">
        <f aca="false">SUM(ER5:ER12)</f>
        <v>1</v>
      </c>
      <c r="ES14" s="363" t="n">
        <f aca="false">SUM(ES5:ES12)</f>
        <v>6</v>
      </c>
      <c r="ET14" s="363" t="n">
        <f aca="false">SUM(ET5:ET12)</f>
        <v>4</v>
      </c>
      <c r="EU14" s="363" t="n">
        <f aca="false">SUM(EU5:EU12)</f>
        <v>1</v>
      </c>
      <c r="EV14" s="363" t="n">
        <f aca="false">SUM(EV5:EV12)</f>
        <v>0</v>
      </c>
      <c r="EW14" s="363" t="n">
        <f aca="false">SUM(EW5:EW12)</f>
        <v>1</v>
      </c>
      <c r="EX14" s="363" t="n">
        <f aca="false">SUM(EX5:EX12)</f>
        <v>0</v>
      </c>
      <c r="EY14" s="363" t="n">
        <f aca="false">SUM(EY5:EY12)</f>
        <v>0</v>
      </c>
      <c r="EZ14" s="363" t="n">
        <f aca="false">SUM(EZ5:EZ12)</f>
        <v>0</v>
      </c>
      <c r="FA14" s="363" t="n">
        <f aca="false">SUM(FA5:FA12)</f>
        <v>0</v>
      </c>
      <c r="FB14" s="363" t="n">
        <f aca="false">SUM(FB5:FB12)</f>
        <v>0</v>
      </c>
      <c r="FD14" s="358" t="n">
        <f aca="false">EM14+EO14+EQ14+ES14+EU14+EW14+EY14+FA14</f>
        <v>22</v>
      </c>
      <c r="FE14" s="359" t="n">
        <f aca="false">EN14+EP14+ER14+ET14+EV14+EX14+EZ14+FB14</f>
        <v>12</v>
      </c>
      <c r="FF14" s="360" t="n">
        <f aca="false">FE14/(FE14+FD14)</f>
        <v>0.352941176470588</v>
      </c>
      <c r="FG14" s="359" t="n">
        <f aca="false">EM14+EN14+EU14+EV14</f>
        <v>12</v>
      </c>
      <c r="FH14" s="359" t="n">
        <f aca="false">EO14+EP14+EW14+EX14</f>
        <v>11</v>
      </c>
      <c r="FI14" s="359" t="n">
        <f aca="false">EQ14+ER14+EY14+EZ14</f>
        <v>1</v>
      </c>
      <c r="FJ14" s="359" t="n">
        <f aca="false">SUM(FG14:FI14)</f>
        <v>24</v>
      </c>
      <c r="FK14" s="15" t="n">
        <f aca="false">FH14/FJ14</f>
        <v>0.458333333333333</v>
      </c>
      <c r="FL14" s="15" t="n">
        <f aca="false">FI14/FJ14</f>
        <v>0.0416666666666667</v>
      </c>
      <c r="FM14" s="359" t="n">
        <f aca="false">ES14+ET14+FA14+FB14</f>
        <v>10</v>
      </c>
      <c r="FN14" s="359" t="n">
        <f aca="false">SUM(EM14:ET14)</f>
        <v>32</v>
      </c>
      <c r="FO14" s="361" t="n">
        <f aca="false">SUM(EU14:FB14)</f>
        <v>2</v>
      </c>
      <c r="FP14" s="362" t="n">
        <f aca="false">SUM(EM14:FB14)</f>
        <v>34</v>
      </c>
      <c r="GF14" s="347" t="e">
        <f aca="false">(FD14/FR14) - 1</f>
        <v>#DIV/0!</v>
      </c>
      <c r="GG14" s="15" t="e">
        <f aca="false">(FE14/FS14) - 1</f>
        <v>#DIV/0!</v>
      </c>
      <c r="GH14" s="15" t="e">
        <f aca="false">(FF14/FT14) - 1</f>
        <v>#DIV/0!</v>
      </c>
      <c r="GI14" s="15" t="e">
        <f aca="false">(FG14/FU14) - 1</f>
        <v>#DIV/0!</v>
      </c>
      <c r="GJ14" s="15" t="e">
        <f aca="false">(FH14/FV14) - 1</f>
        <v>#DIV/0!</v>
      </c>
      <c r="GK14" s="15" t="e">
        <f aca="false">(FI14/FW14) - 1</f>
        <v>#DIV/0!</v>
      </c>
      <c r="GL14" s="15" t="e">
        <f aca="false">(FJ14/FX14) - 1</f>
        <v>#DIV/0!</v>
      </c>
      <c r="GM14" s="15" t="e">
        <f aca="false">(FK14/FY14) - 1</f>
        <v>#DIV/0!</v>
      </c>
      <c r="GN14" s="15" t="e">
        <f aca="false">(FL14/FZ14) - 1</f>
        <v>#DIV/0!</v>
      </c>
      <c r="GO14" s="15" t="e">
        <f aca="false">(FM14/GA14) - 1</f>
        <v>#DIV/0!</v>
      </c>
      <c r="GP14" s="15" t="e">
        <f aca="false">(FN14/GB14) - 1</f>
        <v>#DIV/0!</v>
      </c>
      <c r="GQ14" s="15" t="e">
        <f aca="false">(FO14/GC14) - 1</f>
        <v>#DIV/0!</v>
      </c>
      <c r="GR14" s="348" t="e">
        <f aca="false">(FP14/GD14) - 1</f>
        <v>#DIV/0!</v>
      </c>
    </row>
    <row r="15" customFormat="false" ht="14.25" hidden="false" customHeight="false" outlineLevel="0" collapsed="false">
      <c r="A15" s="356" t="s">
        <v>204</v>
      </c>
      <c r="B15" s="356" t="n">
        <f aca="false">SUM(B7:B10)</f>
        <v>7</v>
      </c>
      <c r="C15" s="356" t="n">
        <f aca="false">SUM(C7:C10)</f>
        <v>2</v>
      </c>
      <c r="D15" s="356" t="n">
        <f aca="false">SUM(D7:D10)</f>
        <v>2</v>
      </c>
      <c r="E15" s="356" t="n">
        <f aca="false">SUM(E7:E10)</f>
        <v>4</v>
      </c>
      <c r="F15" s="356" t="n">
        <f aca="false">SUM(F7:F10)</f>
        <v>0</v>
      </c>
      <c r="G15" s="356" t="n">
        <f aca="false">SUM(G7:G10)</f>
        <v>1</v>
      </c>
      <c r="H15" s="356" t="n">
        <f aca="false">SUM(H7:H10)</f>
        <v>10</v>
      </c>
      <c r="I15" s="356" t="n">
        <f aca="false">SUM(I7:I10)</f>
        <v>6</v>
      </c>
      <c r="J15" s="356" t="n">
        <f aca="false">SUM(J7:J10)</f>
        <v>4</v>
      </c>
      <c r="K15" s="356" t="n">
        <f aca="false">SUM(K7:K10)</f>
        <v>0</v>
      </c>
      <c r="L15" s="356" t="n">
        <f aca="false">SUM(L7:L10)</f>
        <v>0</v>
      </c>
      <c r="M15" s="356" t="n">
        <f aca="false">SUM(M7:M10)</f>
        <v>0</v>
      </c>
      <c r="N15" s="356" t="n">
        <f aca="false">SUM(N7:N10)</f>
        <v>0</v>
      </c>
      <c r="O15" s="356" t="n">
        <f aca="false">SUM(O7:O10)</f>
        <v>0</v>
      </c>
      <c r="P15" s="356" t="n">
        <f aca="false">SUM(P7:P10)</f>
        <v>0</v>
      </c>
      <c r="Q15" s="356" t="n">
        <f aca="false">SUM(Q7:Q10)</f>
        <v>0</v>
      </c>
      <c r="S15" s="364" t="n">
        <f aca="false">B15+D15+F15+H15+J15+L15+N15+P15</f>
        <v>23</v>
      </c>
      <c r="T15" s="363" t="n">
        <f aca="false">C15+E15+G15+I15+K15+M15+O15+Q15</f>
        <v>13</v>
      </c>
      <c r="U15" s="365" t="n">
        <f aca="false">T15/(T15+S15)</f>
        <v>0.361111111111111</v>
      </c>
      <c r="V15" s="363" t="n">
        <f aca="false">B15+C15+J15+K15</f>
        <v>13</v>
      </c>
      <c r="W15" s="363" t="n">
        <f aca="false">D15+E15+L15+M15</f>
        <v>6</v>
      </c>
      <c r="X15" s="363" t="n">
        <f aca="false">F15+G15+N15+O15</f>
        <v>1</v>
      </c>
      <c r="Y15" s="363" t="n">
        <f aca="false">SUM(V15:X15)</f>
        <v>20</v>
      </c>
      <c r="Z15" s="366" t="n">
        <f aca="false">W15/Y15</f>
        <v>0.3</v>
      </c>
      <c r="AA15" s="366" t="n">
        <f aca="false">X15/Y15</f>
        <v>0.05</v>
      </c>
      <c r="AB15" s="363" t="n">
        <f aca="false">H15+I15+P15+Q15</f>
        <v>16</v>
      </c>
      <c r="AC15" s="363" t="n">
        <f aca="false">SUM(B15:I15)</f>
        <v>32</v>
      </c>
      <c r="AD15" s="367" t="n">
        <f aca="false">SUM(J15:Q15)</f>
        <v>4</v>
      </c>
      <c r="AE15" s="35" t="n">
        <f aca="false">SUM(B15:Q15)</f>
        <v>36</v>
      </c>
      <c r="AH15" s="15" t="n">
        <f aca="false">(S15/BN15) - 1</f>
        <v>0.533333333333333</v>
      </c>
      <c r="AI15" s="15" t="n">
        <f aca="false">(T15/BO15) - 1</f>
        <v>-0.0714285714285714</v>
      </c>
      <c r="AJ15" s="15" t="n">
        <f aca="false">(U15/BP15) - 1</f>
        <v>-0.251984126984127</v>
      </c>
      <c r="AK15" s="15" t="n">
        <f aca="false">(V15/BQ15) - 1</f>
        <v>0.857142857142857</v>
      </c>
      <c r="AL15" s="15" t="n">
        <f aca="false">(W15/BR15) - 1</f>
        <v>-0.5</v>
      </c>
      <c r="AM15" s="15" t="n">
        <f aca="false">(X15/BS15) - 1</f>
        <v>-0.5</v>
      </c>
      <c r="AN15" s="15" t="n">
        <f aca="false">(Y15/BT15) - 1</f>
        <v>-0.0476190476190477</v>
      </c>
      <c r="AO15" s="15" t="n">
        <f aca="false">(Z15/BU15) - 1</f>
        <v>-0.475</v>
      </c>
      <c r="AP15" s="15" t="n">
        <f aca="false">(AA15/BV15) - 1</f>
        <v>-0.475</v>
      </c>
      <c r="AQ15" s="15" t="n">
        <f aca="false">(AB15/BW15) - 1</f>
        <v>1</v>
      </c>
      <c r="AR15" s="15" t="n">
        <f aca="false">(AC15/BX15) - 1</f>
        <v>0.185185185185185</v>
      </c>
      <c r="AS15" s="15" t="n">
        <f aca="false">(AD15/BY15) - 1</f>
        <v>1</v>
      </c>
      <c r="AT15" s="15" t="n">
        <f aca="false">(AE15/BZ15) - 1</f>
        <v>0.241379310344828</v>
      </c>
      <c r="AV15" s="356" t="s">
        <v>204</v>
      </c>
      <c r="AW15" s="356" t="n">
        <f aca="false">SUM(AW7:AW10)</f>
        <v>4</v>
      </c>
      <c r="AX15" s="356" t="n">
        <f aca="false">SUM(AX7:AX10)</f>
        <v>1</v>
      </c>
      <c r="AY15" s="356" t="n">
        <f aca="false">SUM(AY7:AY10)</f>
        <v>4</v>
      </c>
      <c r="AZ15" s="356" t="n">
        <f aca="false">SUM(AZ7:AZ10)</f>
        <v>8</v>
      </c>
      <c r="BA15" s="356" t="n">
        <f aca="false">SUM(BA7:BA10)</f>
        <v>1</v>
      </c>
      <c r="BB15" s="356" t="n">
        <f aca="false">SUM(BB7:BB10)</f>
        <v>1</v>
      </c>
      <c r="BC15" s="356" t="n">
        <f aca="false">SUM(BC7:BC10)</f>
        <v>4</v>
      </c>
      <c r="BD15" s="356" t="n">
        <f aca="false">SUM(BD7:BD10)</f>
        <v>4</v>
      </c>
      <c r="BE15" s="356" t="n">
        <f aca="false">SUM(BE7:BE10)</f>
        <v>2</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15</v>
      </c>
      <c r="BO15" s="363" t="n">
        <f aca="false">AX15+AZ15+BB15+BD15+BF15+BH15+BJ15+BL15</f>
        <v>14</v>
      </c>
      <c r="BP15" s="365" t="n">
        <f aca="false">BO15/(BO15+BN15)</f>
        <v>0.482758620689655</v>
      </c>
      <c r="BQ15" s="363" t="n">
        <f aca="false">AW15+AX15+BE15+BF15</f>
        <v>7</v>
      </c>
      <c r="BR15" s="363" t="n">
        <f aca="false">AY15+AZ15+BG15+BH15</f>
        <v>12</v>
      </c>
      <c r="BS15" s="363" t="n">
        <f aca="false">BA15+BB15+BI15+BJ15</f>
        <v>2</v>
      </c>
      <c r="BT15" s="363" t="n">
        <f aca="false">SUM(BQ15:BS15)</f>
        <v>21</v>
      </c>
      <c r="BU15" s="366" t="n">
        <f aca="false">BR15/BT15</f>
        <v>0.571428571428571</v>
      </c>
      <c r="BV15" s="366" t="n">
        <f aca="false">BS15/BT15</f>
        <v>0.0952380952380952</v>
      </c>
      <c r="BW15" s="363" t="n">
        <f aca="false">BC15+BD15+BK15+BL15</f>
        <v>8</v>
      </c>
      <c r="BX15" s="363" t="n">
        <f aca="false">SUM(AW15:BD15)</f>
        <v>27</v>
      </c>
      <c r="BY15" s="367" t="n">
        <f aca="false">SUM(BE15:BL15)</f>
        <v>2</v>
      </c>
      <c r="BZ15" s="35" t="n">
        <f aca="false">SUM(AW15:BL15)</f>
        <v>29</v>
      </c>
      <c r="CC15" s="15" t="e">
        <f aca="false">(BN15/DI15) - 1</f>
        <v>#DIV/0!</v>
      </c>
      <c r="CD15" s="15" t="e">
        <f aca="false">(BO15/DJ15) - 1</f>
        <v>#DIV/0!</v>
      </c>
      <c r="CE15" s="15" t="e">
        <f aca="false">(BP15/DK15) - 1</f>
        <v>#DIV/0!</v>
      </c>
      <c r="CF15" s="15" t="e">
        <f aca="false">(BQ15/DL15) - 1</f>
        <v>#DIV/0!</v>
      </c>
      <c r="CG15" s="15" t="e">
        <f aca="false">(BR15/DM15) - 1</f>
        <v>#DIV/0!</v>
      </c>
      <c r="CH15" s="15" t="e">
        <f aca="false">(BS15/DN15) - 1</f>
        <v>#DIV/0!</v>
      </c>
      <c r="CI15" s="15" t="e">
        <f aca="false">(BT15/DO15) - 1</f>
        <v>#DIV/0!</v>
      </c>
      <c r="CJ15" s="15" t="e">
        <f aca="false">(BU15/DP15) - 1</f>
        <v>#DIV/0!</v>
      </c>
      <c r="CK15" s="15" t="e">
        <f aca="false">(BV15/DQ15) - 1</f>
        <v>#DIV/0!</v>
      </c>
      <c r="CL15" s="15" t="e">
        <f aca="false">(BW15/DR15) - 1</f>
        <v>#DIV/0!</v>
      </c>
      <c r="CM15" s="15" t="e">
        <f aca="false">(BX15/DS15) - 1</f>
        <v>#DIV/0!</v>
      </c>
      <c r="CN15" s="15" t="e">
        <f aca="false">(BY15/DT15) - 1</f>
        <v>#DIV/0!</v>
      </c>
      <c r="CO15" s="15" t="e">
        <f aca="false">(BZ15/DU15) - 1</f>
        <v>#DIV/0!</v>
      </c>
      <c r="CQ15" s="356" t="s">
        <v>204</v>
      </c>
      <c r="CR15" s="356" t="n">
        <f aca="false">SUM(CR7:CR10)</f>
        <v>0</v>
      </c>
      <c r="CS15" s="356" t="n">
        <f aca="false">SUM(CS7:CS10)</f>
        <v>0</v>
      </c>
      <c r="CT15" s="356" t="n">
        <f aca="false">SUM(CT7:CT10)</f>
        <v>0</v>
      </c>
      <c r="CU15" s="356" t="n">
        <f aca="false">SUM(CU7:CU10)</f>
        <v>0</v>
      </c>
      <c r="CV15" s="356" t="n">
        <f aca="false">SUM(CV7:CV10)</f>
        <v>0</v>
      </c>
      <c r="CW15" s="356" t="n">
        <f aca="false">SUM(CW7:CW10)</f>
        <v>0</v>
      </c>
      <c r="CX15" s="356" t="n">
        <f aca="false">SUM(CX7:CX10)</f>
        <v>0</v>
      </c>
      <c r="CY15" s="356" t="n">
        <f aca="false">SUM(CY7:CY10)</f>
        <v>0</v>
      </c>
      <c r="CZ15" s="356" t="n">
        <f aca="false">SUM(CZ7:CZ10)</f>
        <v>0</v>
      </c>
      <c r="DA15" s="356" t="n">
        <f aca="false">SUM(DA7:DA10)</f>
        <v>0</v>
      </c>
      <c r="DB15" s="356" t="n">
        <f aca="false">SUM(DB7:DB10)</f>
        <v>0</v>
      </c>
      <c r="DC15" s="356" t="n">
        <f aca="false">SUM(DC7:DC10)</f>
        <v>0</v>
      </c>
      <c r="DD15" s="356" t="n">
        <f aca="false">SUM(DD7:DD10)</f>
        <v>0</v>
      </c>
      <c r="DE15" s="356" t="n">
        <f aca="false">SUM(DE7:DE10)</f>
        <v>0</v>
      </c>
      <c r="DF15" s="356" t="n">
        <f aca="false">SUM(DF7:DF10)</f>
        <v>0</v>
      </c>
      <c r="DG15" s="356" t="n">
        <f aca="false">SUM(DG7:DG10)</f>
        <v>0</v>
      </c>
      <c r="DI15" s="364" t="n">
        <f aca="false">CR15+CT15+CV15+CX15+CZ15+DB15+DD15+DF15</f>
        <v>0</v>
      </c>
      <c r="DJ15" s="363" t="n">
        <f aca="false">CS15+CU15+CW15+CY15+DA15+DC15+DE15+DG15</f>
        <v>0</v>
      </c>
      <c r="DK15" s="365" t="e">
        <f aca="false">DJ15/(DJ15+DI15)</f>
        <v>#DIV/0!</v>
      </c>
      <c r="DL15" s="363" t="n">
        <f aca="false">CR15+CS15+CZ15+DA15</f>
        <v>0</v>
      </c>
      <c r="DM15" s="363" t="n">
        <f aca="false">CT15+CU15+DB15+DC15</f>
        <v>0</v>
      </c>
      <c r="DN15" s="363" t="n">
        <f aca="false">CV15+CW15+DD15+DE15</f>
        <v>0</v>
      </c>
      <c r="DO15" s="363" t="n">
        <f aca="false">SUM(DL15:DN15)</f>
        <v>0</v>
      </c>
      <c r="DP15" s="366" t="e">
        <f aca="false">DM15/DO15</f>
        <v>#DIV/0!</v>
      </c>
      <c r="DQ15" s="366" t="e">
        <f aca="false">DN15/DO15</f>
        <v>#DIV/0!</v>
      </c>
      <c r="DR15" s="363" t="n">
        <f aca="false">CX15+CY15+DF15+DG15</f>
        <v>0</v>
      </c>
      <c r="DS15" s="363" t="n">
        <f aca="false">SUM(CR15:CY15)</f>
        <v>0</v>
      </c>
      <c r="DT15" s="367" t="n">
        <f aca="false">SUM(CZ15:DG15)</f>
        <v>0</v>
      </c>
      <c r="DU15" s="35" t="n">
        <f aca="false">SUM(CR15:DG15)</f>
        <v>0</v>
      </c>
      <c r="DX15" s="15" t="n">
        <f aca="false">(DI15/FD15) - 1</f>
        <v>-1</v>
      </c>
      <c r="DY15" s="15" t="n">
        <f aca="false">(DJ15/FE15) - 1</f>
        <v>-1</v>
      </c>
      <c r="DZ15" s="15" t="e">
        <f aca="false">(DK15/FF15) - 1</f>
        <v>#DIV/0!</v>
      </c>
      <c r="EA15" s="15" t="n">
        <f aca="false">(DL15/FG15) - 1</f>
        <v>-1</v>
      </c>
      <c r="EB15" s="15" t="n">
        <f aca="false">(DM15/FH15) - 1</f>
        <v>-1</v>
      </c>
      <c r="EC15" s="15" t="n">
        <f aca="false">(DN15/FI15) - 1</f>
        <v>-1</v>
      </c>
      <c r="ED15" s="15" t="n">
        <f aca="false">(DO15/FJ15) - 1</f>
        <v>-1</v>
      </c>
      <c r="EE15" s="15" t="e">
        <f aca="false">(DP15/FK15) - 1</f>
        <v>#DIV/0!</v>
      </c>
      <c r="EF15" s="15" t="e">
        <f aca="false">(DQ15/FL15) - 1</f>
        <v>#DIV/0!</v>
      </c>
      <c r="EG15" s="15" t="n">
        <f aca="false">(DR15/FM15) - 1</f>
        <v>-1</v>
      </c>
      <c r="EH15" s="15" t="n">
        <f aca="false">(DS15/FN15) - 1</f>
        <v>-1</v>
      </c>
      <c r="EI15" s="15" t="n">
        <f aca="false">(DT15/FO15) - 1</f>
        <v>-1</v>
      </c>
      <c r="EJ15" s="15" t="n">
        <f aca="false">(DU15/FP15) - 1</f>
        <v>-1</v>
      </c>
      <c r="EL15" s="356" t="s">
        <v>204</v>
      </c>
      <c r="EM15" s="356" t="n">
        <f aca="false">SUM(EM7:EM10)</f>
        <v>7</v>
      </c>
      <c r="EN15" s="356" t="n">
        <f aca="false">SUM(EN7:EN10)</f>
        <v>1</v>
      </c>
      <c r="EO15" s="356" t="n">
        <f aca="false">SUM(EO7:EO10)</f>
        <v>4</v>
      </c>
      <c r="EP15" s="356" t="n">
        <f aca="false">SUM(EP7:EP10)</f>
        <v>3</v>
      </c>
      <c r="EQ15" s="356" t="n">
        <f aca="false">SUM(EQ7:EQ10)</f>
        <v>0</v>
      </c>
      <c r="ER15" s="356" t="n">
        <f aca="false">SUM(ER7:ER10)</f>
        <v>1</v>
      </c>
      <c r="ES15" s="356" t="n">
        <f aca="false">SUM(ES7:ES10)</f>
        <v>6</v>
      </c>
      <c r="ET15" s="356" t="n">
        <f aca="false">SUM(ET7:ET10)</f>
        <v>3</v>
      </c>
      <c r="EU15" s="356" t="n">
        <f aca="false">SUM(EU7:EU10)</f>
        <v>1</v>
      </c>
      <c r="EV15" s="356" t="n">
        <f aca="false">SUM(EV7:EV10)</f>
        <v>0</v>
      </c>
      <c r="EW15" s="356" t="n">
        <f aca="false">SUM(EW7:EW10)</f>
        <v>1</v>
      </c>
      <c r="EX15" s="356" t="n">
        <f aca="false">SUM(EX7:EX10)</f>
        <v>0</v>
      </c>
      <c r="EY15" s="356" t="n">
        <f aca="false">SUM(EY7:EY10)</f>
        <v>0</v>
      </c>
      <c r="EZ15" s="356" t="n">
        <f aca="false">SUM(EZ7:EZ10)</f>
        <v>0</v>
      </c>
      <c r="FA15" s="356" t="n">
        <f aca="false">SUM(FA7:FA10)</f>
        <v>0</v>
      </c>
      <c r="FB15" s="356" t="n">
        <f aca="false">SUM(FB7:FB10)</f>
        <v>0</v>
      </c>
      <c r="FD15" s="364" t="n">
        <f aca="false">EM15+EO15+EQ15+ES15+EU15+EW15+EY15+FA15</f>
        <v>19</v>
      </c>
      <c r="FE15" s="363" t="n">
        <f aca="false">EN15+EP15+ER15+ET15+EV15+EX15+EZ15+FB15</f>
        <v>8</v>
      </c>
      <c r="FF15" s="365" t="n">
        <f aca="false">FE15/(FE15+FD15)</f>
        <v>0.296296296296296</v>
      </c>
      <c r="FG15" s="363" t="n">
        <f aca="false">EM15+EN15+EU15+EV15</f>
        <v>9</v>
      </c>
      <c r="FH15" s="363" t="n">
        <f aca="false">EO15+EP15+EW15+EX15</f>
        <v>8</v>
      </c>
      <c r="FI15" s="363" t="n">
        <f aca="false">EQ15+ER15+EY15+EZ15</f>
        <v>1</v>
      </c>
      <c r="FJ15" s="363" t="n">
        <f aca="false">SUM(FG15:FI15)</f>
        <v>18</v>
      </c>
      <c r="FK15" s="366" t="n">
        <f aca="false">FH15/FJ15</f>
        <v>0.444444444444444</v>
      </c>
      <c r="FL15" s="366" t="n">
        <f aca="false">FI15/FJ15</f>
        <v>0.0555555555555556</v>
      </c>
      <c r="FM15" s="363" t="n">
        <f aca="false">ES15+ET15+FA15+FB15</f>
        <v>9</v>
      </c>
      <c r="FN15" s="363" t="n">
        <f aca="false">SUM(EM15:ET15)</f>
        <v>25</v>
      </c>
      <c r="FO15" s="367" t="n">
        <f aca="false">SUM(EU15:FB15)</f>
        <v>2</v>
      </c>
      <c r="FP15" s="35" t="n">
        <f aca="false">SUM(EM15:FB15)</f>
        <v>27</v>
      </c>
      <c r="GF15" s="368" t="e">
        <f aca="false">(FD15/FR15) - 1</f>
        <v>#DIV/0!</v>
      </c>
      <c r="GG15" s="369" t="e">
        <f aca="false">(FE15/FS15) - 1</f>
        <v>#DIV/0!</v>
      </c>
      <c r="GH15" s="369" t="e">
        <f aca="false">(FF15/FT15) - 1</f>
        <v>#DIV/0!</v>
      </c>
      <c r="GI15" s="369" t="e">
        <f aca="false">(FG15/FU15) - 1</f>
        <v>#DIV/0!</v>
      </c>
      <c r="GJ15" s="369" t="e">
        <f aca="false">(FH15/FV15) - 1</f>
        <v>#DIV/0!</v>
      </c>
      <c r="GK15" s="369" t="e">
        <f aca="false">(FI15/FW15) - 1</f>
        <v>#DIV/0!</v>
      </c>
      <c r="GL15" s="369" t="e">
        <f aca="false">(FJ15/FX15) - 1</f>
        <v>#DIV/0!</v>
      </c>
      <c r="GM15" s="369" t="e">
        <f aca="false">(FK15/FY15) - 1</f>
        <v>#DIV/0!</v>
      </c>
      <c r="GN15" s="369" t="e">
        <f aca="false">(FL15/FZ15) - 1</f>
        <v>#DIV/0!</v>
      </c>
      <c r="GO15" s="369" t="e">
        <f aca="false">(FM15/GA15) - 1</f>
        <v>#DIV/0!</v>
      </c>
      <c r="GP15" s="369" t="e">
        <f aca="false">(FN15/GB15) - 1</f>
        <v>#DIV/0!</v>
      </c>
      <c r="GQ15" s="369" t="e">
        <f aca="false">(FO15/GC15) - 1</f>
        <v>#DIV/0!</v>
      </c>
      <c r="GR15" s="370" t="e">
        <f aca="false">(FP15/GD15) - 1</f>
        <v>#DIV/0!</v>
      </c>
    </row>
    <row r="17" customFormat="false" ht="14.25" hidden="false" customHeight="false" outlineLevel="0" collapsed="false">
      <c r="A17" s="0" t="s">
        <v>205</v>
      </c>
      <c r="B17" s="0" t="n">
        <f aca="false">SUM(B5:B8)</f>
        <v>5</v>
      </c>
      <c r="C17" s="0" t="n">
        <f aca="false">SUM(C5:C8)</f>
        <v>1</v>
      </c>
      <c r="D17" s="0" t="n">
        <f aca="false">SUM(D5:D8)</f>
        <v>3</v>
      </c>
      <c r="E17" s="0" t="n">
        <f aca="false">SUM(E5:E8)</f>
        <v>4</v>
      </c>
      <c r="F17" s="0" t="n">
        <f aca="false">SUM(F5:F8)</f>
        <v>0</v>
      </c>
      <c r="G17" s="0" t="n">
        <f aca="false">SUM(G5:G8)</f>
        <v>0</v>
      </c>
      <c r="H17" s="0" t="n">
        <f aca="false">SUM(H5:H8)</f>
        <v>7</v>
      </c>
      <c r="I17" s="0" t="n">
        <f aca="false">SUM(I5:I8)</f>
        <v>12</v>
      </c>
      <c r="J17" s="0" t="n">
        <f aca="false">SUM(J5:J8)</f>
        <v>3</v>
      </c>
      <c r="K17" s="0" t="n">
        <f aca="false">SUM(K5:K8)</f>
        <v>0</v>
      </c>
      <c r="L17" s="0" t="n">
        <f aca="false">SUM(L5:L8)</f>
        <v>0</v>
      </c>
      <c r="M17" s="0" t="n">
        <f aca="false">SUM(M5:M8)</f>
        <v>0</v>
      </c>
      <c r="N17" s="0" t="n">
        <f aca="false">SUM(N5:N8)</f>
        <v>0</v>
      </c>
      <c r="O17" s="0" t="n">
        <f aca="false">SUM(O5:O8)</f>
        <v>0</v>
      </c>
      <c r="P17" s="0" t="n">
        <f aca="false">SUM(P5:P8)</f>
        <v>1</v>
      </c>
      <c r="Q17" s="0" t="n">
        <f aca="false">SUM(Q5:Q8)</f>
        <v>0</v>
      </c>
      <c r="AV17" s="0" t="s">
        <v>205</v>
      </c>
      <c r="AW17" s="0" t="n">
        <f aca="false">SUM(AW5:AW8)</f>
        <v>5</v>
      </c>
      <c r="AX17" s="0" t="n">
        <f aca="false">SUM(AX5:AX8)</f>
        <v>2</v>
      </c>
      <c r="AY17" s="0" t="n">
        <f aca="false">SUM(AY5:AY8)</f>
        <v>2</v>
      </c>
      <c r="AZ17" s="0" t="n">
        <f aca="false">SUM(AZ5:AZ8)</f>
        <v>3</v>
      </c>
      <c r="BA17" s="0" t="n">
        <f aca="false">SUM(BA5:BA8)</f>
        <v>1</v>
      </c>
      <c r="BB17" s="0" t="n">
        <f aca="false">SUM(BB5:BB8)</f>
        <v>0</v>
      </c>
      <c r="BC17" s="0" t="n">
        <f aca="false">SUM(BC5:BC8)</f>
        <v>6</v>
      </c>
      <c r="BD17" s="0" t="n">
        <f aca="false">SUM(BD5:BD8)</f>
        <v>5</v>
      </c>
      <c r="BE17" s="0" t="n">
        <f aca="false">SUM(BE5:BE8)</f>
        <v>0</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0</v>
      </c>
      <c r="CS17" s="0" t="n">
        <f aca="false">SUM(CS5:CS8)</f>
        <v>0</v>
      </c>
      <c r="CT17" s="0" t="n">
        <f aca="false">SUM(CT5:CT8)</f>
        <v>0</v>
      </c>
      <c r="CU17" s="0" t="n">
        <f aca="false">SUM(CU5:CU8)</f>
        <v>0</v>
      </c>
      <c r="CV17" s="0" t="n">
        <f aca="false">SUM(CV5:CV8)</f>
        <v>0</v>
      </c>
      <c r="CW17" s="0" t="n">
        <f aca="false">SUM(CW5:CW8)</f>
        <v>0</v>
      </c>
      <c r="CX17" s="0" t="n">
        <f aca="false">SUM(CX5:CX8)</f>
        <v>0</v>
      </c>
      <c r="CY17" s="0" t="n">
        <f aca="false">SUM(CY5:CY8)</f>
        <v>0</v>
      </c>
      <c r="CZ17" s="0" t="n">
        <f aca="false">SUM(CZ5:CZ8)</f>
        <v>0</v>
      </c>
      <c r="DA17" s="0" t="n">
        <f aca="false">SUM(DA5:DA8)</f>
        <v>0</v>
      </c>
      <c r="DB17" s="0" t="n">
        <f aca="false">SUM(DB5:DB8)</f>
        <v>0</v>
      </c>
      <c r="DC17" s="0" t="n">
        <f aca="false">SUM(DC5:DC8)</f>
        <v>0</v>
      </c>
      <c r="DD17" s="0" t="n">
        <f aca="false">SUM(DD5:DD8)</f>
        <v>0</v>
      </c>
      <c r="DE17" s="0" t="n">
        <f aca="false">SUM(DE5:DE8)</f>
        <v>0</v>
      </c>
      <c r="DF17" s="0" t="n">
        <f aca="false">SUM(DF5:DF8)</f>
        <v>0</v>
      </c>
      <c r="DG17" s="0" t="n">
        <f aca="false">SUM(DG5:DG8)</f>
        <v>0</v>
      </c>
      <c r="EL17" s="0" t="s">
        <v>207</v>
      </c>
      <c r="EM17" s="0" t="n">
        <f aca="false">SUM(EM5:EM8)</f>
        <v>5</v>
      </c>
      <c r="EN17" s="0" t="n">
        <f aca="false">SUM(EN5:EN8)</f>
        <v>3</v>
      </c>
      <c r="EO17" s="0" t="n">
        <f aca="false">SUM(EO5:EO8)</f>
        <v>5</v>
      </c>
      <c r="EP17" s="0" t="n">
        <f aca="false">SUM(EP5:EP8)</f>
        <v>3</v>
      </c>
      <c r="EQ17" s="0" t="n">
        <f aca="false">SUM(EQ5:EQ8)</f>
        <v>0</v>
      </c>
      <c r="ER17" s="0" t="n">
        <f aca="false">SUM(ER5:ER8)</f>
        <v>1</v>
      </c>
      <c r="ES17" s="0" t="n">
        <f aca="false">SUM(ES5:ES8)</f>
        <v>4</v>
      </c>
      <c r="ET17" s="0" t="n">
        <f aca="false">SUM(ET5:ET8)</f>
        <v>4</v>
      </c>
      <c r="EU17" s="0" t="n">
        <f aca="false">SUM(EU5:EU8)</f>
        <v>1</v>
      </c>
      <c r="EV17" s="0" t="n">
        <f aca="false">SUM(EV5:EV8)</f>
        <v>0</v>
      </c>
      <c r="EW17" s="0" t="n">
        <f aca="false">SUM(EW5:EW8)</f>
        <v>1</v>
      </c>
      <c r="EX17" s="0" t="n">
        <f aca="false">SUM(EX5:EX8)</f>
        <v>0</v>
      </c>
      <c r="EY17" s="0" t="n">
        <f aca="false">SUM(EY5:EY8)</f>
        <v>0</v>
      </c>
      <c r="EZ17" s="0" t="n">
        <f aca="false">SUM(EZ5:EZ8)</f>
        <v>0</v>
      </c>
      <c r="FA17" s="0" t="n">
        <f aca="false">SUM(FA5:FA8)</f>
        <v>0</v>
      </c>
      <c r="FB17" s="0" t="n">
        <f aca="false">SUM(FB5:FB8)</f>
        <v>0</v>
      </c>
    </row>
    <row r="18" customFormat="false" ht="14.25" hidden="false" customHeight="false" outlineLevel="0" collapsed="false">
      <c r="A18" s="0" t="s">
        <v>206</v>
      </c>
      <c r="B18" s="0" t="n">
        <f aca="false">SUM(B9:B12)</f>
        <v>10</v>
      </c>
      <c r="C18" s="0" t="n">
        <f aca="false">SUM(C9:C12)</f>
        <v>2</v>
      </c>
      <c r="D18" s="0" t="n">
        <f aca="false">SUM(D9:D12)</f>
        <v>6</v>
      </c>
      <c r="E18" s="0" t="n">
        <f aca="false">SUM(E9:E12)</f>
        <v>5</v>
      </c>
      <c r="F18" s="0" t="n">
        <f aca="false">SUM(F9:F12)</f>
        <v>0</v>
      </c>
      <c r="G18" s="0" t="n">
        <f aca="false">SUM(G9:G12)</f>
        <v>1</v>
      </c>
      <c r="H18" s="0" t="n">
        <f aca="false">SUM(H9:H12)</f>
        <v>5</v>
      </c>
      <c r="I18" s="0" t="n">
        <f aca="false">SUM(I9:I12)</f>
        <v>0</v>
      </c>
      <c r="J18" s="0" t="n">
        <f aca="false">SUM(J9:J12)</f>
        <v>2</v>
      </c>
      <c r="K18" s="0" t="n">
        <f aca="false">SUM(K9:K12)</f>
        <v>1</v>
      </c>
      <c r="L18" s="0" t="n">
        <f aca="false">SUM(L9:L12)</f>
        <v>0</v>
      </c>
      <c r="M18" s="0" t="n">
        <f aca="false">SUM(M9:M12)</f>
        <v>0</v>
      </c>
      <c r="N18" s="0" t="n">
        <f aca="false">SUM(N9:N12)</f>
        <v>0</v>
      </c>
      <c r="O18" s="0" t="n">
        <f aca="false">SUM(O9:O12)</f>
        <v>0</v>
      </c>
      <c r="P18" s="0" t="n">
        <f aca="false">SUM(P9:P12)</f>
        <v>1</v>
      </c>
      <c r="Q18" s="0" t="n">
        <f aca="false">SUM(Q9:Q12)</f>
        <v>0</v>
      </c>
      <c r="AV18" s="0" t="s">
        <v>206</v>
      </c>
      <c r="AW18" s="0" t="n">
        <f aca="false">SUM(AW9:AW12)</f>
        <v>7</v>
      </c>
      <c r="AX18" s="0" t="n">
        <f aca="false">SUM(AX9:AX12)</f>
        <v>2</v>
      </c>
      <c r="AY18" s="0" t="n">
        <f aca="false">SUM(AY9:AY12)</f>
        <v>5</v>
      </c>
      <c r="AZ18" s="0" t="n">
        <f aca="false">SUM(AZ9:AZ12)</f>
        <v>8</v>
      </c>
      <c r="BA18" s="0" t="n">
        <f aca="false">SUM(BA9:BA12)</f>
        <v>0</v>
      </c>
      <c r="BB18" s="0" t="n">
        <f aca="false">SUM(BB9:BB12)</f>
        <v>1</v>
      </c>
      <c r="BC18" s="0" t="n">
        <f aca="false">SUM(BC9:BC12)</f>
        <v>5</v>
      </c>
      <c r="BD18" s="0" t="n">
        <f aca="false">SUM(BD9:BD12)</f>
        <v>2</v>
      </c>
      <c r="BE18" s="0" t="n">
        <f aca="false">SUM(BE9:BE12)</f>
        <v>2</v>
      </c>
      <c r="BF18" s="0" t="n">
        <f aca="false">SUM(BF9:BF12)</f>
        <v>0</v>
      </c>
      <c r="BG18" s="0" t="n">
        <f aca="false">SUM(BG9:BG12)</f>
        <v>0</v>
      </c>
      <c r="BH18" s="0" t="n">
        <f aca="false">SUM(BH9:BH12)</f>
        <v>0</v>
      </c>
      <c r="BI18" s="0" t="n">
        <f aca="false">SUM(BI9:BI12)</f>
        <v>0</v>
      </c>
      <c r="BJ18" s="0" t="n">
        <f aca="false">SUM(BJ9:BJ12)</f>
        <v>0</v>
      </c>
      <c r="BK18" s="0" t="n">
        <f aca="false">SUM(BK9:BK12)</f>
        <v>1</v>
      </c>
      <c r="BL18" s="0" t="n">
        <f aca="false">SUM(BL9:BL12)</f>
        <v>1</v>
      </c>
      <c r="CQ18" s="0" t="s">
        <v>206</v>
      </c>
      <c r="CR18" s="0" t="n">
        <f aca="false">SUM(CR9:CR12)</f>
        <v>0</v>
      </c>
      <c r="CS18" s="0" t="n">
        <f aca="false">SUM(CS9:CS12)</f>
        <v>0</v>
      </c>
      <c r="CT18" s="0" t="n">
        <f aca="false">SUM(CT9:CT12)</f>
        <v>0</v>
      </c>
      <c r="CU18" s="0" t="n">
        <f aca="false">SUM(CU9:CU12)</f>
        <v>0</v>
      </c>
      <c r="CV18" s="0" t="n">
        <f aca="false">SUM(CV9:CV12)</f>
        <v>0</v>
      </c>
      <c r="CW18" s="0" t="n">
        <f aca="false">SUM(CW9:CW12)</f>
        <v>0</v>
      </c>
      <c r="CX18" s="0" t="n">
        <f aca="false">SUM(CX9:CX12)</f>
        <v>0</v>
      </c>
      <c r="CY18" s="0" t="n">
        <f aca="false">SUM(CY9:CY12)</f>
        <v>0</v>
      </c>
      <c r="CZ18" s="0" t="n">
        <f aca="false">SUM(CZ9:CZ12)</f>
        <v>0</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0</v>
      </c>
      <c r="EL18" s="0" t="s">
        <v>208</v>
      </c>
      <c r="EM18" s="0" t="n">
        <f aca="false">SUM(EM9:EM12)</f>
        <v>3</v>
      </c>
      <c r="EN18" s="0" t="n">
        <f aca="false">SUM(EN9:EN12)</f>
        <v>0</v>
      </c>
      <c r="EO18" s="0" t="n">
        <f aca="false">SUM(EO9:EO12)</f>
        <v>1</v>
      </c>
      <c r="EP18" s="0" t="n">
        <f aca="false">SUM(EP9:EP12)</f>
        <v>1</v>
      </c>
      <c r="EQ18" s="0" t="n">
        <f aca="false">SUM(EQ9:EQ12)</f>
        <v>0</v>
      </c>
      <c r="ER18" s="0" t="n">
        <f aca="false">SUM(ER9:ER12)</f>
        <v>0</v>
      </c>
      <c r="ES18" s="0" t="n">
        <f aca="false">SUM(ES9:ES12)</f>
        <v>2</v>
      </c>
      <c r="ET18" s="0" t="n">
        <f aca="false">SUM(ET9:ET12)</f>
        <v>0</v>
      </c>
      <c r="EU18" s="0" t="n">
        <f aca="false">SUM(EU9:EU12)</f>
        <v>0</v>
      </c>
      <c r="EV18" s="0" t="n">
        <f aca="false">SUM(EV9:EV12)</f>
        <v>0</v>
      </c>
      <c r="EW18" s="0" t="n">
        <f aca="false">SUM(EW9:EW12)</f>
        <v>0</v>
      </c>
      <c r="EX18" s="0" t="n">
        <f aca="false">SUM(EX9:EX12)</f>
        <v>0</v>
      </c>
      <c r="EY18" s="0" t="n">
        <f aca="false">SUM(EY9:EY12)</f>
        <v>0</v>
      </c>
      <c r="EZ18" s="0" t="n">
        <f aca="false">SUM(EZ9:EZ12)</f>
        <v>0</v>
      </c>
      <c r="FA18" s="0" t="n">
        <f aca="false">SUM(FA9:FA12)</f>
        <v>0</v>
      </c>
      <c r="FB18" s="0" t="n">
        <f aca="false">SUM(FB9:FB12)</f>
        <v>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43</v>
      </c>
      <c r="T24" s="152" t="n">
        <f aca="false">Y15</f>
        <v>20</v>
      </c>
      <c r="U24" s="153" t="n">
        <f aca="false">V24/S24</f>
        <v>0.418604651162791</v>
      </c>
      <c r="V24" s="154" t="n">
        <f aca="false">W14</f>
        <v>18</v>
      </c>
      <c r="W24" s="153" t="n">
        <f aca="false">X24/S24</f>
        <v>0.325581395348837</v>
      </c>
      <c r="X24" s="154" t="n">
        <f aca="false">C14+E14+G14+K14+M14+O14</f>
        <v>14</v>
      </c>
      <c r="Y24" s="153" t="n">
        <f aca="false">Z24/X24</f>
        <v>0.642857142857143</v>
      </c>
      <c r="Z24" s="154" t="n">
        <f aca="false">E14+M14</f>
        <v>9</v>
      </c>
      <c r="AA24" s="155" t="n">
        <f aca="false">X14</f>
        <v>1</v>
      </c>
      <c r="AB24" s="155" t="n">
        <f aca="false">X15</f>
        <v>1</v>
      </c>
      <c r="AC24" s="155" t="n">
        <f aca="false">AB14</f>
        <v>26</v>
      </c>
      <c r="AD24" s="155" t="n">
        <f aca="false">AB15</f>
        <v>16</v>
      </c>
      <c r="AE24" s="152" t="n">
        <f aca="false">AC14</f>
        <v>61</v>
      </c>
      <c r="AF24" s="152" t="n">
        <f aca="false">AC15</f>
        <v>32</v>
      </c>
      <c r="AG24" s="152" t="n">
        <f aca="false">AD14</f>
        <v>8</v>
      </c>
      <c r="AH24" s="152" t="n">
        <f aca="false">AD15</f>
        <v>4</v>
      </c>
      <c r="BN24" s="152" t="n">
        <f aca="false">BT14</f>
        <v>38</v>
      </c>
      <c r="BO24" s="152" t="n">
        <f aca="false">BT15</f>
        <v>21</v>
      </c>
      <c r="BP24" s="153" t="n">
        <f aca="false">BQ24/BN24</f>
        <v>0.473684210526316</v>
      </c>
      <c r="BQ24" s="154" t="n">
        <f aca="false">BR14</f>
        <v>18</v>
      </c>
      <c r="BR24" s="153" t="n">
        <f aca="false">BS24/BN24</f>
        <v>0.421052631578947</v>
      </c>
      <c r="BS24" s="154" t="n">
        <f aca="false">AX14+AZ14+BB14+BF14+BH14+BJ14</f>
        <v>16</v>
      </c>
      <c r="BT24" s="153" t="n">
        <f aca="false">BU24/BS24</f>
        <v>0.6875</v>
      </c>
      <c r="BU24" s="154" t="n">
        <f aca="false">AZ14+BH14</f>
        <v>11</v>
      </c>
      <c r="BV24" s="155" t="n">
        <f aca="false">BS14</f>
        <v>2</v>
      </c>
      <c r="BW24" s="155" t="n">
        <f aca="false">BS15</f>
        <v>2</v>
      </c>
      <c r="BX24" s="155" t="n">
        <f aca="false">BW14</f>
        <v>20</v>
      </c>
      <c r="BY24" s="155" t="n">
        <f aca="false">BW15</f>
        <v>8</v>
      </c>
      <c r="BZ24" s="152" t="n">
        <f aca="false">BX14</f>
        <v>54</v>
      </c>
      <c r="CA24" s="152" t="n">
        <f aca="false">BX15</f>
        <v>27</v>
      </c>
      <c r="CB24" s="152" t="n">
        <f aca="false">BY14</f>
        <v>4</v>
      </c>
      <c r="CC24" s="152" t="n">
        <f aca="false">BY15</f>
        <v>2</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R24"/>
  <sheetViews>
    <sheetView showFormulas="false" showGridLines="true" showRowColHeaders="true" showZeros="true" rightToLeft="false" tabSelected="false" showOutlineSymbols="true" defaultGridColor="true" view="normal" topLeftCell="AN1" colorId="64" zoomScale="75" zoomScaleNormal="75" zoomScalePageLayoutView="100" workbookViewId="0">
      <selection pane="topLeft" activeCell="M27" activeCellId="1" sqref="E31:G31 M27"/>
    </sheetView>
  </sheetViews>
  <sheetFormatPr defaultColWidth="8.945312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255</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Grilly</v>
      </c>
      <c r="T2" s="325"/>
      <c r="U2" s="325"/>
      <c r="V2" s="325"/>
      <c r="W2" s="325"/>
      <c r="X2" s="325"/>
      <c r="Y2" s="325"/>
      <c r="Z2" s="325"/>
      <c r="AA2" s="325"/>
      <c r="AB2" s="325"/>
      <c r="AC2" s="325"/>
      <c r="AD2" s="325"/>
      <c r="AH2" s="326" t="str">
        <f aca="false">"Changement depuis 2022 " &amp; $AX1</f>
        <v>Changement depuis 2022 Grilly</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Grilly</v>
      </c>
      <c r="BO2" s="325"/>
      <c r="BP2" s="325"/>
      <c r="BQ2" s="325"/>
      <c r="BR2" s="325"/>
      <c r="BS2" s="325"/>
      <c r="BT2" s="325"/>
      <c r="BU2" s="325"/>
      <c r="BV2" s="325"/>
      <c r="BW2" s="325"/>
      <c r="BX2" s="325"/>
      <c r="BY2" s="325"/>
      <c r="CC2" s="326" t="str">
        <f aca="false">"Changement depuis 2022 " &amp; $AX1</f>
        <v>Changement depuis 2022 Grilly</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Grilly</v>
      </c>
      <c r="DJ2" s="325"/>
      <c r="DK2" s="325"/>
      <c r="DL2" s="325"/>
      <c r="DM2" s="325"/>
      <c r="DN2" s="325"/>
      <c r="DO2" s="325"/>
      <c r="DP2" s="325"/>
      <c r="DQ2" s="325"/>
      <c r="DR2" s="325"/>
      <c r="DS2" s="325"/>
      <c r="DT2" s="325"/>
      <c r="DX2" s="326" t="str">
        <f aca="false">"Changement depuis 2021 " &amp; $CS1</f>
        <v>Changement depuis 2021 Grilly</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Grilly (Pont)</v>
      </c>
      <c r="FE2" s="325"/>
      <c r="FF2" s="325"/>
      <c r="FG2" s="325"/>
      <c r="FH2" s="325"/>
      <c r="FI2" s="325"/>
      <c r="FJ2" s="325"/>
      <c r="FK2" s="325"/>
      <c r="FL2" s="325"/>
      <c r="FM2" s="325"/>
      <c r="FN2" s="325"/>
      <c r="FO2" s="325"/>
      <c r="FR2" s="325" t="str">
        <f aca="false">"Totaux 2020 " &amp; $EN1</f>
        <v>Totaux 2020 Grilly (Pont)</v>
      </c>
      <c r="FS2" s="325"/>
      <c r="FT2" s="325"/>
      <c r="FU2" s="325"/>
      <c r="FV2" s="325"/>
      <c r="FW2" s="325"/>
      <c r="FX2" s="325"/>
      <c r="FY2" s="325"/>
      <c r="FZ2" s="325"/>
      <c r="GA2" s="325"/>
      <c r="GB2" s="325"/>
      <c r="GC2" s="325"/>
      <c r="GF2" s="326" t="str">
        <f aca="false">"Changement depuis 2020 " &amp; $EN1</f>
        <v>Changement depuis 2020 Grilly (Pont)</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c r="C5" s="371"/>
      <c r="D5" s="345"/>
      <c r="E5" s="371"/>
      <c r="F5" s="345"/>
      <c r="G5" s="371"/>
      <c r="H5" s="345"/>
      <c r="I5" s="371"/>
      <c r="J5" s="345"/>
      <c r="K5" s="371"/>
      <c r="L5" s="345"/>
      <c r="M5" s="371"/>
      <c r="N5" s="345"/>
      <c r="O5" s="371"/>
      <c r="P5" s="345"/>
      <c r="Q5" s="371"/>
      <c r="S5" s="340" t="n">
        <f aca="false">B5+D5+F5+H5+J5+L5+N5+P5</f>
        <v>0</v>
      </c>
      <c r="T5" s="4" t="n">
        <f aca="false">C5+E5+G5+I5+K5+M5+O5+Q5</f>
        <v>0</v>
      </c>
      <c r="U5" s="341" t="e">
        <f aca="false">T5/(T5+S5)</f>
        <v>#DIV/0!</v>
      </c>
      <c r="V5" s="4" t="n">
        <f aca="false">B5+C5+J5+K5</f>
        <v>0</v>
      </c>
      <c r="W5" s="4" t="n">
        <f aca="false">D5+E5+L5+M5</f>
        <v>0</v>
      </c>
      <c r="X5" s="4" t="n">
        <f aca="false">F5+G5+N5+O5</f>
        <v>0</v>
      </c>
      <c r="Y5" s="4" t="n">
        <f aca="false">SUM(V5:X5)</f>
        <v>0</v>
      </c>
      <c r="Z5" s="15" t="e">
        <f aca="false">W5/Y5</f>
        <v>#DIV/0!</v>
      </c>
      <c r="AA5" s="15" t="e">
        <f aca="false">X5/Y5</f>
        <v>#DIV/0!</v>
      </c>
      <c r="AB5" s="4" t="n">
        <f aca="false">H5+I5+P5+Q5</f>
        <v>0</v>
      </c>
      <c r="AC5" s="4" t="n">
        <f aca="false">SUM(B5:I5)</f>
        <v>0</v>
      </c>
      <c r="AD5" s="342" t="n">
        <f aca="false">SUM(J5:Q5)</f>
        <v>0</v>
      </c>
      <c r="AE5" s="343" t="n">
        <f aca="false">SUM(B5:Q5)</f>
        <v>0</v>
      </c>
      <c r="AH5" s="15" t="e">
        <f aca="false">(S5/BN5) - 1</f>
        <v>#DIV/0!</v>
      </c>
      <c r="AI5" s="15" t="e">
        <f aca="false">(T5/BO5) - 1</f>
        <v>#DIV/0!</v>
      </c>
      <c r="AJ5" s="15" t="e">
        <f aca="false">(U5/BP5) - 1</f>
        <v>#DIV/0!</v>
      </c>
      <c r="AK5" s="15" t="e">
        <f aca="false">(V5/BQ5) - 1</f>
        <v>#DIV/0!</v>
      </c>
      <c r="AL5" s="15" t="e">
        <f aca="false">(W5/BR5) - 1</f>
        <v>#DIV/0!</v>
      </c>
      <c r="AM5" s="15" t="e">
        <f aca="false">(X5/BS5) - 1</f>
        <v>#DIV/0!</v>
      </c>
      <c r="AN5" s="15" t="e">
        <f aca="false">(Y5/BT5) - 1</f>
        <v>#DIV/0!</v>
      </c>
      <c r="AO5" s="15" t="e">
        <f aca="false">(Z5/BU5) - 1</f>
        <v>#DIV/0!</v>
      </c>
      <c r="AP5" s="15" t="e">
        <f aca="false">(AA5/BV5) - 1</f>
        <v>#DIV/0!</v>
      </c>
      <c r="AQ5" s="15" t="e">
        <f aca="false">(AB5/BW5) - 1</f>
        <v>#DIV/0!</v>
      </c>
      <c r="AR5" s="15" t="e">
        <f aca="false">(AC5/BX5) - 1</f>
        <v>#DIV/0!</v>
      </c>
      <c r="AS5" s="15" t="e">
        <f aca="false">(AD5/BY5) - 1</f>
        <v>#DIV/0!</v>
      </c>
      <c r="AT5" s="15" t="e">
        <f aca="false">(AE5/BZ5) - 1</f>
        <v>#DIV/0!</v>
      </c>
      <c r="AV5" s="344" t="n">
        <v>0.291666666666667</v>
      </c>
      <c r="AW5" s="345"/>
      <c r="AX5" s="371"/>
      <c r="AY5" s="345"/>
      <c r="AZ5" s="371"/>
      <c r="BA5" s="345"/>
      <c r="BB5" s="371"/>
      <c r="BC5" s="345"/>
      <c r="BD5" s="371"/>
      <c r="BE5" s="345"/>
      <c r="BF5" s="371"/>
      <c r="BG5" s="345"/>
      <c r="BH5" s="371"/>
      <c r="BI5" s="345"/>
      <c r="BJ5" s="371"/>
      <c r="BK5" s="345"/>
      <c r="BL5" s="371"/>
      <c r="BN5" s="340" t="n">
        <f aca="false">AW5+AY5+BA5+BC5+BE5+BG5+BI5+BK5</f>
        <v>0</v>
      </c>
      <c r="BO5" s="4" t="n">
        <f aca="false">AX5+AZ5+BB5+BD5+BF5+BH5+BJ5+BL5</f>
        <v>0</v>
      </c>
      <c r="BP5" s="341" t="e">
        <f aca="false">BO5/(BO5+BN5)</f>
        <v>#DIV/0!</v>
      </c>
      <c r="BQ5" s="4" t="n">
        <f aca="false">AW5+AX5+BE5+BF5</f>
        <v>0</v>
      </c>
      <c r="BR5" s="4" t="n">
        <f aca="false">AY5+AZ5+BG5+BH5</f>
        <v>0</v>
      </c>
      <c r="BS5" s="4" t="n">
        <f aca="false">BA5+BB5+BI5+BJ5</f>
        <v>0</v>
      </c>
      <c r="BT5" s="4" t="n">
        <f aca="false">SUM(BQ5:BS5)</f>
        <v>0</v>
      </c>
      <c r="BU5" s="15" t="e">
        <f aca="false">BR5/BT5</f>
        <v>#DIV/0!</v>
      </c>
      <c r="BV5" s="15" t="e">
        <f aca="false">BS5/BT5</f>
        <v>#DIV/0!</v>
      </c>
      <c r="BW5" s="4" t="n">
        <f aca="false">BC5+BD5+BK5+BL5</f>
        <v>0</v>
      </c>
      <c r="BX5" s="4" t="n">
        <f aca="false">SUM(AW5:BD5)</f>
        <v>0</v>
      </c>
      <c r="BY5" s="342" t="n">
        <f aca="false">SUM(BE5:BL5)</f>
        <v>0</v>
      </c>
      <c r="BZ5" s="343" t="n">
        <f aca="false">SUM(AW5:BL5)</f>
        <v>0</v>
      </c>
      <c r="CC5" s="15" t="e">
        <f aca="false">(BN5/DI5) - 1</f>
        <v>#DIV/0!</v>
      </c>
      <c r="CD5" s="15" t="e">
        <f aca="false">(BO5/DJ5) - 1</f>
        <v>#DIV/0!</v>
      </c>
      <c r="CE5" s="15" t="e">
        <f aca="false">(BP5/DK5) - 1</f>
        <v>#DIV/0!</v>
      </c>
      <c r="CF5" s="15" t="e">
        <f aca="false">(BQ5/DL5) - 1</f>
        <v>#DIV/0!</v>
      </c>
      <c r="CG5" s="15" t="e">
        <f aca="false">(BR5/DM5) - 1</f>
        <v>#DIV/0!</v>
      </c>
      <c r="CH5" s="15" t="e">
        <f aca="false">(BS5/DN5) - 1</f>
        <v>#DIV/0!</v>
      </c>
      <c r="CI5" s="15" t="e">
        <f aca="false">(BT5/DO5) - 1</f>
        <v>#DIV/0!</v>
      </c>
      <c r="CJ5" s="15" t="e">
        <f aca="false">(BU5/DP5) - 1</f>
        <v>#DIV/0!</v>
      </c>
      <c r="CK5" s="15" t="e">
        <f aca="false">(BV5/DQ5) - 1</f>
        <v>#DIV/0!</v>
      </c>
      <c r="CL5" s="15" t="e">
        <f aca="false">(BW5/DR5) - 1</f>
        <v>#DIV/0!</v>
      </c>
      <c r="CM5" s="15" t="e">
        <f aca="false">(BX5/DS5) - 1</f>
        <v>#DIV/0!</v>
      </c>
      <c r="CN5" s="15" t="e">
        <f aca="false">(BY5/DT5) - 1</f>
        <v>#DIV/0!</v>
      </c>
      <c r="CO5" s="15" t="e">
        <f aca="false">(BZ5/DU5) - 1</f>
        <v>#DIV/0!</v>
      </c>
      <c r="CQ5" s="344" t="n">
        <v>0.291666666666667</v>
      </c>
      <c r="CR5" s="345"/>
      <c r="CS5" s="371"/>
      <c r="CT5" s="345"/>
      <c r="CU5" s="371"/>
      <c r="CV5" s="345"/>
      <c r="CW5" s="371"/>
      <c r="CX5" s="345"/>
      <c r="CY5" s="371"/>
      <c r="CZ5" s="345"/>
      <c r="DA5" s="371"/>
      <c r="DB5" s="345"/>
      <c r="DC5" s="371"/>
      <c r="DD5" s="345"/>
      <c r="DE5" s="371"/>
      <c r="DF5" s="345"/>
      <c r="DG5" s="371"/>
      <c r="DI5" s="340" t="n">
        <f aca="false">CR5+CT5+CV5+CX5+CZ5+DB5+DD5+DF5</f>
        <v>0</v>
      </c>
      <c r="DJ5" s="4" t="n">
        <f aca="false">CS5+CU5+CW5+CY5+DA5+DC5+DE5+DG5</f>
        <v>0</v>
      </c>
      <c r="DK5" s="341" t="e">
        <f aca="false">DJ5/(DJ5+DI5)</f>
        <v>#DIV/0!</v>
      </c>
      <c r="DL5" s="4" t="n">
        <f aca="false">CR5+CS5+CZ5+DA5</f>
        <v>0</v>
      </c>
      <c r="DM5" s="4" t="n">
        <f aca="false">CT5+CU5+DB5+DC5</f>
        <v>0</v>
      </c>
      <c r="DN5" s="4" t="n">
        <f aca="false">CV5+CW5+DD5+DE5</f>
        <v>0</v>
      </c>
      <c r="DO5" s="4" t="n">
        <f aca="false">SUM(DL5:DN5)</f>
        <v>0</v>
      </c>
      <c r="DP5" s="15" t="e">
        <f aca="false">DM5/DO5</f>
        <v>#DIV/0!</v>
      </c>
      <c r="DQ5" s="15" t="e">
        <f aca="false">DN5/DO5</f>
        <v>#DIV/0!</v>
      </c>
      <c r="DR5" s="4" t="n">
        <f aca="false">CX5+CY5+DF5+DG5</f>
        <v>0</v>
      </c>
      <c r="DS5" s="4" t="n">
        <f aca="false">SUM(CR5:CY5)</f>
        <v>0</v>
      </c>
      <c r="DT5" s="342" t="n">
        <f aca="false">SUM(CZ5:DG5)</f>
        <v>0</v>
      </c>
      <c r="DU5" s="343" t="n">
        <f aca="false">SUM(CR5:DG5)</f>
        <v>0</v>
      </c>
      <c r="DX5" s="15" t="e">
        <f aca="false">(DI5/FD5) - 1</f>
        <v>#DIV/0!</v>
      </c>
      <c r="DY5" s="15" t="e">
        <f aca="false">(DJ5/FE5) - 1</f>
        <v>#DIV/0!</v>
      </c>
      <c r="DZ5" s="15" t="e">
        <f aca="false">(DK5/FF5) - 1</f>
        <v>#DIV/0!</v>
      </c>
      <c r="EA5" s="15" t="e">
        <f aca="false">(DL5/FG5) - 1</f>
        <v>#DIV/0!</v>
      </c>
      <c r="EB5" s="15" t="e">
        <f aca="false">(DM5/FH5) - 1</f>
        <v>#DIV/0!</v>
      </c>
      <c r="EC5" s="15" t="e">
        <f aca="false">(DN5/FI5) - 1</f>
        <v>#DIV/0!</v>
      </c>
      <c r="ED5" s="15" t="e">
        <f aca="false">(DO5/FJ5) - 1</f>
        <v>#DIV/0!</v>
      </c>
      <c r="EE5" s="15" t="e">
        <f aca="false">(DP5/FK5) - 1</f>
        <v>#DIV/0!</v>
      </c>
      <c r="EF5" s="15" t="e">
        <f aca="false">(DQ5/FL5) - 1</f>
        <v>#DIV/0!</v>
      </c>
      <c r="EG5" s="15" t="e">
        <f aca="false">(DR5/FM5) - 1</f>
        <v>#DIV/0!</v>
      </c>
      <c r="EH5" s="15" t="e">
        <f aca="false">(DS5/FN5) - 1</f>
        <v>#DIV/0!</v>
      </c>
      <c r="EI5" s="15" t="e">
        <f aca="false">(DT5/FO5) - 1</f>
        <v>#DIV/0!</v>
      </c>
      <c r="EJ5" s="15" t="e">
        <f aca="false">(DU5/FP5) - 1</f>
        <v>#DIV/0!</v>
      </c>
      <c r="EL5" s="344" t="n">
        <v>0.291666666666667</v>
      </c>
      <c r="EM5" s="345"/>
      <c r="EN5" s="371"/>
      <c r="EO5" s="345"/>
      <c r="EP5" s="371"/>
      <c r="EQ5" s="345"/>
      <c r="ER5" s="371"/>
      <c r="ES5" s="345"/>
      <c r="ET5" s="371"/>
      <c r="EU5" s="345"/>
      <c r="EV5" s="371"/>
      <c r="EW5" s="345"/>
      <c r="EX5" s="371"/>
      <c r="EY5" s="345"/>
      <c r="EZ5" s="371"/>
      <c r="FA5" s="345"/>
      <c r="FB5" s="371"/>
      <c r="FD5" s="340" t="n">
        <f aca="false">EM5+EO5+EQ5+ES5+EU5+EW5+EY5+FA5</f>
        <v>0</v>
      </c>
      <c r="FE5" s="4" t="n">
        <f aca="false">EN5+EP5+ER5+ET5+EV5+EX5+EZ5+FB5</f>
        <v>0</v>
      </c>
      <c r="FF5" s="341" t="e">
        <f aca="false">FE5/(FE5+FD5)</f>
        <v>#DIV/0!</v>
      </c>
      <c r="FG5" s="4" t="n">
        <f aca="false">EM5+EN5+EU5+EV5</f>
        <v>0</v>
      </c>
      <c r="FH5" s="4" t="n">
        <f aca="false">EO5+EP5+EW5+EX5</f>
        <v>0</v>
      </c>
      <c r="FI5" s="4" t="n">
        <f aca="false">EQ5+ER5+EY5+EZ5</f>
        <v>0</v>
      </c>
      <c r="FJ5" s="4" t="n">
        <f aca="false">SUM(FG5:FI5)</f>
        <v>0</v>
      </c>
      <c r="FK5" s="15" t="e">
        <f aca="false">FH5/FJ5</f>
        <v>#DIV/0!</v>
      </c>
      <c r="FL5" s="15" t="e">
        <f aca="false">FI5/FJ5</f>
        <v>#DIV/0!</v>
      </c>
      <c r="FM5" s="4" t="n">
        <f aca="false">ES5+ET5+FA5+FB5</f>
        <v>0</v>
      </c>
      <c r="FN5" s="4" t="n">
        <f aca="false">SUM(EM5:ET5)</f>
        <v>0</v>
      </c>
      <c r="FO5" s="342" t="n">
        <f aca="false">SUM(EU5:FB5)</f>
        <v>0</v>
      </c>
      <c r="FP5" s="343" t="n">
        <f aca="false">SUM(EM5:FB5)</f>
        <v>0</v>
      </c>
      <c r="GF5" s="347" t="e">
        <f aca="false">(FD5/FR5) - 1</f>
        <v>#DIV/0!</v>
      </c>
      <c r="GG5" s="15" t="e">
        <f aca="false">(FE5/FS5) - 1</f>
        <v>#DIV/0!</v>
      </c>
      <c r="GH5" s="15" t="e">
        <f aca="false">(FF5/FT5) - 1</f>
        <v>#DIV/0!</v>
      </c>
      <c r="GI5" s="15" t="e">
        <f aca="false">(FG5/FU5) - 1</f>
        <v>#DIV/0!</v>
      </c>
      <c r="GJ5" s="15" t="e">
        <f aca="false">(FH5/FV5) - 1</f>
        <v>#DIV/0!</v>
      </c>
      <c r="GK5" s="15" t="e">
        <f aca="false">(FI5/FW5) - 1</f>
        <v>#DIV/0!</v>
      </c>
      <c r="GL5" s="15" t="e">
        <f aca="false">(FJ5/FX5) - 1</f>
        <v>#DIV/0!</v>
      </c>
      <c r="GM5" s="15" t="e">
        <f aca="false">(FK5/FY5) - 1</f>
        <v>#DIV/0!</v>
      </c>
      <c r="GN5" s="15" t="e">
        <f aca="false">(FL5/FZ5) - 1</f>
        <v>#DIV/0!</v>
      </c>
      <c r="GO5" s="15" t="e">
        <f aca="false">(FM5/GA5) - 1</f>
        <v>#DIV/0!</v>
      </c>
      <c r="GP5" s="15" t="e">
        <f aca="false">(FN5/GB5) - 1</f>
        <v>#DIV/0!</v>
      </c>
      <c r="GQ5" s="15" t="e">
        <f aca="false">(FO5/GC5) - 1</f>
        <v>#DIV/0!</v>
      </c>
      <c r="GR5" s="348" t="e">
        <f aca="false">(FP5/GD5) - 1</f>
        <v>#DIV/0!</v>
      </c>
    </row>
    <row r="6" customFormat="false" ht="21" hidden="false" customHeight="true" outlineLevel="0" collapsed="false">
      <c r="A6" s="349" t="n">
        <v>0.302083333333333</v>
      </c>
      <c r="B6" s="376"/>
      <c r="C6" s="377"/>
      <c r="D6" s="376"/>
      <c r="E6" s="377"/>
      <c r="F6" s="376"/>
      <c r="G6" s="377"/>
      <c r="H6" s="376"/>
      <c r="I6" s="377"/>
      <c r="J6" s="376"/>
      <c r="K6" s="377"/>
      <c r="L6" s="376"/>
      <c r="M6" s="377"/>
      <c r="N6" s="376"/>
      <c r="O6" s="377"/>
      <c r="P6" s="376"/>
      <c r="Q6" s="377"/>
      <c r="S6" s="340" t="n">
        <f aca="false">B6+D6+F6+H6+J6+L6+N6+P6</f>
        <v>0</v>
      </c>
      <c r="T6" s="4" t="n">
        <f aca="false">C6+E6+G6+I6+K6+M6+O6+Q6</f>
        <v>0</v>
      </c>
      <c r="U6" s="341" t="e">
        <f aca="false">T6/(T6+S6)</f>
        <v>#DIV/0!</v>
      </c>
      <c r="V6" s="4" t="n">
        <f aca="false">B6+C6+J6+K6</f>
        <v>0</v>
      </c>
      <c r="W6" s="4" t="n">
        <f aca="false">D6+E6+L6+M6</f>
        <v>0</v>
      </c>
      <c r="X6" s="4" t="n">
        <f aca="false">F6+G6+N6+O6</f>
        <v>0</v>
      </c>
      <c r="Y6" s="4" t="n">
        <f aca="false">SUM(V6:X6)</f>
        <v>0</v>
      </c>
      <c r="Z6" s="15" t="e">
        <f aca="false">W6/Y6</f>
        <v>#DIV/0!</v>
      </c>
      <c r="AA6" s="15" t="e">
        <f aca="false">X6/Y6</f>
        <v>#DIV/0!</v>
      </c>
      <c r="AB6" s="4" t="n">
        <f aca="false">H6+I6+P6+Q6</f>
        <v>0</v>
      </c>
      <c r="AC6" s="4" t="n">
        <f aca="false">SUM(B6:I6)</f>
        <v>0</v>
      </c>
      <c r="AD6" s="342" t="n">
        <f aca="false">SUM(J6:Q6)</f>
        <v>0</v>
      </c>
      <c r="AE6" s="343" t="n">
        <f aca="false">SUM(B6:Q6)</f>
        <v>0</v>
      </c>
      <c r="AH6" s="15" t="e">
        <f aca="false">(S6/BN6) - 1</f>
        <v>#DIV/0!</v>
      </c>
      <c r="AI6" s="15" t="e">
        <f aca="false">(T6/BO6) - 1</f>
        <v>#DIV/0!</v>
      </c>
      <c r="AJ6" s="15" t="e">
        <f aca="false">(U6/BP6) - 1</f>
        <v>#DIV/0!</v>
      </c>
      <c r="AK6" s="15" t="e">
        <f aca="false">(V6/BQ6) - 1</f>
        <v>#DIV/0!</v>
      </c>
      <c r="AL6" s="15" t="e">
        <f aca="false">(W6/BR6) - 1</f>
        <v>#DIV/0!</v>
      </c>
      <c r="AM6" s="15" t="e">
        <f aca="false">(X6/BS6) - 1</f>
        <v>#DIV/0!</v>
      </c>
      <c r="AN6" s="15" t="e">
        <f aca="false">(Y6/BT6) - 1</f>
        <v>#DIV/0!</v>
      </c>
      <c r="AO6" s="15" t="e">
        <f aca="false">(Z6/BU6) - 1</f>
        <v>#DIV/0!</v>
      </c>
      <c r="AP6" s="15" t="e">
        <f aca="false">(AA6/BV6) - 1</f>
        <v>#DIV/0!</v>
      </c>
      <c r="AQ6" s="15" t="e">
        <f aca="false">(AB6/BW6) - 1</f>
        <v>#DIV/0!</v>
      </c>
      <c r="AR6" s="15" t="e">
        <f aca="false">(AC6/BX6) - 1</f>
        <v>#DIV/0!</v>
      </c>
      <c r="AS6" s="15" t="e">
        <f aca="false">(AD6/BY6) - 1</f>
        <v>#DIV/0!</v>
      </c>
      <c r="AT6" s="15" t="e">
        <f aca="false">(AE6/BZ6) - 1</f>
        <v>#DIV/0!</v>
      </c>
      <c r="AV6" s="349" t="n">
        <v>0.302083333333333</v>
      </c>
      <c r="AW6" s="376"/>
      <c r="AX6" s="377"/>
      <c r="AY6" s="376"/>
      <c r="AZ6" s="377"/>
      <c r="BA6" s="376"/>
      <c r="BB6" s="377"/>
      <c r="BC6" s="376"/>
      <c r="BD6" s="377"/>
      <c r="BE6" s="376"/>
      <c r="BF6" s="377"/>
      <c r="BG6" s="376"/>
      <c r="BH6" s="377"/>
      <c r="BI6" s="376"/>
      <c r="BJ6" s="377"/>
      <c r="BK6" s="376"/>
      <c r="BL6" s="377"/>
      <c r="BN6" s="340" t="n">
        <f aca="false">AW6+AY6+BA6+BC6+BE6+BG6+BI6+BK6</f>
        <v>0</v>
      </c>
      <c r="BO6" s="4" t="n">
        <f aca="false">AX6+AZ6+BB6+BD6+BF6+BH6+BJ6+BL6</f>
        <v>0</v>
      </c>
      <c r="BP6" s="341" t="e">
        <f aca="false">BO6/(BO6+BN6)</f>
        <v>#DIV/0!</v>
      </c>
      <c r="BQ6" s="4" t="n">
        <f aca="false">AW6+AX6+BE6+BF6</f>
        <v>0</v>
      </c>
      <c r="BR6" s="4" t="n">
        <f aca="false">AY6+AZ6+BG6+BH6</f>
        <v>0</v>
      </c>
      <c r="BS6" s="4" t="n">
        <f aca="false">BA6+BB6+BI6+BJ6</f>
        <v>0</v>
      </c>
      <c r="BT6" s="4" t="n">
        <f aca="false">SUM(BQ6:BS6)</f>
        <v>0</v>
      </c>
      <c r="BU6" s="15" t="e">
        <f aca="false">BR6/BT6</f>
        <v>#DIV/0!</v>
      </c>
      <c r="BV6" s="15" t="e">
        <f aca="false">BS6/BT6</f>
        <v>#DIV/0!</v>
      </c>
      <c r="BW6" s="4" t="n">
        <f aca="false">BC6+BD6+BK6+BL6</f>
        <v>0</v>
      </c>
      <c r="BX6" s="4" t="n">
        <f aca="false">SUM(AW6:BD6)</f>
        <v>0</v>
      </c>
      <c r="BY6" s="342" t="n">
        <f aca="false">SUM(BE6:BL6)</f>
        <v>0</v>
      </c>
      <c r="BZ6" s="343" t="n">
        <f aca="false">SUM(AW6:BL6)</f>
        <v>0</v>
      </c>
      <c r="CC6" s="15" t="e">
        <f aca="false">(BN6/DI6) - 1</f>
        <v>#DIV/0!</v>
      </c>
      <c r="CD6" s="15" t="e">
        <f aca="false">(BO6/DJ6) - 1</f>
        <v>#DIV/0!</v>
      </c>
      <c r="CE6" s="15" t="e">
        <f aca="false">(BP6/DK6) - 1</f>
        <v>#DIV/0!</v>
      </c>
      <c r="CF6" s="15" t="e">
        <f aca="false">(BQ6/DL6) - 1</f>
        <v>#DIV/0!</v>
      </c>
      <c r="CG6" s="15" t="e">
        <f aca="false">(BR6/DM6) - 1</f>
        <v>#DIV/0!</v>
      </c>
      <c r="CH6" s="15" t="e">
        <f aca="false">(BS6/DN6) - 1</f>
        <v>#DIV/0!</v>
      </c>
      <c r="CI6" s="15" t="e">
        <f aca="false">(BT6/DO6) - 1</f>
        <v>#DIV/0!</v>
      </c>
      <c r="CJ6" s="15" t="e">
        <f aca="false">(BU6/DP6) - 1</f>
        <v>#DIV/0!</v>
      </c>
      <c r="CK6" s="15" t="e">
        <f aca="false">(BV6/DQ6) - 1</f>
        <v>#DIV/0!</v>
      </c>
      <c r="CL6" s="15" t="e">
        <f aca="false">(BW6/DR6) - 1</f>
        <v>#DIV/0!</v>
      </c>
      <c r="CM6" s="15" t="e">
        <f aca="false">(BX6/DS6) - 1</f>
        <v>#DIV/0!</v>
      </c>
      <c r="CN6" s="15" t="e">
        <f aca="false">(BY6/DT6) - 1</f>
        <v>#DIV/0!</v>
      </c>
      <c r="CO6" s="15" t="e">
        <f aca="false">(BZ6/DU6) - 1</f>
        <v>#DIV/0!</v>
      </c>
      <c r="CQ6" s="349" t="n">
        <v>0.302083333333333</v>
      </c>
      <c r="CR6" s="376"/>
      <c r="CS6" s="377"/>
      <c r="CT6" s="376"/>
      <c r="CU6" s="377"/>
      <c r="CV6" s="376"/>
      <c r="CW6" s="377"/>
      <c r="CX6" s="376"/>
      <c r="CY6" s="377"/>
      <c r="CZ6" s="376"/>
      <c r="DA6" s="377"/>
      <c r="DB6" s="376"/>
      <c r="DC6" s="377"/>
      <c r="DD6" s="376"/>
      <c r="DE6" s="377"/>
      <c r="DF6" s="376"/>
      <c r="DG6" s="377"/>
      <c r="DI6" s="340" t="n">
        <f aca="false">CR6+CT6+CV6+CX6+CZ6+DB6+DD6+DF6</f>
        <v>0</v>
      </c>
      <c r="DJ6" s="4" t="n">
        <f aca="false">CS6+CU6+CW6+CY6+DA6+DC6+DE6+DG6</f>
        <v>0</v>
      </c>
      <c r="DK6" s="341" t="e">
        <f aca="false">DJ6/(DJ6+DI6)</f>
        <v>#DIV/0!</v>
      </c>
      <c r="DL6" s="4" t="n">
        <f aca="false">CR6+CS6+CZ6+DA6</f>
        <v>0</v>
      </c>
      <c r="DM6" s="4" t="n">
        <f aca="false">CT6+CU6+DB6+DC6</f>
        <v>0</v>
      </c>
      <c r="DN6" s="4" t="n">
        <f aca="false">CV6+CW6+DD6+DE6</f>
        <v>0</v>
      </c>
      <c r="DO6" s="4" t="n">
        <f aca="false">SUM(DL6:DN6)</f>
        <v>0</v>
      </c>
      <c r="DP6" s="15" t="e">
        <f aca="false">DM6/DO6</f>
        <v>#DIV/0!</v>
      </c>
      <c r="DQ6" s="15" t="e">
        <f aca="false">DN6/DO6</f>
        <v>#DIV/0!</v>
      </c>
      <c r="DR6" s="4" t="n">
        <f aca="false">CX6+CY6+DF6+DG6</f>
        <v>0</v>
      </c>
      <c r="DS6" s="4" t="n">
        <f aca="false">SUM(CR6:CY6)</f>
        <v>0</v>
      </c>
      <c r="DT6" s="342" t="n">
        <f aca="false">SUM(CZ6:DG6)</f>
        <v>0</v>
      </c>
      <c r="DU6" s="343" t="n">
        <f aca="false">SUM(CR6:DG6)</f>
        <v>0</v>
      </c>
      <c r="DX6" s="15" t="e">
        <f aca="false">(DI6/FD6) - 1</f>
        <v>#DIV/0!</v>
      </c>
      <c r="DY6" s="15" t="e">
        <f aca="false">(DJ6/FE6) - 1</f>
        <v>#DIV/0!</v>
      </c>
      <c r="DZ6" s="15" t="e">
        <f aca="false">(DK6/FF6) - 1</f>
        <v>#DIV/0!</v>
      </c>
      <c r="EA6" s="15" t="e">
        <f aca="false">(DL6/FG6) - 1</f>
        <v>#DIV/0!</v>
      </c>
      <c r="EB6" s="15" t="e">
        <f aca="false">(DM6/FH6) - 1</f>
        <v>#DIV/0!</v>
      </c>
      <c r="EC6" s="15" t="e">
        <f aca="false">(DN6/FI6) - 1</f>
        <v>#DIV/0!</v>
      </c>
      <c r="ED6" s="15" t="e">
        <f aca="false">(DO6/FJ6) - 1</f>
        <v>#DIV/0!</v>
      </c>
      <c r="EE6" s="15" t="e">
        <f aca="false">(DP6/FK6) - 1</f>
        <v>#DIV/0!</v>
      </c>
      <c r="EF6" s="15" t="e">
        <f aca="false">(DQ6/FL6) - 1</f>
        <v>#DIV/0!</v>
      </c>
      <c r="EG6" s="15" t="e">
        <f aca="false">(DR6/FM6) - 1</f>
        <v>#DIV/0!</v>
      </c>
      <c r="EH6" s="15" t="e">
        <f aca="false">(DS6/FN6) - 1</f>
        <v>#DIV/0!</v>
      </c>
      <c r="EI6" s="15" t="e">
        <f aca="false">(DT6/FO6) - 1</f>
        <v>#DIV/0!</v>
      </c>
      <c r="EJ6" s="15" t="e">
        <f aca="false">(DU6/FP6) - 1</f>
        <v>#DIV/0!</v>
      </c>
      <c r="EL6" s="349" t="n">
        <v>0.302083333333333</v>
      </c>
      <c r="EM6" s="376"/>
      <c r="EN6" s="377"/>
      <c r="EO6" s="376"/>
      <c r="EP6" s="377"/>
      <c r="EQ6" s="376"/>
      <c r="ER6" s="377"/>
      <c r="ES6" s="376"/>
      <c r="ET6" s="377"/>
      <c r="EU6" s="376"/>
      <c r="EV6" s="377"/>
      <c r="EW6" s="376"/>
      <c r="EX6" s="377"/>
      <c r="EY6" s="376"/>
      <c r="EZ6" s="377"/>
      <c r="FA6" s="376"/>
      <c r="FB6" s="377"/>
      <c r="FD6" s="340" t="n">
        <f aca="false">EM6+EO6+EQ6+ES6+EU6+EW6+EY6+FA6</f>
        <v>0</v>
      </c>
      <c r="FE6" s="4" t="n">
        <f aca="false">EN6+EP6+ER6+ET6+EV6+EX6+EZ6+FB6</f>
        <v>0</v>
      </c>
      <c r="FF6" s="341" t="e">
        <f aca="false">FE6/(FE6+FD6)</f>
        <v>#DIV/0!</v>
      </c>
      <c r="FG6" s="4" t="n">
        <f aca="false">EM6+EN6+EU6+EV6</f>
        <v>0</v>
      </c>
      <c r="FH6" s="4" t="n">
        <f aca="false">EO6+EP6+EW6+EX6</f>
        <v>0</v>
      </c>
      <c r="FI6" s="4" t="n">
        <f aca="false">EQ6+ER6+EY6+EZ6</f>
        <v>0</v>
      </c>
      <c r="FJ6" s="4" t="n">
        <f aca="false">SUM(FG6:FI6)</f>
        <v>0</v>
      </c>
      <c r="FK6" s="15" t="e">
        <f aca="false">FH6/FJ6</f>
        <v>#DIV/0!</v>
      </c>
      <c r="FL6" s="15" t="e">
        <f aca="false">FI6/FJ6</f>
        <v>#DIV/0!</v>
      </c>
      <c r="FM6" s="4" t="n">
        <f aca="false">ES6+ET6+FA6+FB6</f>
        <v>0</v>
      </c>
      <c r="FN6" s="4" t="n">
        <f aca="false">SUM(EM6:ET6)</f>
        <v>0</v>
      </c>
      <c r="FO6" s="342" t="n">
        <f aca="false">SUM(EU6:FB6)</f>
        <v>0</v>
      </c>
      <c r="FP6" s="343" t="n">
        <f aca="false">SUM(EM6:FB6)</f>
        <v>0</v>
      </c>
      <c r="GF6" s="347" t="e">
        <f aca="false">(FD6/FR6) - 1</f>
        <v>#DIV/0!</v>
      </c>
      <c r="GG6" s="15" t="e">
        <f aca="false">(FE6/FS6) - 1</f>
        <v>#DIV/0!</v>
      </c>
      <c r="GH6" s="15" t="e">
        <f aca="false">(FF6/FT6) - 1</f>
        <v>#DIV/0!</v>
      </c>
      <c r="GI6" s="15" t="e">
        <f aca="false">(FG6/FU6) - 1</f>
        <v>#DIV/0!</v>
      </c>
      <c r="GJ6" s="15" t="e">
        <f aca="false">(FH6/FV6) - 1</f>
        <v>#DIV/0!</v>
      </c>
      <c r="GK6" s="15" t="e">
        <f aca="false">(FI6/FW6) - 1</f>
        <v>#DIV/0!</v>
      </c>
      <c r="GL6" s="15" t="e">
        <f aca="false">(FJ6/FX6) - 1</f>
        <v>#DIV/0!</v>
      </c>
      <c r="GM6" s="15" t="e">
        <f aca="false">(FK6/FY6) - 1</f>
        <v>#DIV/0!</v>
      </c>
      <c r="GN6" s="15" t="e">
        <f aca="false">(FL6/FZ6) - 1</f>
        <v>#DIV/0!</v>
      </c>
      <c r="GO6" s="15" t="e">
        <f aca="false">(FM6/GA6) - 1</f>
        <v>#DIV/0!</v>
      </c>
      <c r="GP6" s="15" t="e">
        <f aca="false">(FN6/GB6) - 1</f>
        <v>#DIV/0!</v>
      </c>
      <c r="GQ6" s="15" t="e">
        <f aca="false">(FO6/GC6) - 1</f>
        <v>#DIV/0!</v>
      </c>
      <c r="GR6" s="348" t="e">
        <f aca="false">(FP6/GD6) - 1</f>
        <v>#DIV/0!</v>
      </c>
    </row>
    <row r="7" customFormat="false" ht="21" hidden="false" customHeight="true" outlineLevel="0" collapsed="false">
      <c r="A7" s="349" t="n">
        <v>0.3125</v>
      </c>
      <c r="B7" s="376"/>
      <c r="C7" s="377"/>
      <c r="D7" s="376"/>
      <c r="E7" s="377"/>
      <c r="F7" s="376"/>
      <c r="G7" s="377"/>
      <c r="H7" s="376"/>
      <c r="I7" s="377"/>
      <c r="J7" s="376"/>
      <c r="K7" s="377"/>
      <c r="L7" s="376"/>
      <c r="M7" s="377"/>
      <c r="N7" s="376"/>
      <c r="O7" s="377"/>
      <c r="P7" s="376"/>
      <c r="Q7" s="377"/>
      <c r="S7" s="340" t="n">
        <f aca="false">B7+D7+F7+H7+J7+L7+N7+P7</f>
        <v>0</v>
      </c>
      <c r="T7" s="4" t="n">
        <f aca="false">C7+E7+G7+I7+K7+M7+O7+Q7</f>
        <v>0</v>
      </c>
      <c r="U7" s="341" t="e">
        <f aca="false">T7/(T7+S7)</f>
        <v>#DIV/0!</v>
      </c>
      <c r="V7" s="4" t="n">
        <f aca="false">B7+C7+J7+K7</f>
        <v>0</v>
      </c>
      <c r="W7" s="4" t="n">
        <f aca="false">D7+E7+L7+M7</f>
        <v>0</v>
      </c>
      <c r="X7" s="4" t="n">
        <f aca="false">F7+G7+N7+O7</f>
        <v>0</v>
      </c>
      <c r="Y7" s="4" t="n">
        <f aca="false">SUM(V7:X7)</f>
        <v>0</v>
      </c>
      <c r="Z7" s="15" t="e">
        <f aca="false">W7/Y7</f>
        <v>#DIV/0!</v>
      </c>
      <c r="AA7" s="15" t="e">
        <f aca="false">X7/Y7</f>
        <v>#DIV/0!</v>
      </c>
      <c r="AB7" s="4" t="n">
        <f aca="false">H7+I7+P7+Q7</f>
        <v>0</v>
      </c>
      <c r="AC7" s="4" t="n">
        <f aca="false">SUM(B7:I7)</f>
        <v>0</v>
      </c>
      <c r="AD7" s="342" t="n">
        <f aca="false">SUM(J7:Q7)</f>
        <v>0</v>
      </c>
      <c r="AE7" s="343" t="n">
        <f aca="false">SUM(B7:Q7)</f>
        <v>0</v>
      </c>
      <c r="AH7" s="15" t="e">
        <f aca="false">(S7/BN7) - 1</f>
        <v>#DIV/0!</v>
      </c>
      <c r="AI7" s="15" t="e">
        <f aca="false">(T7/BO7) - 1</f>
        <v>#DIV/0!</v>
      </c>
      <c r="AJ7" s="15" t="e">
        <f aca="false">(U7/BP7) - 1</f>
        <v>#DIV/0!</v>
      </c>
      <c r="AK7" s="15" t="e">
        <f aca="false">(V7/BQ7) - 1</f>
        <v>#DIV/0!</v>
      </c>
      <c r="AL7" s="15" t="e">
        <f aca="false">(W7/BR7) - 1</f>
        <v>#DIV/0!</v>
      </c>
      <c r="AM7" s="15" t="e">
        <f aca="false">(X7/BS7) - 1</f>
        <v>#DIV/0!</v>
      </c>
      <c r="AN7" s="15" t="e">
        <f aca="false">(Y7/BT7) - 1</f>
        <v>#DIV/0!</v>
      </c>
      <c r="AO7" s="15" t="e">
        <f aca="false">(Z7/BU7) - 1</f>
        <v>#DIV/0!</v>
      </c>
      <c r="AP7" s="15" t="e">
        <f aca="false">(AA7/BV7) - 1</f>
        <v>#DIV/0!</v>
      </c>
      <c r="AQ7" s="15" t="e">
        <f aca="false">(AB7/BW7) - 1</f>
        <v>#DIV/0!</v>
      </c>
      <c r="AR7" s="15" t="e">
        <f aca="false">(AC7/BX7) - 1</f>
        <v>#DIV/0!</v>
      </c>
      <c r="AS7" s="15" t="e">
        <f aca="false">(AD7/BY7) - 1</f>
        <v>#DIV/0!</v>
      </c>
      <c r="AT7" s="15" t="e">
        <f aca="false">(AE7/BZ7) - 1</f>
        <v>#DIV/0!</v>
      </c>
      <c r="AV7" s="349" t="n">
        <v>0.3125</v>
      </c>
      <c r="AW7" s="376"/>
      <c r="AX7" s="377"/>
      <c r="AY7" s="376"/>
      <c r="AZ7" s="377"/>
      <c r="BA7" s="376"/>
      <c r="BB7" s="377"/>
      <c r="BC7" s="376"/>
      <c r="BD7" s="377"/>
      <c r="BE7" s="376"/>
      <c r="BF7" s="377"/>
      <c r="BG7" s="376"/>
      <c r="BH7" s="377"/>
      <c r="BI7" s="376"/>
      <c r="BJ7" s="377"/>
      <c r="BK7" s="376"/>
      <c r="BL7" s="377"/>
      <c r="BN7" s="340" t="n">
        <f aca="false">AW7+AY7+BA7+BC7+BE7+BG7+BI7+BK7</f>
        <v>0</v>
      </c>
      <c r="BO7" s="4" t="n">
        <f aca="false">AX7+AZ7+BB7+BD7+BF7+BH7+BJ7+BL7</f>
        <v>0</v>
      </c>
      <c r="BP7" s="341" t="e">
        <f aca="false">BO7/(BO7+BN7)</f>
        <v>#DIV/0!</v>
      </c>
      <c r="BQ7" s="4" t="n">
        <f aca="false">AW7+AX7+BE7+BF7</f>
        <v>0</v>
      </c>
      <c r="BR7" s="4" t="n">
        <f aca="false">AY7+AZ7+BG7+BH7</f>
        <v>0</v>
      </c>
      <c r="BS7" s="4" t="n">
        <f aca="false">BA7+BB7+BI7+BJ7</f>
        <v>0</v>
      </c>
      <c r="BT7" s="4" t="n">
        <f aca="false">SUM(BQ7:BS7)</f>
        <v>0</v>
      </c>
      <c r="BU7" s="15" t="e">
        <f aca="false">BR7/BT7</f>
        <v>#DIV/0!</v>
      </c>
      <c r="BV7" s="15" t="e">
        <f aca="false">BS7/BT7</f>
        <v>#DIV/0!</v>
      </c>
      <c r="BW7" s="4" t="n">
        <f aca="false">BC7+BD7+BK7+BL7</f>
        <v>0</v>
      </c>
      <c r="BX7" s="4" t="n">
        <f aca="false">SUM(AW7:BD7)</f>
        <v>0</v>
      </c>
      <c r="BY7" s="342" t="n">
        <f aca="false">SUM(BE7:BL7)</f>
        <v>0</v>
      </c>
      <c r="BZ7" s="343" t="n">
        <f aca="false">SUM(AW7:BL7)</f>
        <v>0</v>
      </c>
      <c r="CC7" s="15" t="e">
        <f aca="false">(BN7/DI7) - 1</f>
        <v>#DIV/0!</v>
      </c>
      <c r="CD7" s="15" t="e">
        <f aca="false">(BO7/DJ7) - 1</f>
        <v>#DIV/0!</v>
      </c>
      <c r="CE7" s="15" t="e">
        <f aca="false">(BP7/DK7) - 1</f>
        <v>#DIV/0!</v>
      </c>
      <c r="CF7" s="15" t="e">
        <f aca="false">(BQ7/DL7) - 1</f>
        <v>#DIV/0!</v>
      </c>
      <c r="CG7" s="15" t="e">
        <f aca="false">(BR7/DM7) - 1</f>
        <v>#DIV/0!</v>
      </c>
      <c r="CH7" s="15" t="e">
        <f aca="false">(BS7/DN7) - 1</f>
        <v>#DIV/0!</v>
      </c>
      <c r="CI7" s="15" t="e">
        <f aca="false">(BT7/DO7) - 1</f>
        <v>#DIV/0!</v>
      </c>
      <c r="CJ7" s="15" t="e">
        <f aca="false">(BU7/DP7) - 1</f>
        <v>#DIV/0!</v>
      </c>
      <c r="CK7" s="15" t="e">
        <f aca="false">(BV7/DQ7) - 1</f>
        <v>#DIV/0!</v>
      </c>
      <c r="CL7" s="15" t="e">
        <f aca="false">(BW7/DR7) - 1</f>
        <v>#DIV/0!</v>
      </c>
      <c r="CM7" s="15" t="e">
        <f aca="false">(BX7/DS7) - 1</f>
        <v>#DIV/0!</v>
      </c>
      <c r="CN7" s="15" t="e">
        <f aca="false">(BY7/DT7) - 1</f>
        <v>#DIV/0!</v>
      </c>
      <c r="CO7" s="15" t="e">
        <f aca="false">(BZ7/DU7) - 1</f>
        <v>#DIV/0!</v>
      </c>
      <c r="CQ7" s="349" t="n">
        <v>0.3125</v>
      </c>
      <c r="CR7" s="376"/>
      <c r="CS7" s="377"/>
      <c r="CT7" s="376"/>
      <c r="CU7" s="377"/>
      <c r="CV7" s="376"/>
      <c r="CW7" s="377"/>
      <c r="CX7" s="376"/>
      <c r="CY7" s="377"/>
      <c r="CZ7" s="376"/>
      <c r="DA7" s="377"/>
      <c r="DB7" s="376"/>
      <c r="DC7" s="377"/>
      <c r="DD7" s="376"/>
      <c r="DE7" s="377"/>
      <c r="DF7" s="376"/>
      <c r="DG7" s="377"/>
      <c r="DI7" s="340" t="n">
        <f aca="false">CR7+CT7+CV7+CX7+CZ7+DB7+DD7+DF7</f>
        <v>0</v>
      </c>
      <c r="DJ7" s="4" t="n">
        <f aca="false">CS7+CU7+CW7+CY7+DA7+DC7+DE7+DG7</f>
        <v>0</v>
      </c>
      <c r="DK7" s="341" t="e">
        <f aca="false">DJ7/(DJ7+DI7)</f>
        <v>#DIV/0!</v>
      </c>
      <c r="DL7" s="4" t="n">
        <f aca="false">CR7+CS7+CZ7+DA7</f>
        <v>0</v>
      </c>
      <c r="DM7" s="4" t="n">
        <f aca="false">CT7+CU7+DB7+DC7</f>
        <v>0</v>
      </c>
      <c r="DN7" s="4" t="n">
        <f aca="false">CV7+CW7+DD7+DE7</f>
        <v>0</v>
      </c>
      <c r="DO7" s="4" t="n">
        <f aca="false">SUM(DL7:DN7)</f>
        <v>0</v>
      </c>
      <c r="DP7" s="15" t="e">
        <f aca="false">DM7/DO7</f>
        <v>#DIV/0!</v>
      </c>
      <c r="DQ7" s="15" t="e">
        <f aca="false">DN7/DO7</f>
        <v>#DIV/0!</v>
      </c>
      <c r="DR7" s="4" t="n">
        <f aca="false">CX7+CY7+DF7+DG7</f>
        <v>0</v>
      </c>
      <c r="DS7" s="4" t="n">
        <f aca="false">SUM(CR7:CY7)</f>
        <v>0</v>
      </c>
      <c r="DT7" s="342" t="n">
        <f aca="false">SUM(CZ7:DG7)</f>
        <v>0</v>
      </c>
      <c r="DU7" s="343" t="n">
        <f aca="false">SUM(CR7:DG7)</f>
        <v>0</v>
      </c>
      <c r="DX7" s="15" t="n">
        <f aca="false">(DI7/FD7) - 1</f>
        <v>-1</v>
      </c>
      <c r="DY7" s="15" t="n">
        <f aca="false">(DJ7/FE7) - 1</f>
        <v>-1</v>
      </c>
      <c r="DZ7" s="15" t="e">
        <f aca="false">(DK7/FF7) - 1</f>
        <v>#DIV/0!</v>
      </c>
      <c r="EA7" s="15" t="n">
        <f aca="false">(DL7/FG7) - 1</f>
        <v>-1</v>
      </c>
      <c r="EB7" s="15" t="n">
        <f aca="false">(DM7/FH7) - 1</f>
        <v>-1</v>
      </c>
      <c r="EC7" s="15" t="e">
        <f aca="false">(DN7/FI7) - 1</f>
        <v>#DIV/0!</v>
      </c>
      <c r="ED7" s="15" t="n">
        <f aca="false">(DO7/FJ7) - 1</f>
        <v>-1</v>
      </c>
      <c r="EE7" s="15" t="e">
        <f aca="false">(DP7/FK7) - 1</f>
        <v>#DIV/0!</v>
      </c>
      <c r="EF7" s="15" t="e">
        <f aca="false">(DQ7/FL7) - 1</f>
        <v>#DIV/0!</v>
      </c>
      <c r="EG7" s="15" t="e">
        <f aca="false">(DR7/FM7) - 1</f>
        <v>#DIV/0!</v>
      </c>
      <c r="EH7" s="15" t="n">
        <f aca="false">(DS7/FN7) - 1</f>
        <v>-1</v>
      </c>
      <c r="EI7" s="15" t="e">
        <f aca="false">(DT7/FO7) - 1</f>
        <v>#DIV/0!</v>
      </c>
      <c r="EJ7" s="15" t="n">
        <f aca="false">(DU7/FP7) - 1</f>
        <v>-1</v>
      </c>
      <c r="EL7" s="349" t="n">
        <v>0.3125</v>
      </c>
      <c r="EM7" s="461"/>
      <c r="EN7" s="462" t="n">
        <v>1</v>
      </c>
      <c r="EO7" s="463" t="n">
        <v>1</v>
      </c>
      <c r="EP7" s="464"/>
      <c r="EQ7" s="463"/>
      <c r="ER7" s="464"/>
      <c r="ES7" s="461"/>
      <c r="ET7" s="462"/>
      <c r="EU7" s="461"/>
      <c r="EV7" s="462"/>
      <c r="EW7" s="463"/>
      <c r="EX7" s="464"/>
      <c r="EY7" s="463"/>
      <c r="EZ7" s="464"/>
      <c r="FA7" s="461"/>
      <c r="FB7" s="462"/>
      <c r="FD7" s="340" t="n">
        <f aca="false">EM7+EO7+EQ7+ES7+EU7+EW7+EY7+FA7</f>
        <v>1</v>
      </c>
      <c r="FE7" s="4" t="n">
        <f aca="false">EN7+EP7+ER7+ET7+EV7+EX7+EZ7+FB7</f>
        <v>1</v>
      </c>
      <c r="FF7" s="341" t="n">
        <f aca="false">FE7/(FE7+FD7)</f>
        <v>0.5</v>
      </c>
      <c r="FG7" s="4" t="n">
        <f aca="false">EM7+EN7+EU7+EV7</f>
        <v>1</v>
      </c>
      <c r="FH7" s="4" t="n">
        <f aca="false">EO7+EP7+EW7+EX7</f>
        <v>1</v>
      </c>
      <c r="FI7" s="4" t="n">
        <f aca="false">EQ7+ER7+EY7+EZ7</f>
        <v>0</v>
      </c>
      <c r="FJ7" s="4" t="n">
        <f aca="false">SUM(FG7:FI7)</f>
        <v>2</v>
      </c>
      <c r="FK7" s="15" t="n">
        <f aca="false">FH7/FJ7</f>
        <v>0.5</v>
      </c>
      <c r="FL7" s="15" t="n">
        <f aca="false">FI7/FJ7</f>
        <v>0</v>
      </c>
      <c r="FM7" s="4" t="n">
        <f aca="false">ES7+ET7+FA7+FB7</f>
        <v>0</v>
      </c>
      <c r="FN7" s="4" t="n">
        <f aca="false">SUM(EM7:ET7)</f>
        <v>2</v>
      </c>
      <c r="FO7" s="342" t="n">
        <f aca="false">SUM(EU7:FB7)</f>
        <v>0</v>
      </c>
      <c r="FP7" s="343" t="n">
        <f aca="false">SUM(EM7:FB7)</f>
        <v>2</v>
      </c>
      <c r="GF7" s="347" t="e">
        <f aca="false">(FD7/FR7) - 1</f>
        <v>#DIV/0!</v>
      </c>
      <c r="GG7" s="15" t="e">
        <f aca="false">(FE7/FS7) - 1</f>
        <v>#DIV/0!</v>
      </c>
      <c r="GH7" s="15" t="e">
        <f aca="false">(FF7/FT7) - 1</f>
        <v>#DIV/0!</v>
      </c>
      <c r="GI7" s="15" t="e">
        <f aca="false">(FG7/FU7) - 1</f>
        <v>#DIV/0!</v>
      </c>
      <c r="GJ7" s="15" t="e">
        <f aca="false">(FH7/FV7) - 1</f>
        <v>#DIV/0!</v>
      </c>
      <c r="GK7" s="15" t="e">
        <f aca="false">(FI7/FW7) - 1</f>
        <v>#DIV/0!</v>
      </c>
      <c r="GL7" s="15" t="e">
        <f aca="false">(FJ7/FX7) - 1</f>
        <v>#DIV/0!</v>
      </c>
      <c r="GM7" s="15" t="e">
        <f aca="false">(FK7/FY7) - 1</f>
        <v>#DIV/0!</v>
      </c>
      <c r="GN7" s="15" t="e">
        <f aca="false">(FL7/FZ7) - 1</f>
        <v>#DIV/0!</v>
      </c>
      <c r="GO7" s="15" t="e">
        <f aca="false">(FM7/GA7) - 1</f>
        <v>#DIV/0!</v>
      </c>
      <c r="GP7" s="15" t="e">
        <f aca="false">(FN7/GB7) - 1</f>
        <v>#DIV/0!</v>
      </c>
      <c r="GQ7" s="15" t="e">
        <f aca="false">(FO7/GC7) - 1</f>
        <v>#DIV/0!</v>
      </c>
      <c r="GR7" s="348" t="e">
        <f aca="false">(FP7/GD7) - 1</f>
        <v>#DIV/0!</v>
      </c>
    </row>
    <row r="8" customFormat="false" ht="21" hidden="false" customHeight="true" outlineLevel="0" collapsed="false">
      <c r="A8" s="349" t="n">
        <v>0.322916666666667</v>
      </c>
      <c r="B8" s="376"/>
      <c r="C8" s="377"/>
      <c r="D8" s="376"/>
      <c r="E8" s="377"/>
      <c r="F8" s="376"/>
      <c r="G8" s="377"/>
      <c r="H8" s="376"/>
      <c r="I8" s="377"/>
      <c r="J8" s="376"/>
      <c r="K8" s="377"/>
      <c r="L8" s="376"/>
      <c r="M8" s="377"/>
      <c r="N8" s="376"/>
      <c r="O8" s="377"/>
      <c r="P8" s="376"/>
      <c r="Q8" s="377"/>
      <c r="S8" s="340" t="n">
        <f aca="false">B8+D8+F8+H8+J8+L8+N8+P8</f>
        <v>0</v>
      </c>
      <c r="T8" s="4" t="n">
        <f aca="false">C8+E8+G8+I8+K8+M8+O8+Q8</f>
        <v>0</v>
      </c>
      <c r="U8" s="341" t="e">
        <f aca="false">T8/(T8+S8)</f>
        <v>#DIV/0!</v>
      </c>
      <c r="V8" s="4" t="n">
        <f aca="false">B8+C8+J8+K8</f>
        <v>0</v>
      </c>
      <c r="W8" s="4" t="n">
        <f aca="false">D8+E8+L8+M8</f>
        <v>0</v>
      </c>
      <c r="X8" s="4" t="n">
        <f aca="false">F8+G8+N8+O8</f>
        <v>0</v>
      </c>
      <c r="Y8" s="4" t="n">
        <f aca="false">SUM(V8:X8)</f>
        <v>0</v>
      </c>
      <c r="Z8" s="15" t="e">
        <f aca="false">W8/Y8</f>
        <v>#DIV/0!</v>
      </c>
      <c r="AA8" s="15" t="e">
        <f aca="false">X8/Y8</f>
        <v>#DIV/0!</v>
      </c>
      <c r="AB8" s="4" t="n">
        <f aca="false">H8+I8+P8+Q8</f>
        <v>0</v>
      </c>
      <c r="AC8" s="4" t="n">
        <f aca="false">SUM(B8:I8)</f>
        <v>0</v>
      </c>
      <c r="AD8" s="342" t="n">
        <f aca="false">SUM(J8:Q8)</f>
        <v>0</v>
      </c>
      <c r="AE8" s="343" t="n">
        <f aca="false">SUM(B8:Q8)</f>
        <v>0</v>
      </c>
      <c r="AH8" s="15" t="e">
        <f aca="false">(S8/BN8) - 1</f>
        <v>#DIV/0!</v>
      </c>
      <c r="AI8" s="15" t="e">
        <f aca="false">(T8/BO8) - 1</f>
        <v>#DIV/0!</v>
      </c>
      <c r="AJ8" s="15" t="e">
        <f aca="false">(U8/BP8) - 1</f>
        <v>#DIV/0!</v>
      </c>
      <c r="AK8" s="15" t="e">
        <f aca="false">(V8/BQ8) - 1</f>
        <v>#DIV/0!</v>
      </c>
      <c r="AL8" s="15" t="e">
        <f aca="false">(W8/BR8) - 1</f>
        <v>#DIV/0!</v>
      </c>
      <c r="AM8" s="15" t="e">
        <f aca="false">(X8/BS8) - 1</f>
        <v>#DIV/0!</v>
      </c>
      <c r="AN8" s="15" t="e">
        <f aca="false">(Y8/BT8) - 1</f>
        <v>#DIV/0!</v>
      </c>
      <c r="AO8" s="15" t="e">
        <f aca="false">(Z8/BU8) - 1</f>
        <v>#DIV/0!</v>
      </c>
      <c r="AP8" s="15" t="e">
        <f aca="false">(AA8/BV8) - 1</f>
        <v>#DIV/0!</v>
      </c>
      <c r="AQ8" s="15" t="e">
        <f aca="false">(AB8/BW8) - 1</f>
        <v>#DIV/0!</v>
      </c>
      <c r="AR8" s="15" t="e">
        <f aca="false">(AC8/BX8) - 1</f>
        <v>#DIV/0!</v>
      </c>
      <c r="AS8" s="15" t="e">
        <f aca="false">(AD8/BY8) - 1</f>
        <v>#DIV/0!</v>
      </c>
      <c r="AT8" s="15" t="e">
        <f aca="false">(AE8/BZ8) - 1</f>
        <v>#DIV/0!</v>
      </c>
      <c r="AV8" s="349" t="n">
        <v>0.322916666666667</v>
      </c>
      <c r="AW8" s="376"/>
      <c r="AX8" s="377"/>
      <c r="AY8" s="376"/>
      <c r="AZ8" s="377"/>
      <c r="BA8" s="376"/>
      <c r="BB8" s="377"/>
      <c r="BC8" s="376"/>
      <c r="BD8" s="377"/>
      <c r="BE8" s="376"/>
      <c r="BF8" s="377"/>
      <c r="BG8" s="376"/>
      <c r="BH8" s="377"/>
      <c r="BI8" s="376"/>
      <c r="BJ8" s="377"/>
      <c r="BK8" s="376"/>
      <c r="BL8" s="377"/>
      <c r="BN8" s="340" t="n">
        <f aca="false">AW8+AY8+BA8+BC8+BE8+BG8+BI8+BK8</f>
        <v>0</v>
      </c>
      <c r="BO8" s="4" t="n">
        <f aca="false">AX8+AZ8+BB8+BD8+BF8+BH8+BJ8+BL8</f>
        <v>0</v>
      </c>
      <c r="BP8" s="341" t="e">
        <f aca="false">BO8/(BO8+BN8)</f>
        <v>#DIV/0!</v>
      </c>
      <c r="BQ8" s="4" t="n">
        <f aca="false">AW8+AX8+BE8+BF8</f>
        <v>0</v>
      </c>
      <c r="BR8" s="4" t="n">
        <f aca="false">AY8+AZ8+BG8+BH8</f>
        <v>0</v>
      </c>
      <c r="BS8" s="4" t="n">
        <f aca="false">BA8+BB8+BI8+BJ8</f>
        <v>0</v>
      </c>
      <c r="BT8" s="4" t="n">
        <f aca="false">SUM(BQ8:BS8)</f>
        <v>0</v>
      </c>
      <c r="BU8" s="15" t="e">
        <f aca="false">BR8/BT8</f>
        <v>#DIV/0!</v>
      </c>
      <c r="BV8" s="15" t="e">
        <f aca="false">BS8/BT8</f>
        <v>#DIV/0!</v>
      </c>
      <c r="BW8" s="4" t="n">
        <f aca="false">BC8+BD8+BK8+BL8</f>
        <v>0</v>
      </c>
      <c r="BX8" s="4" t="n">
        <f aca="false">SUM(AW8:BD8)</f>
        <v>0</v>
      </c>
      <c r="BY8" s="342" t="n">
        <f aca="false">SUM(BE8:BL8)</f>
        <v>0</v>
      </c>
      <c r="BZ8" s="343" t="n">
        <f aca="false">SUM(AW8:BL8)</f>
        <v>0</v>
      </c>
      <c r="CC8" s="15" t="e">
        <f aca="false">(BN8/DI8) - 1</f>
        <v>#DIV/0!</v>
      </c>
      <c r="CD8" s="15" t="e">
        <f aca="false">(BO8/DJ8) - 1</f>
        <v>#DIV/0!</v>
      </c>
      <c r="CE8" s="15" t="e">
        <f aca="false">(BP8/DK8) - 1</f>
        <v>#DIV/0!</v>
      </c>
      <c r="CF8" s="15" t="e">
        <f aca="false">(BQ8/DL8) - 1</f>
        <v>#DIV/0!</v>
      </c>
      <c r="CG8" s="15" t="e">
        <f aca="false">(BR8/DM8) - 1</f>
        <v>#DIV/0!</v>
      </c>
      <c r="CH8" s="15" t="e">
        <f aca="false">(BS8/DN8) - 1</f>
        <v>#DIV/0!</v>
      </c>
      <c r="CI8" s="15" t="e">
        <f aca="false">(BT8/DO8) - 1</f>
        <v>#DIV/0!</v>
      </c>
      <c r="CJ8" s="15" t="e">
        <f aca="false">(BU8/DP8) - 1</f>
        <v>#DIV/0!</v>
      </c>
      <c r="CK8" s="15" t="e">
        <f aca="false">(BV8/DQ8) - 1</f>
        <v>#DIV/0!</v>
      </c>
      <c r="CL8" s="15" t="e">
        <f aca="false">(BW8/DR8) - 1</f>
        <v>#DIV/0!</v>
      </c>
      <c r="CM8" s="15" t="e">
        <f aca="false">(BX8/DS8) - 1</f>
        <v>#DIV/0!</v>
      </c>
      <c r="CN8" s="15" t="e">
        <f aca="false">(BY8/DT8) - 1</f>
        <v>#DIV/0!</v>
      </c>
      <c r="CO8" s="15" t="e">
        <f aca="false">(BZ8/DU8) - 1</f>
        <v>#DIV/0!</v>
      </c>
      <c r="CQ8" s="349" t="n">
        <v>0.322916666666667</v>
      </c>
      <c r="CR8" s="376"/>
      <c r="CS8" s="377"/>
      <c r="CT8" s="376"/>
      <c r="CU8" s="377"/>
      <c r="CV8" s="376"/>
      <c r="CW8" s="377"/>
      <c r="CX8" s="376"/>
      <c r="CY8" s="377"/>
      <c r="CZ8" s="376"/>
      <c r="DA8" s="377"/>
      <c r="DB8" s="376"/>
      <c r="DC8" s="377"/>
      <c r="DD8" s="376"/>
      <c r="DE8" s="377"/>
      <c r="DF8" s="376"/>
      <c r="DG8" s="377"/>
      <c r="DI8" s="340" t="n">
        <f aca="false">CR8+CT8+CV8+CX8+CZ8+DB8+DD8+DF8</f>
        <v>0</v>
      </c>
      <c r="DJ8" s="4" t="n">
        <f aca="false">CS8+CU8+CW8+CY8+DA8+DC8+DE8+DG8</f>
        <v>0</v>
      </c>
      <c r="DK8" s="341" t="e">
        <f aca="false">DJ8/(DJ8+DI8)</f>
        <v>#DIV/0!</v>
      </c>
      <c r="DL8" s="4" t="n">
        <f aca="false">CR8+CS8+CZ8+DA8</f>
        <v>0</v>
      </c>
      <c r="DM8" s="4" t="n">
        <f aca="false">CT8+CU8+DB8+DC8</f>
        <v>0</v>
      </c>
      <c r="DN8" s="4" t="n">
        <f aca="false">CV8+CW8+DD8+DE8</f>
        <v>0</v>
      </c>
      <c r="DO8" s="4" t="n">
        <f aca="false">SUM(DL8:DN8)</f>
        <v>0</v>
      </c>
      <c r="DP8" s="15" t="e">
        <f aca="false">DM8/DO8</f>
        <v>#DIV/0!</v>
      </c>
      <c r="DQ8" s="15" t="e">
        <f aca="false">DN8/DO8</f>
        <v>#DIV/0!</v>
      </c>
      <c r="DR8" s="4" t="n">
        <f aca="false">CX8+CY8+DF8+DG8</f>
        <v>0</v>
      </c>
      <c r="DS8" s="4" t="n">
        <f aca="false">SUM(CR8:CY8)</f>
        <v>0</v>
      </c>
      <c r="DT8" s="342" t="n">
        <f aca="false">SUM(CZ8:DG8)</f>
        <v>0</v>
      </c>
      <c r="DU8" s="343" t="n">
        <f aca="false">SUM(CR8:DG8)</f>
        <v>0</v>
      </c>
      <c r="DX8" s="15" t="e">
        <f aca="false">(DI8/FD8) - 1</f>
        <v>#DIV/0!</v>
      </c>
      <c r="DY8" s="15" t="e">
        <f aca="false">(DJ8/FE8) - 1</f>
        <v>#DIV/0!</v>
      </c>
      <c r="DZ8" s="15" t="e">
        <f aca="false">(DK8/FF8) - 1</f>
        <v>#DIV/0!</v>
      </c>
      <c r="EA8" s="15" t="e">
        <f aca="false">(DL8/FG8) - 1</f>
        <v>#DIV/0!</v>
      </c>
      <c r="EB8" s="15" t="e">
        <f aca="false">(DM8/FH8) - 1</f>
        <v>#DIV/0!</v>
      </c>
      <c r="EC8" s="15" t="e">
        <f aca="false">(DN8/FI8) - 1</f>
        <v>#DIV/0!</v>
      </c>
      <c r="ED8" s="15" t="e">
        <f aca="false">(DO8/FJ8) - 1</f>
        <v>#DIV/0!</v>
      </c>
      <c r="EE8" s="15" t="e">
        <f aca="false">(DP8/FK8) - 1</f>
        <v>#DIV/0!</v>
      </c>
      <c r="EF8" s="15" t="e">
        <f aca="false">(DQ8/FL8) - 1</f>
        <v>#DIV/0!</v>
      </c>
      <c r="EG8" s="15" t="e">
        <f aca="false">(DR8/FM8) - 1</f>
        <v>#DIV/0!</v>
      </c>
      <c r="EH8" s="15" t="e">
        <f aca="false">(DS8/FN8) - 1</f>
        <v>#DIV/0!</v>
      </c>
      <c r="EI8" s="15" t="e">
        <f aca="false">(DT8/FO8) - 1</f>
        <v>#DIV/0!</v>
      </c>
      <c r="EJ8" s="15" t="e">
        <f aca="false">(DU8/FP8) - 1</f>
        <v>#DIV/0!</v>
      </c>
      <c r="EL8" s="349" t="n">
        <v>0.322916666666667</v>
      </c>
      <c r="EM8" s="376"/>
      <c r="EN8" s="377"/>
      <c r="EO8" s="376"/>
      <c r="EP8" s="377"/>
      <c r="EQ8" s="376"/>
      <c r="ER8" s="377"/>
      <c r="ES8" s="376"/>
      <c r="ET8" s="377"/>
      <c r="EU8" s="376"/>
      <c r="EV8" s="377"/>
      <c r="EW8" s="376"/>
      <c r="EX8" s="377"/>
      <c r="EY8" s="376"/>
      <c r="EZ8" s="377"/>
      <c r="FA8" s="376"/>
      <c r="FB8" s="377"/>
      <c r="FD8" s="340" t="n">
        <f aca="false">EM8+EO8+EQ8+ES8+EU8+EW8+EY8+FA8</f>
        <v>0</v>
      </c>
      <c r="FE8" s="4" t="n">
        <f aca="false">EN8+EP8+ER8+ET8+EV8+EX8+EZ8+FB8</f>
        <v>0</v>
      </c>
      <c r="FF8" s="341" t="e">
        <f aca="false">FE8/(FE8+FD8)</f>
        <v>#DIV/0!</v>
      </c>
      <c r="FG8" s="4" t="n">
        <f aca="false">EM8+EN8+EU8+EV8</f>
        <v>0</v>
      </c>
      <c r="FH8" s="4" t="n">
        <f aca="false">EO8+EP8+EW8+EX8</f>
        <v>0</v>
      </c>
      <c r="FI8" s="4" t="n">
        <f aca="false">EQ8+ER8+EY8+EZ8</f>
        <v>0</v>
      </c>
      <c r="FJ8" s="4" t="n">
        <f aca="false">SUM(FG8:FI8)</f>
        <v>0</v>
      </c>
      <c r="FK8" s="15" t="e">
        <f aca="false">FH8/FJ8</f>
        <v>#DIV/0!</v>
      </c>
      <c r="FL8" s="15" t="e">
        <f aca="false">FI8/FJ8</f>
        <v>#DIV/0!</v>
      </c>
      <c r="FM8" s="4" t="n">
        <f aca="false">ES8+ET8+FA8+FB8</f>
        <v>0</v>
      </c>
      <c r="FN8" s="4" t="n">
        <f aca="false">SUM(EM8:ET8)</f>
        <v>0</v>
      </c>
      <c r="FO8" s="342" t="n">
        <f aca="false">SUM(EU8:FB8)</f>
        <v>0</v>
      </c>
      <c r="FP8" s="343" t="n">
        <f aca="false">SUM(EM8:FB8)</f>
        <v>0</v>
      </c>
      <c r="GF8" s="347" t="e">
        <f aca="false">(FD8/FR8) - 1</f>
        <v>#DIV/0!</v>
      </c>
      <c r="GG8" s="15" t="e">
        <f aca="false">(FE8/FS8) - 1</f>
        <v>#DIV/0!</v>
      </c>
      <c r="GH8" s="15" t="e">
        <f aca="false">(FF8/FT8) - 1</f>
        <v>#DIV/0!</v>
      </c>
      <c r="GI8" s="15" t="e">
        <f aca="false">(FG8/FU8) - 1</f>
        <v>#DIV/0!</v>
      </c>
      <c r="GJ8" s="15" t="e">
        <f aca="false">(FH8/FV8) - 1</f>
        <v>#DIV/0!</v>
      </c>
      <c r="GK8" s="15" t="e">
        <f aca="false">(FI8/FW8) - 1</f>
        <v>#DIV/0!</v>
      </c>
      <c r="GL8" s="15" t="e">
        <f aca="false">(FJ8/FX8) - 1</f>
        <v>#DIV/0!</v>
      </c>
      <c r="GM8" s="15" t="e">
        <f aca="false">(FK8/FY8) - 1</f>
        <v>#DIV/0!</v>
      </c>
      <c r="GN8" s="15" t="e">
        <f aca="false">(FL8/FZ8) - 1</f>
        <v>#DIV/0!</v>
      </c>
      <c r="GO8" s="15" t="e">
        <f aca="false">(FM8/GA8) - 1</f>
        <v>#DIV/0!</v>
      </c>
      <c r="GP8" s="15" t="e">
        <f aca="false">(FN8/GB8) - 1</f>
        <v>#DIV/0!</v>
      </c>
      <c r="GQ8" s="15" t="e">
        <f aca="false">(FO8/GC8) - 1</f>
        <v>#DIV/0!</v>
      </c>
      <c r="GR8" s="348" t="e">
        <f aca="false">(FP8/GD8) - 1</f>
        <v>#DIV/0!</v>
      </c>
    </row>
    <row r="9" customFormat="false" ht="21" hidden="false" customHeight="true" outlineLevel="0" collapsed="false">
      <c r="A9" s="344" t="n">
        <v>0.333333333333333</v>
      </c>
      <c r="B9" s="376"/>
      <c r="C9" s="377"/>
      <c r="D9" s="376"/>
      <c r="E9" s="377"/>
      <c r="F9" s="376"/>
      <c r="G9" s="377"/>
      <c r="H9" s="376"/>
      <c r="I9" s="377"/>
      <c r="J9" s="376"/>
      <c r="K9" s="377"/>
      <c r="L9" s="376"/>
      <c r="M9" s="377"/>
      <c r="N9" s="376"/>
      <c r="O9" s="377"/>
      <c r="P9" s="376"/>
      <c r="Q9" s="377"/>
      <c r="S9" s="340" t="n">
        <f aca="false">B9+D9+F9+H9+J9+L9+N9+P9</f>
        <v>0</v>
      </c>
      <c r="T9" s="4" t="n">
        <f aca="false">C9+E9+G9+I9+K9+M9+O9+Q9</f>
        <v>0</v>
      </c>
      <c r="U9" s="341" t="e">
        <f aca="false">T9/(T9+S9)</f>
        <v>#DIV/0!</v>
      </c>
      <c r="V9" s="4" t="n">
        <f aca="false">B9+C9+J9+K9</f>
        <v>0</v>
      </c>
      <c r="W9" s="4" t="n">
        <f aca="false">D9+E9+L9+M9</f>
        <v>0</v>
      </c>
      <c r="X9" s="4" t="n">
        <f aca="false">F9+G9+N9+O9</f>
        <v>0</v>
      </c>
      <c r="Y9" s="4" t="n">
        <f aca="false">SUM(V9:X9)</f>
        <v>0</v>
      </c>
      <c r="Z9" s="15" t="e">
        <f aca="false">W9/Y9</f>
        <v>#DIV/0!</v>
      </c>
      <c r="AA9" s="15" t="e">
        <f aca="false">X9/Y9</f>
        <v>#DIV/0!</v>
      </c>
      <c r="AB9" s="4" t="n">
        <f aca="false">H9+I9+P9+Q9</f>
        <v>0</v>
      </c>
      <c r="AC9" s="4" t="n">
        <f aca="false">SUM(B9:I9)</f>
        <v>0</v>
      </c>
      <c r="AD9" s="342" t="n">
        <f aca="false">SUM(J9:Q9)</f>
        <v>0</v>
      </c>
      <c r="AE9" s="343" t="n">
        <f aca="false">SUM(B9:Q9)</f>
        <v>0</v>
      </c>
      <c r="AH9" s="15" t="e">
        <f aca="false">(S9/BN9) - 1</f>
        <v>#DIV/0!</v>
      </c>
      <c r="AI9" s="15" t="e">
        <f aca="false">(T9/BO9) - 1</f>
        <v>#DIV/0!</v>
      </c>
      <c r="AJ9" s="15" t="e">
        <f aca="false">(U9/BP9) - 1</f>
        <v>#DIV/0!</v>
      </c>
      <c r="AK9" s="15" t="e">
        <f aca="false">(V9/BQ9) - 1</f>
        <v>#DIV/0!</v>
      </c>
      <c r="AL9" s="15" t="e">
        <f aca="false">(W9/BR9) - 1</f>
        <v>#DIV/0!</v>
      </c>
      <c r="AM9" s="15" t="e">
        <f aca="false">(X9/BS9) - 1</f>
        <v>#DIV/0!</v>
      </c>
      <c r="AN9" s="15" t="e">
        <f aca="false">(Y9/BT9) - 1</f>
        <v>#DIV/0!</v>
      </c>
      <c r="AO9" s="15" t="e">
        <f aca="false">(Z9/BU9) - 1</f>
        <v>#DIV/0!</v>
      </c>
      <c r="AP9" s="15" t="e">
        <f aca="false">(AA9/BV9) - 1</f>
        <v>#DIV/0!</v>
      </c>
      <c r="AQ9" s="15" t="e">
        <f aca="false">(AB9/BW9) - 1</f>
        <v>#DIV/0!</v>
      </c>
      <c r="AR9" s="15" t="e">
        <f aca="false">(AC9/BX9) - 1</f>
        <v>#DIV/0!</v>
      </c>
      <c r="AS9" s="15" t="e">
        <f aca="false">(AD9/BY9) - 1</f>
        <v>#DIV/0!</v>
      </c>
      <c r="AT9" s="15" t="e">
        <f aca="false">(AE9/BZ9) - 1</f>
        <v>#DIV/0!</v>
      </c>
      <c r="AV9" s="344" t="n">
        <v>0.333333333333333</v>
      </c>
      <c r="AW9" s="376"/>
      <c r="AX9" s="377"/>
      <c r="AY9" s="376"/>
      <c r="AZ9" s="377"/>
      <c r="BA9" s="376"/>
      <c r="BB9" s="377"/>
      <c r="BC9" s="376"/>
      <c r="BD9" s="377"/>
      <c r="BE9" s="376"/>
      <c r="BF9" s="377"/>
      <c r="BG9" s="376"/>
      <c r="BH9" s="377"/>
      <c r="BI9" s="376"/>
      <c r="BJ9" s="377"/>
      <c r="BK9" s="376"/>
      <c r="BL9" s="377"/>
      <c r="BN9" s="340" t="n">
        <f aca="false">AW9+AY9+BA9+BC9+BE9+BG9+BI9+BK9</f>
        <v>0</v>
      </c>
      <c r="BO9" s="4" t="n">
        <f aca="false">AX9+AZ9+BB9+BD9+BF9+BH9+BJ9+BL9</f>
        <v>0</v>
      </c>
      <c r="BP9" s="341" t="e">
        <f aca="false">BO9/(BO9+BN9)</f>
        <v>#DIV/0!</v>
      </c>
      <c r="BQ9" s="4" t="n">
        <f aca="false">AW9+AX9+BE9+BF9</f>
        <v>0</v>
      </c>
      <c r="BR9" s="4" t="n">
        <f aca="false">AY9+AZ9+BG9+BH9</f>
        <v>0</v>
      </c>
      <c r="BS9" s="4" t="n">
        <f aca="false">BA9+BB9+BI9+BJ9</f>
        <v>0</v>
      </c>
      <c r="BT9" s="4" t="n">
        <f aca="false">SUM(BQ9:BS9)</f>
        <v>0</v>
      </c>
      <c r="BU9" s="15" t="e">
        <f aca="false">BR9/BT9</f>
        <v>#DIV/0!</v>
      </c>
      <c r="BV9" s="15" t="e">
        <f aca="false">BS9/BT9</f>
        <v>#DIV/0!</v>
      </c>
      <c r="BW9" s="4" t="n">
        <f aca="false">BC9+BD9+BK9+BL9</f>
        <v>0</v>
      </c>
      <c r="BX9" s="4" t="n">
        <f aca="false">SUM(AW9:BD9)</f>
        <v>0</v>
      </c>
      <c r="BY9" s="342" t="n">
        <f aca="false">SUM(BE9:BL9)</f>
        <v>0</v>
      </c>
      <c r="BZ9" s="343" t="n">
        <f aca="false">SUM(AW9:BL9)</f>
        <v>0</v>
      </c>
      <c r="CC9" s="15" t="e">
        <f aca="false">(BN9/DI9) - 1</f>
        <v>#DIV/0!</v>
      </c>
      <c r="CD9" s="15" t="e">
        <f aca="false">(BO9/DJ9) - 1</f>
        <v>#DIV/0!</v>
      </c>
      <c r="CE9" s="15" t="e">
        <f aca="false">(BP9/DK9) - 1</f>
        <v>#DIV/0!</v>
      </c>
      <c r="CF9" s="15" t="e">
        <f aca="false">(BQ9/DL9) - 1</f>
        <v>#DIV/0!</v>
      </c>
      <c r="CG9" s="15" t="e">
        <f aca="false">(BR9/DM9) - 1</f>
        <v>#DIV/0!</v>
      </c>
      <c r="CH9" s="15" t="e">
        <f aca="false">(BS9/DN9) - 1</f>
        <v>#DIV/0!</v>
      </c>
      <c r="CI9" s="15" t="e">
        <f aca="false">(BT9/DO9) - 1</f>
        <v>#DIV/0!</v>
      </c>
      <c r="CJ9" s="15" t="e">
        <f aca="false">(BU9/DP9) - 1</f>
        <v>#DIV/0!</v>
      </c>
      <c r="CK9" s="15" t="e">
        <f aca="false">(BV9/DQ9) - 1</f>
        <v>#DIV/0!</v>
      </c>
      <c r="CL9" s="15" t="e">
        <f aca="false">(BW9/DR9) - 1</f>
        <v>#DIV/0!</v>
      </c>
      <c r="CM9" s="15" t="e">
        <f aca="false">(BX9/DS9) - 1</f>
        <v>#DIV/0!</v>
      </c>
      <c r="CN9" s="15" t="e">
        <f aca="false">(BY9/DT9) - 1</f>
        <v>#DIV/0!</v>
      </c>
      <c r="CO9" s="15" t="e">
        <f aca="false">(BZ9/DU9) - 1</f>
        <v>#DIV/0!</v>
      </c>
      <c r="CQ9" s="344" t="n">
        <v>0.333333333333333</v>
      </c>
      <c r="CR9" s="376"/>
      <c r="CS9" s="377"/>
      <c r="CT9" s="376"/>
      <c r="CU9" s="377"/>
      <c r="CV9" s="376"/>
      <c r="CW9" s="377"/>
      <c r="CX9" s="376"/>
      <c r="CY9" s="377"/>
      <c r="CZ9" s="376"/>
      <c r="DA9" s="377"/>
      <c r="DB9" s="376"/>
      <c r="DC9" s="377"/>
      <c r="DD9" s="376"/>
      <c r="DE9" s="377"/>
      <c r="DF9" s="376"/>
      <c r="DG9" s="377"/>
      <c r="DI9" s="340" t="n">
        <f aca="false">CR9+CT9+CV9+CX9+CZ9+DB9+DD9+DF9</f>
        <v>0</v>
      </c>
      <c r="DJ9" s="4" t="n">
        <f aca="false">CS9+CU9+CW9+CY9+DA9+DC9+DE9+DG9</f>
        <v>0</v>
      </c>
      <c r="DK9" s="341" t="e">
        <f aca="false">DJ9/(DJ9+DI9)</f>
        <v>#DIV/0!</v>
      </c>
      <c r="DL9" s="4" t="n">
        <f aca="false">CR9+CS9+CZ9+DA9</f>
        <v>0</v>
      </c>
      <c r="DM9" s="4" t="n">
        <f aca="false">CT9+CU9+DB9+DC9</f>
        <v>0</v>
      </c>
      <c r="DN9" s="4" t="n">
        <f aca="false">CV9+CW9+DD9+DE9</f>
        <v>0</v>
      </c>
      <c r="DO9" s="4" t="n">
        <f aca="false">SUM(DL9:DN9)</f>
        <v>0</v>
      </c>
      <c r="DP9" s="15" t="e">
        <f aca="false">DM9/DO9</f>
        <v>#DIV/0!</v>
      </c>
      <c r="DQ9" s="15" t="e">
        <f aca="false">DN9/DO9</f>
        <v>#DIV/0!</v>
      </c>
      <c r="DR9" s="4" t="n">
        <f aca="false">CX9+CY9+DF9+DG9</f>
        <v>0</v>
      </c>
      <c r="DS9" s="4" t="n">
        <f aca="false">SUM(CR9:CY9)</f>
        <v>0</v>
      </c>
      <c r="DT9" s="342" t="n">
        <f aca="false">SUM(CZ9:DG9)</f>
        <v>0</v>
      </c>
      <c r="DU9" s="343" t="n">
        <f aca="false">SUM(CR9:DG9)</f>
        <v>0</v>
      </c>
      <c r="DX9" s="15" t="e">
        <f aca="false">(DI9/FD9) - 1</f>
        <v>#DIV/0!</v>
      </c>
      <c r="DY9" s="15" t="n">
        <f aca="false">(DJ9/FE9) - 1</f>
        <v>-1</v>
      </c>
      <c r="DZ9" s="15" t="e">
        <f aca="false">(DK9/FF9) - 1</f>
        <v>#DIV/0!</v>
      </c>
      <c r="EA9" s="15" t="e">
        <f aca="false">(DL9/FG9) - 1</f>
        <v>#DIV/0!</v>
      </c>
      <c r="EB9" s="15" t="n">
        <f aca="false">(DM9/FH9) - 1</f>
        <v>-1</v>
      </c>
      <c r="EC9" s="15" t="e">
        <f aca="false">(DN9/FI9) - 1</f>
        <v>#DIV/0!</v>
      </c>
      <c r="ED9" s="15" t="n">
        <f aca="false">(DO9/FJ9) - 1</f>
        <v>-1</v>
      </c>
      <c r="EE9" s="15" t="e">
        <f aca="false">(DP9/FK9) - 1</f>
        <v>#DIV/0!</v>
      </c>
      <c r="EF9" s="15" t="e">
        <f aca="false">(DQ9/FL9) - 1</f>
        <v>#DIV/0!</v>
      </c>
      <c r="EG9" s="15" t="e">
        <f aca="false">(DR9/FM9) - 1</f>
        <v>#DIV/0!</v>
      </c>
      <c r="EH9" s="15" t="n">
        <f aca="false">(DS9/FN9) - 1</f>
        <v>-1</v>
      </c>
      <c r="EI9" s="15" t="e">
        <f aca="false">(DT9/FO9) - 1</f>
        <v>#DIV/0!</v>
      </c>
      <c r="EJ9" s="15" t="n">
        <f aca="false">(DU9/FP9) - 1</f>
        <v>-1</v>
      </c>
      <c r="EL9" s="344" t="n">
        <v>0.333333333333333</v>
      </c>
      <c r="EM9" s="461"/>
      <c r="EN9" s="462"/>
      <c r="EO9" s="463"/>
      <c r="EP9" s="464" t="n">
        <v>1</v>
      </c>
      <c r="EQ9" s="463"/>
      <c r="ER9" s="464"/>
      <c r="ES9" s="461"/>
      <c r="ET9" s="462"/>
      <c r="EU9" s="461"/>
      <c r="EV9" s="462"/>
      <c r="EW9" s="463"/>
      <c r="EX9" s="464"/>
      <c r="EY9" s="463"/>
      <c r="EZ9" s="464"/>
      <c r="FA9" s="461"/>
      <c r="FB9" s="462"/>
      <c r="FD9" s="340" t="n">
        <f aca="false">EM9+EO9+EQ9+ES9+EU9+EW9+EY9+FA9</f>
        <v>0</v>
      </c>
      <c r="FE9" s="4" t="n">
        <f aca="false">EN9+EP9+ER9+ET9+EV9+EX9+EZ9+FB9</f>
        <v>1</v>
      </c>
      <c r="FF9" s="341" t="n">
        <f aca="false">FE9/(FE9+FD9)</f>
        <v>1</v>
      </c>
      <c r="FG9" s="4" t="n">
        <f aca="false">EM9+EN9+EU9+EV9</f>
        <v>0</v>
      </c>
      <c r="FH9" s="4" t="n">
        <f aca="false">EO9+EP9+EW9+EX9</f>
        <v>1</v>
      </c>
      <c r="FI9" s="4" t="n">
        <f aca="false">EQ9+ER9+EY9+EZ9</f>
        <v>0</v>
      </c>
      <c r="FJ9" s="4" t="n">
        <f aca="false">SUM(FG9:FI9)</f>
        <v>1</v>
      </c>
      <c r="FK9" s="15" t="n">
        <f aca="false">FH9/FJ9</f>
        <v>1</v>
      </c>
      <c r="FL9" s="15" t="n">
        <f aca="false">FI9/FJ9</f>
        <v>0</v>
      </c>
      <c r="FM9" s="4" t="n">
        <f aca="false">ES9+ET9+FA9+FB9</f>
        <v>0</v>
      </c>
      <c r="FN9" s="4" t="n">
        <f aca="false">SUM(EM9:ET9)</f>
        <v>1</v>
      </c>
      <c r="FO9" s="342" t="n">
        <f aca="false">SUM(EU9:FB9)</f>
        <v>0</v>
      </c>
      <c r="FP9" s="343" t="n">
        <f aca="false">SUM(EM9:FB9)</f>
        <v>1</v>
      </c>
      <c r="GF9" s="347" t="e">
        <f aca="false">(FD9/FR9) - 1</f>
        <v>#DIV/0!</v>
      </c>
      <c r="GG9" s="15" t="e">
        <f aca="false">(FE9/FS9) - 1</f>
        <v>#DIV/0!</v>
      </c>
      <c r="GH9" s="15" t="e">
        <f aca="false">(FF9/FT9) - 1</f>
        <v>#DIV/0!</v>
      </c>
      <c r="GI9" s="15" t="e">
        <f aca="false">(FG9/FU9) - 1</f>
        <v>#DIV/0!</v>
      </c>
      <c r="GJ9" s="15" t="e">
        <f aca="false">(FH9/FV9) - 1</f>
        <v>#DIV/0!</v>
      </c>
      <c r="GK9" s="15" t="e">
        <f aca="false">(FI9/FW9) - 1</f>
        <v>#DIV/0!</v>
      </c>
      <c r="GL9" s="15" t="e">
        <f aca="false">(FJ9/FX9) - 1</f>
        <v>#DIV/0!</v>
      </c>
      <c r="GM9" s="15" t="e">
        <f aca="false">(FK9/FY9) - 1</f>
        <v>#DIV/0!</v>
      </c>
      <c r="GN9" s="15" t="e">
        <f aca="false">(FL9/FZ9) - 1</f>
        <v>#DIV/0!</v>
      </c>
      <c r="GO9" s="15" t="e">
        <f aca="false">(FM9/GA9) - 1</f>
        <v>#DIV/0!</v>
      </c>
      <c r="GP9" s="15" t="e">
        <f aca="false">(FN9/GB9) - 1</f>
        <v>#DIV/0!</v>
      </c>
      <c r="GQ9" s="15" t="e">
        <f aca="false">(FO9/GC9) - 1</f>
        <v>#DIV/0!</v>
      </c>
      <c r="GR9" s="348" t="e">
        <f aca="false">(FP9/GD9) - 1</f>
        <v>#DIV/0!</v>
      </c>
    </row>
    <row r="10" customFormat="false" ht="21" hidden="false" customHeight="true" outlineLevel="0" collapsed="false">
      <c r="A10" s="349" t="n">
        <v>0.34375</v>
      </c>
      <c r="B10" s="376"/>
      <c r="C10" s="377"/>
      <c r="D10" s="376"/>
      <c r="E10" s="377"/>
      <c r="F10" s="376"/>
      <c r="G10" s="377"/>
      <c r="H10" s="333"/>
      <c r="I10" s="377"/>
      <c r="J10" s="376"/>
      <c r="K10" s="377"/>
      <c r="L10" s="376"/>
      <c r="M10" s="377"/>
      <c r="N10" s="376"/>
      <c r="O10" s="377"/>
      <c r="P10" s="376"/>
      <c r="Q10" s="377"/>
      <c r="S10" s="340" t="n">
        <f aca="false">B10+D10+F10+H10+J10+L10+N10+P10</f>
        <v>0</v>
      </c>
      <c r="T10" s="4" t="n">
        <f aca="false">C10+E10+G10+I10+K10+M10+O10+Q10</f>
        <v>0</v>
      </c>
      <c r="U10" s="341" t="e">
        <f aca="false">T10/(T10+S10)</f>
        <v>#DIV/0!</v>
      </c>
      <c r="V10" s="4" t="n">
        <f aca="false">B10+C10+J10+K10</f>
        <v>0</v>
      </c>
      <c r="W10" s="4" t="n">
        <f aca="false">D10+E10+L10+M10</f>
        <v>0</v>
      </c>
      <c r="X10" s="4" t="n">
        <f aca="false">F10+G10+N10+O10</f>
        <v>0</v>
      </c>
      <c r="Y10" s="4" t="n">
        <f aca="false">SUM(V10:X10)</f>
        <v>0</v>
      </c>
      <c r="Z10" s="15" t="e">
        <f aca="false">W10/Y10</f>
        <v>#DIV/0!</v>
      </c>
      <c r="AA10" s="15" t="e">
        <f aca="false">X10/Y10</f>
        <v>#DIV/0!</v>
      </c>
      <c r="AB10" s="4" t="n">
        <f aca="false">H10+I10+P10+Q10</f>
        <v>0</v>
      </c>
      <c r="AC10" s="4" t="n">
        <f aca="false">SUM(B10:I10)</f>
        <v>0</v>
      </c>
      <c r="AD10" s="342" t="n">
        <f aca="false">SUM(J10:Q10)</f>
        <v>0</v>
      </c>
      <c r="AE10" s="343" t="n">
        <f aca="false">SUM(B10:Q10)</f>
        <v>0</v>
      </c>
      <c r="AH10" s="15" t="e">
        <f aca="false">(S10/BN10) - 1</f>
        <v>#DIV/0!</v>
      </c>
      <c r="AI10" s="15" t="e">
        <f aca="false">(T10/BO10) - 1</f>
        <v>#DIV/0!</v>
      </c>
      <c r="AJ10" s="15" t="e">
        <f aca="false">(U10/BP10) - 1</f>
        <v>#DIV/0!</v>
      </c>
      <c r="AK10" s="15" t="e">
        <f aca="false">(V10/BQ10) - 1</f>
        <v>#DIV/0!</v>
      </c>
      <c r="AL10" s="15" t="e">
        <f aca="false">(W10/BR10) - 1</f>
        <v>#DIV/0!</v>
      </c>
      <c r="AM10" s="15" t="e">
        <f aca="false">(X10/BS10) - 1</f>
        <v>#DIV/0!</v>
      </c>
      <c r="AN10" s="15" t="e">
        <f aca="false">(Y10/BT10) - 1</f>
        <v>#DIV/0!</v>
      </c>
      <c r="AO10" s="15" t="e">
        <f aca="false">(Z10/BU10) - 1</f>
        <v>#DIV/0!</v>
      </c>
      <c r="AP10" s="15" t="e">
        <f aca="false">(AA10/BV10) - 1</f>
        <v>#DIV/0!</v>
      </c>
      <c r="AQ10" s="15" t="e">
        <f aca="false">(AB10/BW10) - 1</f>
        <v>#DIV/0!</v>
      </c>
      <c r="AR10" s="15" t="e">
        <f aca="false">(AC10/BX10) - 1</f>
        <v>#DIV/0!</v>
      </c>
      <c r="AS10" s="15" t="e">
        <f aca="false">(AD10/BY10) - 1</f>
        <v>#DIV/0!</v>
      </c>
      <c r="AT10" s="15" t="e">
        <f aca="false">(AE10/BZ10) - 1</f>
        <v>#DIV/0!</v>
      </c>
      <c r="AV10" s="349" t="n">
        <v>0.34375</v>
      </c>
      <c r="AW10" s="376"/>
      <c r="AX10" s="377"/>
      <c r="AY10" s="376"/>
      <c r="AZ10" s="377"/>
      <c r="BA10" s="376"/>
      <c r="BB10" s="377"/>
      <c r="BC10" s="333"/>
      <c r="BD10" s="377"/>
      <c r="BE10" s="376"/>
      <c r="BF10" s="377"/>
      <c r="BG10" s="376"/>
      <c r="BH10" s="377"/>
      <c r="BI10" s="376"/>
      <c r="BJ10" s="377"/>
      <c r="BK10" s="376"/>
      <c r="BL10" s="377"/>
      <c r="BN10" s="340" t="n">
        <f aca="false">AW10+AY10+BA10+BC10+BE10+BG10+BI10+BK10</f>
        <v>0</v>
      </c>
      <c r="BO10" s="4" t="n">
        <f aca="false">AX10+AZ10+BB10+BD10+BF10+BH10+BJ10+BL10</f>
        <v>0</v>
      </c>
      <c r="BP10" s="341" t="e">
        <f aca="false">BO10/(BO10+BN10)</f>
        <v>#DIV/0!</v>
      </c>
      <c r="BQ10" s="4" t="n">
        <f aca="false">AW10+AX10+BE10+BF10</f>
        <v>0</v>
      </c>
      <c r="BR10" s="4" t="n">
        <f aca="false">AY10+AZ10+BG10+BH10</f>
        <v>0</v>
      </c>
      <c r="BS10" s="4" t="n">
        <f aca="false">BA10+BB10+BI10+BJ10</f>
        <v>0</v>
      </c>
      <c r="BT10" s="4" t="n">
        <f aca="false">SUM(BQ10:BS10)</f>
        <v>0</v>
      </c>
      <c r="BU10" s="15" t="e">
        <f aca="false">BR10/BT10</f>
        <v>#DIV/0!</v>
      </c>
      <c r="BV10" s="15" t="e">
        <f aca="false">BS10/BT10</f>
        <v>#DIV/0!</v>
      </c>
      <c r="BW10" s="4" t="n">
        <f aca="false">BC10+BD10+BK10+BL10</f>
        <v>0</v>
      </c>
      <c r="BX10" s="4" t="n">
        <f aca="false">SUM(AW10:BD10)</f>
        <v>0</v>
      </c>
      <c r="BY10" s="342" t="n">
        <f aca="false">SUM(BE10:BL10)</f>
        <v>0</v>
      </c>
      <c r="BZ10" s="343" t="n">
        <f aca="false">SUM(AW10:BL10)</f>
        <v>0</v>
      </c>
      <c r="CC10" s="15" t="e">
        <f aca="false">(BN10/DI10) - 1</f>
        <v>#DIV/0!</v>
      </c>
      <c r="CD10" s="15" t="e">
        <f aca="false">(BO10/DJ10) - 1</f>
        <v>#DIV/0!</v>
      </c>
      <c r="CE10" s="15" t="e">
        <f aca="false">(BP10/DK10) - 1</f>
        <v>#DIV/0!</v>
      </c>
      <c r="CF10" s="15" t="e">
        <f aca="false">(BQ10/DL10) - 1</f>
        <v>#DIV/0!</v>
      </c>
      <c r="CG10" s="15" t="e">
        <f aca="false">(BR10/DM10) - 1</f>
        <v>#DIV/0!</v>
      </c>
      <c r="CH10" s="15" t="e">
        <f aca="false">(BS10/DN10) - 1</f>
        <v>#DIV/0!</v>
      </c>
      <c r="CI10" s="15" t="e">
        <f aca="false">(BT10/DO10) - 1</f>
        <v>#DIV/0!</v>
      </c>
      <c r="CJ10" s="15" t="e">
        <f aca="false">(BU10/DP10) - 1</f>
        <v>#DIV/0!</v>
      </c>
      <c r="CK10" s="15" t="e">
        <f aca="false">(BV10/DQ10) - 1</f>
        <v>#DIV/0!</v>
      </c>
      <c r="CL10" s="15" t="e">
        <f aca="false">(BW10/DR10) - 1</f>
        <v>#DIV/0!</v>
      </c>
      <c r="CM10" s="15" t="e">
        <f aca="false">(BX10/DS10) - 1</f>
        <v>#DIV/0!</v>
      </c>
      <c r="CN10" s="15" t="e">
        <f aca="false">(BY10/DT10) - 1</f>
        <v>#DIV/0!</v>
      </c>
      <c r="CO10" s="15" t="e">
        <f aca="false">(BZ10/DU10) - 1</f>
        <v>#DIV/0!</v>
      </c>
      <c r="CQ10" s="349" t="n">
        <v>0.34375</v>
      </c>
      <c r="CR10" s="376"/>
      <c r="CS10" s="377"/>
      <c r="CT10" s="376"/>
      <c r="CU10" s="377"/>
      <c r="CV10" s="376"/>
      <c r="CW10" s="377"/>
      <c r="CX10" s="333"/>
      <c r="CY10" s="377"/>
      <c r="CZ10" s="376"/>
      <c r="DA10" s="377"/>
      <c r="DB10" s="376"/>
      <c r="DC10" s="377"/>
      <c r="DD10" s="376"/>
      <c r="DE10" s="377"/>
      <c r="DF10" s="376"/>
      <c r="DG10" s="377"/>
      <c r="DI10" s="340" t="n">
        <f aca="false">CR10+CT10+CV10+CX10+CZ10+DB10+DD10+DF10</f>
        <v>0</v>
      </c>
      <c r="DJ10" s="4" t="n">
        <f aca="false">CS10+CU10+CW10+CY10+DA10+DC10+DE10+DG10</f>
        <v>0</v>
      </c>
      <c r="DK10" s="341" t="e">
        <f aca="false">DJ10/(DJ10+DI10)</f>
        <v>#DIV/0!</v>
      </c>
      <c r="DL10" s="4" t="n">
        <f aca="false">CR10+CS10+CZ10+DA10</f>
        <v>0</v>
      </c>
      <c r="DM10" s="4" t="n">
        <f aca="false">CT10+CU10+DB10+DC10</f>
        <v>0</v>
      </c>
      <c r="DN10" s="4" t="n">
        <f aca="false">CV10+CW10+DD10+DE10</f>
        <v>0</v>
      </c>
      <c r="DO10" s="4" t="n">
        <f aca="false">SUM(DL10:DN10)</f>
        <v>0</v>
      </c>
      <c r="DP10" s="15" t="e">
        <f aca="false">DM10/DO10</f>
        <v>#DIV/0!</v>
      </c>
      <c r="DQ10" s="15" t="e">
        <f aca="false">DN10/DO10</f>
        <v>#DIV/0!</v>
      </c>
      <c r="DR10" s="4" t="n">
        <f aca="false">CX10+CY10+DF10+DG10</f>
        <v>0</v>
      </c>
      <c r="DS10" s="4" t="n">
        <f aca="false">SUM(CR10:CY10)</f>
        <v>0</v>
      </c>
      <c r="DT10" s="342" t="n">
        <f aca="false">SUM(CZ10:DG10)</f>
        <v>0</v>
      </c>
      <c r="DU10" s="343" t="n">
        <f aca="false">SUM(CR10:DG10)</f>
        <v>0</v>
      </c>
      <c r="DX10" s="15" t="e">
        <f aca="false">(DI10/FD10) - 1</f>
        <v>#DIV/0!</v>
      </c>
      <c r="DY10" s="15" t="e">
        <f aca="false">(DJ10/FE10) - 1</f>
        <v>#DIV/0!</v>
      </c>
      <c r="DZ10" s="15" t="e">
        <f aca="false">(DK10/FF10) - 1</f>
        <v>#DIV/0!</v>
      </c>
      <c r="EA10" s="15" t="e">
        <f aca="false">(DL10/FG10) - 1</f>
        <v>#DIV/0!</v>
      </c>
      <c r="EB10" s="15" t="e">
        <f aca="false">(DM10/FH10) - 1</f>
        <v>#DIV/0!</v>
      </c>
      <c r="EC10" s="15" t="e">
        <f aca="false">(DN10/FI10) - 1</f>
        <v>#DIV/0!</v>
      </c>
      <c r="ED10" s="15" t="e">
        <f aca="false">(DO10/FJ10) - 1</f>
        <v>#DIV/0!</v>
      </c>
      <c r="EE10" s="15" t="e">
        <f aca="false">(DP10/FK10) - 1</f>
        <v>#DIV/0!</v>
      </c>
      <c r="EF10" s="15" t="e">
        <f aca="false">(DQ10/FL10) - 1</f>
        <v>#DIV/0!</v>
      </c>
      <c r="EG10" s="15" t="e">
        <f aca="false">(DR10/FM10) - 1</f>
        <v>#DIV/0!</v>
      </c>
      <c r="EH10" s="15" t="e">
        <f aca="false">(DS10/FN10) - 1</f>
        <v>#DIV/0!</v>
      </c>
      <c r="EI10" s="15" t="e">
        <f aca="false">(DT10/FO10) - 1</f>
        <v>#DIV/0!</v>
      </c>
      <c r="EJ10" s="15" t="e">
        <f aca="false">(DU10/FP10) - 1</f>
        <v>#DIV/0!</v>
      </c>
      <c r="EL10" s="349" t="n">
        <v>0.34375</v>
      </c>
      <c r="EM10" s="376"/>
      <c r="EN10" s="377"/>
      <c r="EO10" s="376"/>
      <c r="EP10" s="377"/>
      <c r="EQ10" s="376"/>
      <c r="ER10" s="377"/>
      <c r="ES10" s="333"/>
      <c r="ET10" s="377"/>
      <c r="EU10" s="376"/>
      <c r="EV10" s="377"/>
      <c r="EW10" s="376"/>
      <c r="EX10" s="377"/>
      <c r="EY10" s="376"/>
      <c r="EZ10" s="377"/>
      <c r="FA10" s="376"/>
      <c r="FB10" s="377"/>
      <c r="FD10" s="340" t="n">
        <f aca="false">EM10+EO10+EQ10+ES10+EU10+EW10+EY10+FA10</f>
        <v>0</v>
      </c>
      <c r="FE10" s="4" t="n">
        <f aca="false">EN10+EP10+ER10+ET10+EV10+EX10+EZ10+FB10</f>
        <v>0</v>
      </c>
      <c r="FF10" s="341" t="e">
        <f aca="false">FE10/(FE10+FD10)</f>
        <v>#DIV/0!</v>
      </c>
      <c r="FG10" s="4" t="n">
        <f aca="false">EM10+EN10+EU10+EV10</f>
        <v>0</v>
      </c>
      <c r="FH10" s="4" t="n">
        <f aca="false">EO10+EP10+EW10+EX10</f>
        <v>0</v>
      </c>
      <c r="FI10" s="4" t="n">
        <f aca="false">EQ10+ER10+EY10+EZ10</f>
        <v>0</v>
      </c>
      <c r="FJ10" s="4" t="n">
        <f aca="false">SUM(FG10:FI10)</f>
        <v>0</v>
      </c>
      <c r="FK10" s="15" t="e">
        <f aca="false">FH10/FJ10</f>
        <v>#DIV/0!</v>
      </c>
      <c r="FL10" s="15" t="e">
        <f aca="false">FI10/FJ10</f>
        <v>#DIV/0!</v>
      </c>
      <c r="FM10" s="4" t="n">
        <f aca="false">ES10+ET10+FA10+FB10</f>
        <v>0</v>
      </c>
      <c r="FN10" s="4" t="n">
        <f aca="false">SUM(EM10:ET10)</f>
        <v>0</v>
      </c>
      <c r="FO10" s="342" t="n">
        <f aca="false">SUM(EU10:FB10)</f>
        <v>0</v>
      </c>
      <c r="FP10" s="343" t="n">
        <f aca="false">SUM(EM10:FB10)</f>
        <v>0</v>
      </c>
      <c r="GF10" s="347" t="e">
        <f aca="false">(FD10/FR10) - 1</f>
        <v>#DIV/0!</v>
      </c>
      <c r="GG10" s="15" t="e">
        <f aca="false">(FE10/FS10) - 1</f>
        <v>#DIV/0!</v>
      </c>
      <c r="GH10" s="15" t="e">
        <f aca="false">(FF10/FT10) - 1</f>
        <v>#DIV/0!</v>
      </c>
      <c r="GI10" s="15" t="e">
        <f aca="false">(FG10/FU10) - 1</f>
        <v>#DIV/0!</v>
      </c>
      <c r="GJ10" s="15" t="e">
        <f aca="false">(FH10/FV10) - 1</f>
        <v>#DIV/0!</v>
      </c>
      <c r="GK10" s="15" t="e">
        <f aca="false">(FI10/FW10) - 1</f>
        <v>#DIV/0!</v>
      </c>
      <c r="GL10" s="15" t="e">
        <f aca="false">(FJ10/FX10) - 1</f>
        <v>#DIV/0!</v>
      </c>
      <c r="GM10" s="15" t="e">
        <f aca="false">(FK10/FY10) - 1</f>
        <v>#DIV/0!</v>
      </c>
      <c r="GN10" s="15" t="e">
        <f aca="false">(FL10/FZ10) - 1</f>
        <v>#DIV/0!</v>
      </c>
      <c r="GO10" s="15" t="e">
        <f aca="false">(FM10/GA10) - 1</f>
        <v>#DIV/0!</v>
      </c>
      <c r="GP10" s="15" t="e">
        <f aca="false">(FN10/GB10) - 1</f>
        <v>#DIV/0!</v>
      </c>
      <c r="GQ10" s="15" t="e">
        <f aca="false">(FO10/GC10) - 1</f>
        <v>#DIV/0!</v>
      </c>
      <c r="GR10" s="348" t="e">
        <f aca="false">(FP10/GD10) - 1</f>
        <v>#DIV/0!</v>
      </c>
    </row>
    <row r="11" customFormat="false" ht="21" hidden="false" customHeight="true" outlineLevel="0" collapsed="false">
      <c r="A11" s="349" t="n">
        <v>0.354166666666667</v>
      </c>
      <c r="B11" s="376"/>
      <c r="C11" s="377"/>
      <c r="D11" s="376"/>
      <c r="E11" s="377"/>
      <c r="F11" s="376"/>
      <c r="G11" s="377"/>
      <c r="H11" s="376"/>
      <c r="I11" s="377"/>
      <c r="J11" s="376"/>
      <c r="K11" s="377"/>
      <c r="L11" s="376"/>
      <c r="M11" s="377"/>
      <c r="N11" s="376"/>
      <c r="O11" s="377"/>
      <c r="P11" s="376"/>
      <c r="Q11" s="377"/>
      <c r="S11" s="340" t="n">
        <f aca="false">B11+D11+F11+H11+J11+L11+N11+P11</f>
        <v>0</v>
      </c>
      <c r="T11" s="4" t="n">
        <f aca="false">C11+E11+G11+I11+K11+M11+O11+Q11</f>
        <v>0</v>
      </c>
      <c r="U11" s="341" t="e">
        <f aca="false">T11/(T11+S11)</f>
        <v>#DIV/0!</v>
      </c>
      <c r="V11" s="4" t="n">
        <f aca="false">B11+C11+J11+K11</f>
        <v>0</v>
      </c>
      <c r="W11" s="4" t="n">
        <f aca="false">D11+E11+L11+M11</f>
        <v>0</v>
      </c>
      <c r="X11" s="4" t="n">
        <f aca="false">F11+G11+N11+O11</f>
        <v>0</v>
      </c>
      <c r="Y11" s="4" t="n">
        <f aca="false">SUM(V11:X11)</f>
        <v>0</v>
      </c>
      <c r="Z11" s="15" t="e">
        <f aca="false">W11/Y11</f>
        <v>#DIV/0!</v>
      </c>
      <c r="AA11" s="15" t="e">
        <f aca="false">X11/Y11</f>
        <v>#DIV/0!</v>
      </c>
      <c r="AB11" s="4" t="n">
        <f aca="false">H11+I11+P11+Q11</f>
        <v>0</v>
      </c>
      <c r="AC11" s="4" t="n">
        <f aca="false">SUM(B11:I11)</f>
        <v>0</v>
      </c>
      <c r="AD11" s="342" t="n">
        <f aca="false">SUM(J11:Q11)</f>
        <v>0</v>
      </c>
      <c r="AE11" s="343" t="n">
        <f aca="false">SUM(B11:Q11)</f>
        <v>0</v>
      </c>
      <c r="AH11" s="15" t="e">
        <f aca="false">(S11/BN11) - 1</f>
        <v>#DIV/0!</v>
      </c>
      <c r="AI11" s="15" t="e">
        <f aca="false">(T11/BO11) - 1</f>
        <v>#DIV/0!</v>
      </c>
      <c r="AJ11" s="15" t="e">
        <f aca="false">(U11/BP11) - 1</f>
        <v>#DIV/0!</v>
      </c>
      <c r="AK11" s="15" t="e">
        <f aca="false">(V11/BQ11) - 1</f>
        <v>#DIV/0!</v>
      </c>
      <c r="AL11" s="15" t="e">
        <f aca="false">(W11/BR11) - 1</f>
        <v>#DIV/0!</v>
      </c>
      <c r="AM11" s="15" t="e">
        <f aca="false">(X11/BS11) - 1</f>
        <v>#DIV/0!</v>
      </c>
      <c r="AN11" s="15" t="e">
        <f aca="false">(Y11/BT11) - 1</f>
        <v>#DIV/0!</v>
      </c>
      <c r="AO11" s="15" t="e">
        <f aca="false">(Z11/BU11) - 1</f>
        <v>#DIV/0!</v>
      </c>
      <c r="AP11" s="15" t="e">
        <f aca="false">(AA11/BV11) - 1</f>
        <v>#DIV/0!</v>
      </c>
      <c r="AQ11" s="15" t="e">
        <f aca="false">(AB11/BW11) - 1</f>
        <v>#DIV/0!</v>
      </c>
      <c r="AR11" s="15" t="e">
        <f aca="false">(AC11/BX11) - 1</f>
        <v>#DIV/0!</v>
      </c>
      <c r="AS11" s="15" t="e">
        <f aca="false">(AD11/BY11) - 1</f>
        <v>#DIV/0!</v>
      </c>
      <c r="AT11" s="15" t="e">
        <f aca="false">(AE11/BZ11) - 1</f>
        <v>#DIV/0!</v>
      </c>
      <c r="AV11" s="349" t="n">
        <v>0.354166666666667</v>
      </c>
      <c r="AW11" s="376"/>
      <c r="AX11" s="377"/>
      <c r="AY11" s="376"/>
      <c r="AZ11" s="377"/>
      <c r="BA11" s="376"/>
      <c r="BB11" s="377"/>
      <c r="BC11" s="376"/>
      <c r="BD11" s="377"/>
      <c r="BE11" s="376"/>
      <c r="BF11" s="377"/>
      <c r="BG11" s="376"/>
      <c r="BH11" s="377"/>
      <c r="BI11" s="376"/>
      <c r="BJ11" s="377"/>
      <c r="BK11" s="376"/>
      <c r="BL11" s="377"/>
      <c r="BN11" s="340" t="n">
        <f aca="false">AW11+AY11+BA11+BC11+BE11+BG11+BI11+BK11</f>
        <v>0</v>
      </c>
      <c r="BO11" s="4" t="n">
        <f aca="false">AX11+AZ11+BB11+BD11+BF11+BH11+BJ11+BL11</f>
        <v>0</v>
      </c>
      <c r="BP11" s="341" t="e">
        <f aca="false">BO11/(BO11+BN11)</f>
        <v>#DIV/0!</v>
      </c>
      <c r="BQ11" s="4" t="n">
        <f aca="false">AW11+AX11+BE11+BF11</f>
        <v>0</v>
      </c>
      <c r="BR11" s="4" t="n">
        <f aca="false">AY11+AZ11+BG11+BH11</f>
        <v>0</v>
      </c>
      <c r="BS11" s="4" t="n">
        <f aca="false">BA11+BB11+BI11+BJ11</f>
        <v>0</v>
      </c>
      <c r="BT11" s="4" t="n">
        <f aca="false">SUM(BQ11:BS11)</f>
        <v>0</v>
      </c>
      <c r="BU11" s="15" t="e">
        <f aca="false">BR11/BT11</f>
        <v>#DIV/0!</v>
      </c>
      <c r="BV11" s="15" t="e">
        <f aca="false">BS11/BT11</f>
        <v>#DIV/0!</v>
      </c>
      <c r="BW11" s="4" t="n">
        <f aca="false">BC11+BD11+BK11+BL11</f>
        <v>0</v>
      </c>
      <c r="BX11" s="4" t="n">
        <f aca="false">SUM(AW11:BD11)</f>
        <v>0</v>
      </c>
      <c r="BY11" s="342" t="n">
        <f aca="false">SUM(BE11:BL11)</f>
        <v>0</v>
      </c>
      <c r="BZ11" s="343" t="n">
        <f aca="false">SUM(AW11:BL11)</f>
        <v>0</v>
      </c>
      <c r="CC11" s="15" t="e">
        <f aca="false">(BN11/DI11) - 1</f>
        <v>#DIV/0!</v>
      </c>
      <c r="CD11" s="15" t="e">
        <f aca="false">(BO11/DJ11) - 1</f>
        <v>#DIV/0!</v>
      </c>
      <c r="CE11" s="15" t="e">
        <f aca="false">(BP11/DK11) - 1</f>
        <v>#DIV/0!</v>
      </c>
      <c r="CF11" s="15" t="e">
        <f aca="false">(BQ11/DL11) - 1</f>
        <v>#DIV/0!</v>
      </c>
      <c r="CG11" s="15" t="e">
        <f aca="false">(BR11/DM11) - 1</f>
        <v>#DIV/0!</v>
      </c>
      <c r="CH11" s="15" t="e">
        <f aca="false">(BS11/DN11) - 1</f>
        <v>#DIV/0!</v>
      </c>
      <c r="CI11" s="15" t="e">
        <f aca="false">(BT11/DO11) - 1</f>
        <v>#DIV/0!</v>
      </c>
      <c r="CJ11" s="15" t="e">
        <f aca="false">(BU11/DP11) - 1</f>
        <v>#DIV/0!</v>
      </c>
      <c r="CK11" s="15" t="e">
        <f aca="false">(BV11/DQ11) - 1</f>
        <v>#DIV/0!</v>
      </c>
      <c r="CL11" s="15" t="e">
        <f aca="false">(BW11/DR11) - 1</f>
        <v>#DIV/0!</v>
      </c>
      <c r="CM11" s="15" t="e">
        <f aca="false">(BX11/DS11) - 1</f>
        <v>#DIV/0!</v>
      </c>
      <c r="CN11" s="15" t="e">
        <f aca="false">(BY11/DT11) - 1</f>
        <v>#DIV/0!</v>
      </c>
      <c r="CO11" s="15" t="e">
        <f aca="false">(BZ11/DU11) - 1</f>
        <v>#DIV/0!</v>
      </c>
      <c r="CQ11" s="349" t="n">
        <v>0.354166666666667</v>
      </c>
      <c r="CR11" s="376"/>
      <c r="CS11" s="377"/>
      <c r="CT11" s="376"/>
      <c r="CU11" s="377"/>
      <c r="CV11" s="376"/>
      <c r="CW11" s="377"/>
      <c r="CX11" s="376"/>
      <c r="CY11" s="377"/>
      <c r="CZ11" s="376"/>
      <c r="DA11" s="377"/>
      <c r="DB11" s="376"/>
      <c r="DC11" s="377"/>
      <c r="DD11" s="376"/>
      <c r="DE11" s="377"/>
      <c r="DF11" s="376"/>
      <c r="DG11" s="377"/>
      <c r="DI11" s="340" t="n">
        <f aca="false">CR11+CT11+CV11+CX11+CZ11+DB11+DD11+DF11</f>
        <v>0</v>
      </c>
      <c r="DJ11" s="4" t="n">
        <f aca="false">CS11+CU11+CW11+CY11+DA11+DC11+DE11+DG11</f>
        <v>0</v>
      </c>
      <c r="DK11" s="341" t="e">
        <f aca="false">DJ11/(DJ11+DI11)</f>
        <v>#DIV/0!</v>
      </c>
      <c r="DL11" s="4" t="n">
        <f aca="false">CR11+CS11+CZ11+DA11</f>
        <v>0</v>
      </c>
      <c r="DM11" s="4" t="n">
        <f aca="false">CT11+CU11+DB11+DC11</f>
        <v>0</v>
      </c>
      <c r="DN11" s="4" t="n">
        <f aca="false">CV11+CW11+DD11+DE11</f>
        <v>0</v>
      </c>
      <c r="DO11" s="4" t="n">
        <f aca="false">SUM(DL11:DN11)</f>
        <v>0</v>
      </c>
      <c r="DP11" s="15" t="e">
        <f aca="false">DM11/DO11</f>
        <v>#DIV/0!</v>
      </c>
      <c r="DQ11" s="15" t="e">
        <f aca="false">DN11/DO11</f>
        <v>#DIV/0!</v>
      </c>
      <c r="DR11" s="4" t="n">
        <f aca="false">CX11+CY11+DF11+DG11</f>
        <v>0</v>
      </c>
      <c r="DS11" s="4" t="n">
        <f aca="false">SUM(CR11:CY11)</f>
        <v>0</v>
      </c>
      <c r="DT11" s="342" t="n">
        <f aca="false">SUM(CZ11:DG11)</f>
        <v>0</v>
      </c>
      <c r="DU11" s="343" t="n">
        <f aca="false">SUM(CR11:DG11)</f>
        <v>0</v>
      </c>
      <c r="DX11" s="15" t="e">
        <f aca="false">(DI11/FD11) - 1</f>
        <v>#DIV/0!</v>
      </c>
      <c r="DY11" s="15" t="e">
        <f aca="false">(DJ11/FE11) - 1</f>
        <v>#DIV/0!</v>
      </c>
      <c r="DZ11" s="15" t="e">
        <f aca="false">(DK11/FF11) - 1</f>
        <v>#DIV/0!</v>
      </c>
      <c r="EA11" s="15" t="e">
        <f aca="false">(DL11/FG11) - 1</f>
        <v>#DIV/0!</v>
      </c>
      <c r="EB11" s="15" t="e">
        <f aca="false">(DM11/FH11) - 1</f>
        <v>#DIV/0!</v>
      </c>
      <c r="EC11" s="15" t="e">
        <f aca="false">(DN11/FI11) - 1</f>
        <v>#DIV/0!</v>
      </c>
      <c r="ED11" s="15" t="e">
        <f aca="false">(DO11/FJ11) - 1</f>
        <v>#DIV/0!</v>
      </c>
      <c r="EE11" s="15" t="e">
        <f aca="false">(DP11/FK11) - 1</f>
        <v>#DIV/0!</v>
      </c>
      <c r="EF11" s="15" t="e">
        <f aca="false">(DQ11/FL11) - 1</f>
        <v>#DIV/0!</v>
      </c>
      <c r="EG11" s="15" t="e">
        <f aca="false">(DR11/FM11) - 1</f>
        <v>#DIV/0!</v>
      </c>
      <c r="EH11" s="15" t="e">
        <f aca="false">(DS11/FN11) - 1</f>
        <v>#DIV/0!</v>
      </c>
      <c r="EI11" s="15" t="e">
        <f aca="false">(DT11/FO11) - 1</f>
        <v>#DIV/0!</v>
      </c>
      <c r="EJ11" s="15" t="e">
        <f aca="false">(DU11/FP11) - 1</f>
        <v>#DIV/0!</v>
      </c>
      <c r="EL11" s="349" t="n">
        <v>0.354166666666667</v>
      </c>
      <c r="EM11" s="376"/>
      <c r="EN11" s="377"/>
      <c r="EO11" s="376"/>
      <c r="EP11" s="377"/>
      <c r="EQ11" s="376"/>
      <c r="ER11" s="377"/>
      <c r="ES11" s="376"/>
      <c r="ET11" s="377"/>
      <c r="EU11" s="376"/>
      <c r="EV11" s="377"/>
      <c r="EW11" s="376"/>
      <c r="EX11" s="377"/>
      <c r="EY11" s="376"/>
      <c r="EZ11" s="377"/>
      <c r="FA11" s="376"/>
      <c r="FB11" s="377"/>
      <c r="FD11" s="340" t="n">
        <f aca="false">EM11+EO11+EQ11+ES11+EU11+EW11+EY11+FA11</f>
        <v>0</v>
      </c>
      <c r="FE11" s="4" t="n">
        <f aca="false">EN11+EP11+ER11+ET11+EV11+EX11+EZ11+FB11</f>
        <v>0</v>
      </c>
      <c r="FF11" s="341" t="e">
        <f aca="false">FE11/(FE11+FD11)</f>
        <v>#DIV/0!</v>
      </c>
      <c r="FG11" s="4" t="n">
        <f aca="false">EM11+EN11+EU11+EV11</f>
        <v>0</v>
      </c>
      <c r="FH11" s="4" t="n">
        <f aca="false">EO11+EP11+EW11+EX11</f>
        <v>0</v>
      </c>
      <c r="FI11" s="4" t="n">
        <f aca="false">EQ11+ER11+EY11+EZ11</f>
        <v>0</v>
      </c>
      <c r="FJ11" s="4" t="n">
        <f aca="false">SUM(FG11:FI11)</f>
        <v>0</v>
      </c>
      <c r="FK11" s="15" t="e">
        <f aca="false">FH11/FJ11</f>
        <v>#DIV/0!</v>
      </c>
      <c r="FL11" s="15" t="e">
        <f aca="false">FI11/FJ11</f>
        <v>#DIV/0!</v>
      </c>
      <c r="FM11" s="4" t="n">
        <f aca="false">ES11+ET11+FA11+FB11</f>
        <v>0</v>
      </c>
      <c r="FN11" s="4" t="n">
        <f aca="false">SUM(EM11:ET11)</f>
        <v>0</v>
      </c>
      <c r="FO11" s="342" t="n">
        <f aca="false">SUM(EU11:FB11)</f>
        <v>0</v>
      </c>
      <c r="FP11" s="343" t="n">
        <f aca="false">SUM(EM11:FB11)</f>
        <v>0</v>
      </c>
      <c r="GF11" s="347" t="e">
        <f aca="false">(FD11/FR11) - 1</f>
        <v>#DIV/0!</v>
      </c>
      <c r="GG11" s="15" t="e">
        <f aca="false">(FE11/FS11) - 1</f>
        <v>#DIV/0!</v>
      </c>
      <c r="GH11" s="15" t="e">
        <f aca="false">(FF11/FT11) - 1</f>
        <v>#DIV/0!</v>
      </c>
      <c r="GI11" s="15" t="e">
        <f aca="false">(FG11/FU11) - 1</f>
        <v>#DIV/0!</v>
      </c>
      <c r="GJ11" s="15" t="e">
        <f aca="false">(FH11/FV11) - 1</f>
        <v>#DIV/0!</v>
      </c>
      <c r="GK11" s="15" t="e">
        <f aca="false">(FI11/FW11) - 1</f>
        <v>#DIV/0!</v>
      </c>
      <c r="GL11" s="15" t="e">
        <f aca="false">(FJ11/FX11) - 1</f>
        <v>#DIV/0!</v>
      </c>
      <c r="GM11" s="15" t="e">
        <f aca="false">(FK11/FY11) - 1</f>
        <v>#DIV/0!</v>
      </c>
      <c r="GN11" s="15" t="e">
        <f aca="false">(FL11/FZ11) - 1</f>
        <v>#DIV/0!</v>
      </c>
      <c r="GO11" s="15" t="e">
        <f aca="false">(FM11/GA11) - 1</f>
        <v>#DIV/0!</v>
      </c>
      <c r="GP11" s="15" t="e">
        <f aca="false">(FN11/GB11) - 1</f>
        <v>#DIV/0!</v>
      </c>
      <c r="GQ11" s="15" t="e">
        <f aca="false">(FO11/GC11) - 1</f>
        <v>#DIV/0!</v>
      </c>
      <c r="GR11" s="348" t="e">
        <f aca="false">(FP11/GD11) - 1</f>
        <v>#DIV/0!</v>
      </c>
    </row>
    <row r="12" customFormat="false" ht="21" hidden="false" customHeight="true" outlineLevel="0" collapsed="false">
      <c r="A12" s="349" t="n">
        <v>0.364583333333333</v>
      </c>
      <c r="B12" s="376"/>
      <c r="C12" s="377"/>
      <c r="D12" s="376"/>
      <c r="E12" s="377"/>
      <c r="F12" s="376"/>
      <c r="G12" s="377"/>
      <c r="H12" s="376"/>
      <c r="I12" s="377"/>
      <c r="J12" s="376"/>
      <c r="K12" s="377"/>
      <c r="L12" s="376"/>
      <c r="M12" s="377"/>
      <c r="N12" s="376"/>
      <c r="O12" s="377"/>
      <c r="P12" s="376"/>
      <c r="Q12" s="377"/>
      <c r="S12" s="340" t="n">
        <f aca="false">B12+D12+F12+H12+J12+L12+N12+P12</f>
        <v>0</v>
      </c>
      <c r="T12" s="4" t="n">
        <f aca="false">C12+E12+G12+I12+K12+M12+O12+Q12</f>
        <v>0</v>
      </c>
      <c r="U12" s="341" t="e">
        <f aca="false">T12/(T12+S12)</f>
        <v>#DIV/0!</v>
      </c>
      <c r="V12" s="4" t="n">
        <f aca="false">B12+C12+J12+K12</f>
        <v>0</v>
      </c>
      <c r="W12" s="4" t="n">
        <f aca="false">D12+E12+L12+M12</f>
        <v>0</v>
      </c>
      <c r="X12" s="4" t="n">
        <f aca="false">F12+G12+N12+O12</f>
        <v>0</v>
      </c>
      <c r="Y12" s="4" t="n">
        <f aca="false">SUM(V12:X12)</f>
        <v>0</v>
      </c>
      <c r="Z12" s="15" t="e">
        <f aca="false">W12/Y12</f>
        <v>#DIV/0!</v>
      </c>
      <c r="AA12" s="15" t="e">
        <f aca="false">X12/Y12</f>
        <v>#DIV/0!</v>
      </c>
      <c r="AB12" s="4" t="n">
        <f aca="false">H12+I12+P12+Q12</f>
        <v>0</v>
      </c>
      <c r="AC12" s="4" t="n">
        <f aca="false">SUM(B12:I12)</f>
        <v>0</v>
      </c>
      <c r="AD12" s="342" t="n">
        <f aca="false">SUM(J12:Q12)</f>
        <v>0</v>
      </c>
      <c r="AE12" s="343" t="n">
        <f aca="false">SUM(B12:Q12)</f>
        <v>0</v>
      </c>
      <c r="AH12" s="15" t="e">
        <f aca="false">(S12/BN12) - 1</f>
        <v>#DIV/0!</v>
      </c>
      <c r="AI12" s="15" t="e">
        <f aca="false">(T12/BO12) - 1</f>
        <v>#DIV/0!</v>
      </c>
      <c r="AJ12" s="15" t="e">
        <f aca="false">(U12/BP12) - 1</f>
        <v>#DIV/0!</v>
      </c>
      <c r="AK12" s="15" t="e">
        <f aca="false">(V12/BQ12) - 1</f>
        <v>#DIV/0!</v>
      </c>
      <c r="AL12" s="15" t="e">
        <f aca="false">(W12/BR12) - 1</f>
        <v>#DIV/0!</v>
      </c>
      <c r="AM12" s="15" t="e">
        <f aca="false">(X12/BS12) - 1</f>
        <v>#DIV/0!</v>
      </c>
      <c r="AN12" s="15" t="e">
        <f aca="false">(Y12/BT12) - 1</f>
        <v>#DIV/0!</v>
      </c>
      <c r="AO12" s="15" t="e">
        <f aca="false">(Z12/BU12) - 1</f>
        <v>#DIV/0!</v>
      </c>
      <c r="AP12" s="15" t="e">
        <f aca="false">(AA12/BV12) - 1</f>
        <v>#DIV/0!</v>
      </c>
      <c r="AQ12" s="15" t="e">
        <f aca="false">(AB12/BW12) - 1</f>
        <v>#DIV/0!</v>
      </c>
      <c r="AR12" s="15" t="e">
        <f aca="false">(AC12/BX12) - 1</f>
        <v>#DIV/0!</v>
      </c>
      <c r="AS12" s="15" t="e">
        <f aca="false">(AD12/BY12) - 1</f>
        <v>#DIV/0!</v>
      </c>
      <c r="AT12" s="15" t="e">
        <f aca="false">(AE12/BZ12) - 1</f>
        <v>#DIV/0!</v>
      </c>
      <c r="AV12" s="349" t="n">
        <v>0.364583333333333</v>
      </c>
      <c r="AW12" s="376"/>
      <c r="AX12" s="377"/>
      <c r="AY12" s="376"/>
      <c r="AZ12" s="377"/>
      <c r="BA12" s="376"/>
      <c r="BB12" s="377"/>
      <c r="BC12" s="376"/>
      <c r="BD12" s="377"/>
      <c r="BE12" s="376"/>
      <c r="BF12" s="377"/>
      <c r="BG12" s="376"/>
      <c r="BH12" s="377"/>
      <c r="BI12" s="376"/>
      <c r="BJ12" s="377"/>
      <c r="BK12" s="376"/>
      <c r="BL12" s="377"/>
      <c r="BN12" s="340" t="n">
        <f aca="false">AW12+AY12+BA12+BC12+BE12+BG12+BI12+BK12</f>
        <v>0</v>
      </c>
      <c r="BO12" s="4" t="n">
        <f aca="false">AX12+AZ12+BB12+BD12+BF12+BH12+BJ12+BL12</f>
        <v>0</v>
      </c>
      <c r="BP12" s="341" t="e">
        <f aca="false">BO12/(BO12+BN12)</f>
        <v>#DIV/0!</v>
      </c>
      <c r="BQ12" s="4" t="n">
        <f aca="false">AW12+AX12+BE12+BF12</f>
        <v>0</v>
      </c>
      <c r="BR12" s="4" t="n">
        <f aca="false">AY12+AZ12+BG12+BH12</f>
        <v>0</v>
      </c>
      <c r="BS12" s="4" t="n">
        <f aca="false">BA12+BB12+BI12+BJ12</f>
        <v>0</v>
      </c>
      <c r="BT12" s="4" t="n">
        <f aca="false">SUM(BQ12:BS12)</f>
        <v>0</v>
      </c>
      <c r="BU12" s="15" t="e">
        <f aca="false">BR12/BT12</f>
        <v>#DIV/0!</v>
      </c>
      <c r="BV12" s="15" t="e">
        <f aca="false">BS12/BT12</f>
        <v>#DIV/0!</v>
      </c>
      <c r="BW12" s="4" t="n">
        <f aca="false">BC12+BD12+BK12+BL12</f>
        <v>0</v>
      </c>
      <c r="BX12" s="4" t="n">
        <f aca="false">SUM(AW12:BD12)</f>
        <v>0</v>
      </c>
      <c r="BY12" s="342" t="n">
        <f aca="false">SUM(BE12:BL12)</f>
        <v>0</v>
      </c>
      <c r="BZ12" s="343" t="n">
        <f aca="false">SUM(AW12:BL12)</f>
        <v>0</v>
      </c>
      <c r="CC12" s="15" t="e">
        <f aca="false">(BN12/DI12) - 1</f>
        <v>#DIV/0!</v>
      </c>
      <c r="CD12" s="15" t="e">
        <f aca="false">(BO12/DJ12) - 1</f>
        <v>#DIV/0!</v>
      </c>
      <c r="CE12" s="15" t="e">
        <f aca="false">(BP12/DK12) - 1</f>
        <v>#DIV/0!</v>
      </c>
      <c r="CF12" s="15" t="e">
        <f aca="false">(BQ12/DL12) - 1</f>
        <v>#DIV/0!</v>
      </c>
      <c r="CG12" s="15" t="e">
        <f aca="false">(BR12/DM12) - 1</f>
        <v>#DIV/0!</v>
      </c>
      <c r="CH12" s="15" t="e">
        <f aca="false">(BS12/DN12) - 1</f>
        <v>#DIV/0!</v>
      </c>
      <c r="CI12" s="15" t="e">
        <f aca="false">(BT12/DO12) - 1</f>
        <v>#DIV/0!</v>
      </c>
      <c r="CJ12" s="15" t="e">
        <f aca="false">(BU12/DP12) - 1</f>
        <v>#DIV/0!</v>
      </c>
      <c r="CK12" s="15" t="e">
        <f aca="false">(BV12/DQ12) - 1</f>
        <v>#DIV/0!</v>
      </c>
      <c r="CL12" s="15" t="e">
        <f aca="false">(BW12/DR12) - 1</f>
        <v>#DIV/0!</v>
      </c>
      <c r="CM12" s="15" t="e">
        <f aca="false">(BX12/DS12) - 1</f>
        <v>#DIV/0!</v>
      </c>
      <c r="CN12" s="15" t="e">
        <f aca="false">(BY12/DT12) - 1</f>
        <v>#DIV/0!</v>
      </c>
      <c r="CO12" s="15" t="e">
        <f aca="false">(BZ12/DU12) - 1</f>
        <v>#DIV/0!</v>
      </c>
      <c r="CQ12" s="349" t="n">
        <v>0.364583333333333</v>
      </c>
      <c r="CR12" s="376"/>
      <c r="CS12" s="377"/>
      <c r="CT12" s="376"/>
      <c r="CU12" s="377"/>
      <c r="CV12" s="376"/>
      <c r="CW12" s="377"/>
      <c r="CX12" s="376"/>
      <c r="CY12" s="377"/>
      <c r="CZ12" s="376"/>
      <c r="DA12" s="377"/>
      <c r="DB12" s="376"/>
      <c r="DC12" s="377"/>
      <c r="DD12" s="376"/>
      <c r="DE12" s="377"/>
      <c r="DF12" s="376"/>
      <c r="DG12" s="377"/>
      <c r="DI12" s="340" t="n">
        <f aca="false">CR12+CT12+CV12+CX12+CZ12+DB12+DD12+DF12</f>
        <v>0</v>
      </c>
      <c r="DJ12" s="4" t="n">
        <f aca="false">CS12+CU12+CW12+CY12+DA12+DC12+DE12+DG12</f>
        <v>0</v>
      </c>
      <c r="DK12" s="341" t="e">
        <f aca="false">DJ12/(DJ12+DI12)</f>
        <v>#DIV/0!</v>
      </c>
      <c r="DL12" s="4" t="n">
        <f aca="false">CR12+CS12+CZ12+DA12</f>
        <v>0</v>
      </c>
      <c r="DM12" s="4" t="n">
        <f aca="false">CT12+CU12+DB12+DC12</f>
        <v>0</v>
      </c>
      <c r="DN12" s="4" t="n">
        <f aca="false">CV12+CW12+DD12+DE12</f>
        <v>0</v>
      </c>
      <c r="DO12" s="4" t="n">
        <f aca="false">SUM(DL12:DN12)</f>
        <v>0</v>
      </c>
      <c r="DP12" s="15" t="e">
        <f aca="false">DM12/DO12</f>
        <v>#DIV/0!</v>
      </c>
      <c r="DQ12" s="15" t="e">
        <f aca="false">DN12/DO12</f>
        <v>#DIV/0!</v>
      </c>
      <c r="DR12" s="4" t="n">
        <f aca="false">CX12+CY12+DF12+DG12</f>
        <v>0</v>
      </c>
      <c r="DS12" s="4" t="n">
        <f aca="false">SUM(CR12:CY12)</f>
        <v>0</v>
      </c>
      <c r="DT12" s="342" t="n">
        <f aca="false">SUM(CZ12:DG12)</f>
        <v>0</v>
      </c>
      <c r="DU12" s="343" t="n">
        <f aca="false">SUM(CR12:DG12)</f>
        <v>0</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c r="EL12" s="349" t="n">
        <v>0.364583333333333</v>
      </c>
      <c r="EM12" s="376"/>
      <c r="EN12" s="377"/>
      <c r="EO12" s="376"/>
      <c r="EP12" s="377"/>
      <c r="EQ12" s="376"/>
      <c r="ER12" s="377"/>
      <c r="ES12" s="376"/>
      <c r="ET12" s="377"/>
      <c r="EU12" s="376"/>
      <c r="EV12" s="377"/>
      <c r="EW12" s="376"/>
      <c r="EX12" s="377"/>
      <c r="EY12" s="376"/>
      <c r="EZ12" s="377"/>
      <c r="FA12" s="376"/>
      <c r="FB12" s="377"/>
      <c r="FD12" s="340" t="n">
        <f aca="false">EM12+EO12+EQ12+ES12+EU12+EW12+EY12+FA12</f>
        <v>0</v>
      </c>
      <c r="FE12" s="4" t="n">
        <f aca="false">EN12+EP12+ER12+ET12+EV12+EX12+EZ12+FB12</f>
        <v>0</v>
      </c>
      <c r="FF12" s="341" t="e">
        <f aca="false">FE12/(FE12+FD12)</f>
        <v>#DIV/0!</v>
      </c>
      <c r="FG12" s="4" t="n">
        <f aca="false">EM12+EN12+EU12+EV12</f>
        <v>0</v>
      </c>
      <c r="FH12" s="4" t="n">
        <f aca="false">EO12+EP12+EW12+EX12</f>
        <v>0</v>
      </c>
      <c r="FI12" s="4" t="n">
        <f aca="false">EQ12+ER12+EY12+EZ12</f>
        <v>0</v>
      </c>
      <c r="FJ12" s="4" t="n">
        <f aca="false">SUM(FG12:FI12)</f>
        <v>0</v>
      </c>
      <c r="FK12" s="15" t="e">
        <f aca="false">FH12/FJ12</f>
        <v>#DIV/0!</v>
      </c>
      <c r="FL12" s="15" t="e">
        <f aca="false">FI12/FJ12</f>
        <v>#DIV/0!</v>
      </c>
      <c r="FM12" s="4" t="n">
        <f aca="false">ES12+ET12+FA12+FB12</f>
        <v>0</v>
      </c>
      <c r="FN12" s="4" t="n">
        <f aca="false">SUM(EM12:ET12)</f>
        <v>0</v>
      </c>
      <c r="FO12" s="342" t="n">
        <f aca="false">SUM(EU12:FB12)</f>
        <v>0</v>
      </c>
      <c r="FP12" s="343" t="n">
        <f aca="false">SUM(EM12:FB12)</f>
        <v>0</v>
      </c>
      <c r="GF12" s="347" t="e">
        <f aca="false">(FD12/FR12) - 1</f>
        <v>#DIV/0!</v>
      </c>
      <c r="GG12" s="15" t="e">
        <f aca="false">(FE12/FS12) - 1</f>
        <v>#DIV/0!</v>
      </c>
      <c r="GH12" s="15" t="e">
        <f aca="false">(FF12/FT12) - 1</f>
        <v>#DIV/0!</v>
      </c>
      <c r="GI12" s="15" t="e">
        <f aca="false">(FG12/FU12) - 1</f>
        <v>#DIV/0!</v>
      </c>
      <c r="GJ12" s="15" t="e">
        <f aca="false">(FH12/FV12) - 1</f>
        <v>#DIV/0!</v>
      </c>
      <c r="GK12" s="15" t="e">
        <f aca="false">(FI12/FW12) - 1</f>
        <v>#DIV/0!</v>
      </c>
      <c r="GL12" s="15" t="e">
        <f aca="false">(FJ12/FX12) - 1</f>
        <v>#DIV/0!</v>
      </c>
      <c r="GM12" s="15" t="e">
        <f aca="false">(FK12/FY12) - 1</f>
        <v>#DIV/0!</v>
      </c>
      <c r="GN12" s="15" t="e">
        <f aca="false">(FL12/FZ12) - 1</f>
        <v>#DIV/0!</v>
      </c>
      <c r="GO12" s="15" t="e">
        <f aca="false">(FM12/GA12) - 1</f>
        <v>#DIV/0!</v>
      </c>
      <c r="GP12" s="15" t="e">
        <f aca="false">(FN12/GB12) - 1</f>
        <v>#DIV/0!</v>
      </c>
      <c r="GQ12" s="15" t="e">
        <f aca="false">(FO12/GC12) - 1</f>
        <v>#DIV/0!</v>
      </c>
      <c r="GR12" s="348" t="e">
        <f aca="false">(FP12/GD12) - 1</f>
        <v>#DIV/0!</v>
      </c>
    </row>
    <row r="13" customFormat="false" ht="21" hidden="false" customHeight="true" outlineLevel="0" collapsed="false">
      <c r="A13" s="349" t="n">
        <v>0.375</v>
      </c>
      <c r="B13" s="379"/>
      <c r="C13" s="380"/>
      <c r="D13" s="379"/>
      <c r="E13" s="380"/>
      <c r="F13" s="379"/>
      <c r="G13" s="380"/>
      <c r="H13" s="379"/>
      <c r="I13" s="380"/>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t="n">
        <v>0.375</v>
      </c>
      <c r="EM13" s="379"/>
      <c r="EN13" s="380"/>
      <c r="EO13" s="379"/>
      <c r="EP13" s="380"/>
      <c r="EQ13" s="379"/>
      <c r="ER13" s="380"/>
      <c r="ES13" s="379"/>
      <c r="ET13" s="380"/>
      <c r="EU13" s="379"/>
      <c r="EV13" s="380"/>
      <c r="EW13" s="379"/>
      <c r="EX13" s="380"/>
      <c r="EY13" s="379"/>
      <c r="EZ13" s="380"/>
      <c r="FA13" s="379"/>
      <c r="FB13" s="380"/>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0</v>
      </c>
      <c r="C14" s="357" t="n">
        <f aca="false">SUM(C5:C12)</f>
        <v>0</v>
      </c>
      <c r="D14" s="357" t="n">
        <f aca="false">SUM(D5:D12)</f>
        <v>0</v>
      </c>
      <c r="E14" s="357" t="n">
        <f aca="false">SUM(E5:E12)</f>
        <v>0</v>
      </c>
      <c r="F14" s="357" t="n">
        <f aca="false">SUM(F5:F12)</f>
        <v>0</v>
      </c>
      <c r="G14" s="357" t="n">
        <f aca="false">SUM(G5:G12)</f>
        <v>0</v>
      </c>
      <c r="H14" s="357" t="n">
        <f aca="false">SUM(H5:H12)</f>
        <v>0</v>
      </c>
      <c r="I14" s="357" t="n">
        <f aca="false">SUM(I5:I12)</f>
        <v>0</v>
      </c>
      <c r="J14" s="357" t="n">
        <f aca="false">SUM(J5:J12)</f>
        <v>0</v>
      </c>
      <c r="K14" s="357" t="n">
        <f aca="false">SUM(K5:K12)</f>
        <v>0</v>
      </c>
      <c r="L14" s="357" t="n">
        <f aca="false">SUM(L5:L12)</f>
        <v>0</v>
      </c>
      <c r="M14" s="357" t="n">
        <f aca="false">SUM(M5:M12)</f>
        <v>0</v>
      </c>
      <c r="N14" s="357" t="n">
        <f aca="false">SUM(N5:N12)</f>
        <v>0</v>
      </c>
      <c r="O14" s="357" t="n">
        <f aca="false">SUM(O5:O12)</f>
        <v>0</v>
      </c>
      <c r="P14" s="357" t="n">
        <f aca="false">SUM(P5:P12)</f>
        <v>0</v>
      </c>
      <c r="Q14" s="357" t="n">
        <f aca="false">SUM(Q5:Q12)</f>
        <v>0</v>
      </c>
      <c r="S14" s="358" t="n">
        <f aca="false">B14+D14+F14+H14+J14+L14+N14+P14</f>
        <v>0</v>
      </c>
      <c r="T14" s="359" t="n">
        <f aca="false">C14+E14+G14+I14+K14+M14+O14+Q14</f>
        <v>0</v>
      </c>
      <c r="U14" s="360" t="e">
        <f aca="false">T14/(T14+S14)</f>
        <v>#DIV/0!</v>
      </c>
      <c r="V14" s="359" t="n">
        <f aca="false">B14+C14+J14+K14</f>
        <v>0</v>
      </c>
      <c r="W14" s="359" t="n">
        <f aca="false">D14+E14+L14+M14</f>
        <v>0</v>
      </c>
      <c r="X14" s="359" t="n">
        <f aca="false">F14+G14+N14+O14</f>
        <v>0</v>
      </c>
      <c r="Y14" s="359" t="n">
        <f aca="false">SUM(V14:X14)</f>
        <v>0</v>
      </c>
      <c r="Z14" s="15" t="e">
        <f aca="false">W14/Y14</f>
        <v>#DIV/0!</v>
      </c>
      <c r="AA14" s="15" t="e">
        <f aca="false">X14/Y14</f>
        <v>#DIV/0!</v>
      </c>
      <c r="AB14" s="359" t="n">
        <f aca="false">H14+I14+P14+Q14</f>
        <v>0</v>
      </c>
      <c r="AC14" s="359" t="n">
        <f aca="false">SUM(B14:I14)</f>
        <v>0</v>
      </c>
      <c r="AD14" s="361" t="n">
        <f aca="false">SUM(J14:Q14)</f>
        <v>0</v>
      </c>
      <c r="AE14" s="362" t="n">
        <f aca="false">SUM(B14:Q14)</f>
        <v>0</v>
      </c>
      <c r="AH14" s="15" t="e">
        <f aca="false">(S14/BN14) - 1</f>
        <v>#DIV/0!</v>
      </c>
      <c r="AI14" s="15" t="e">
        <f aca="false">(T14/BO14) - 1</f>
        <v>#DIV/0!</v>
      </c>
      <c r="AJ14" s="15" t="e">
        <f aca="false">(U14/BP14) - 1</f>
        <v>#DIV/0!</v>
      </c>
      <c r="AK14" s="15" t="e">
        <f aca="false">(V14/BQ14) - 1</f>
        <v>#DIV/0!</v>
      </c>
      <c r="AL14" s="15" t="e">
        <f aca="false">(W14/BR14) - 1</f>
        <v>#DIV/0!</v>
      </c>
      <c r="AM14" s="15" t="e">
        <f aca="false">(X14/BS14) - 1</f>
        <v>#DIV/0!</v>
      </c>
      <c r="AN14" s="15" t="e">
        <f aca="false">(Y14/BT14) - 1</f>
        <v>#DIV/0!</v>
      </c>
      <c r="AO14" s="15" t="e">
        <f aca="false">(Z14/BU14) - 1</f>
        <v>#DIV/0!</v>
      </c>
      <c r="AP14" s="15" t="e">
        <f aca="false">(AA14/BV14) - 1</f>
        <v>#DIV/0!</v>
      </c>
      <c r="AQ14" s="15" t="e">
        <f aca="false">(AB14/BW14) - 1</f>
        <v>#DIV/0!</v>
      </c>
      <c r="AR14" s="15" t="e">
        <f aca="false">(AC14/BX14) - 1</f>
        <v>#DIV/0!</v>
      </c>
      <c r="AS14" s="15" t="e">
        <f aca="false">(AD14/BY14) - 1</f>
        <v>#DIV/0!</v>
      </c>
      <c r="AT14" s="15" t="e">
        <f aca="false">(AE14/BZ14) - 1</f>
        <v>#DIV/0!</v>
      </c>
      <c r="AV14" s="356" t="s">
        <v>17</v>
      </c>
      <c r="AW14" s="357" t="n">
        <f aca="false">SUM(AW5:AW12)</f>
        <v>0</v>
      </c>
      <c r="AX14" s="357" t="n">
        <f aca="false">SUM(AX5:AX12)</f>
        <v>0</v>
      </c>
      <c r="AY14" s="357" t="n">
        <f aca="false">SUM(AY5:AY12)</f>
        <v>0</v>
      </c>
      <c r="AZ14" s="357" t="n">
        <f aca="false">SUM(AZ5:AZ12)</f>
        <v>0</v>
      </c>
      <c r="BA14" s="357" t="n">
        <f aca="false">SUM(BA5:BA12)</f>
        <v>0</v>
      </c>
      <c r="BB14" s="357" t="n">
        <f aca="false">SUM(BB5:BB12)</f>
        <v>0</v>
      </c>
      <c r="BC14" s="357" t="n">
        <f aca="false">SUM(BC5:BC12)</f>
        <v>0</v>
      </c>
      <c r="BD14" s="357" t="n">
        <f aca="false">SUM(BD5:BD12)</f>
        <v>0</v>
      </c>
      <c r="BE14" s="357" t="n">
        <f aca="false">SUM(BE5:BE12)</f>
        <v>0</v>
      </c>
      <c r="BF14" s="357" t="n">
        <f aca="false">SUM(BF5:BF12)</f>
        <v>0</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0</v>
      </c>
      <c r="BO14" s="359" t="n">
        <f aca="false">AX14+AZ14+BB14+BD14+BF14+BH14+BJ14+BL14</f>
        <v>0</v>
      </c>
      <c r="BP14" s="360" t="e">
        <f aca="false">BO14/(BO14+BN14)</f>
        <v>#DIV/0!</v>
      </c>
      <c r="BQ14" s="359" t="n">
        <f aca="false">AW14+AX14+BE14+BF14</f>
        <v>0</v>
      </c>
      <c r="BR14" s="359" t="n">
        <f aca="false">AY14+AZ14+BG14+BH14</f>
        <v>0</v>
      </c>
      <c r="BS14" s="359" t="n">
        <f aca="false">BA14+BB14+BI14+BJ14</f>
        <v>0</v>
      </c>
      <c r="BT14" s="359" t="n">
        <f aca="false">SUM(BQ14:BS14)</f>
        <v>0</v>
      </c>
      <c r="BU14" s="15" t="e">
        <f aca="false">BR14/BT14</f>
        <v>#DIV/0!</v>
      </c>
      <c r="BV14" s="15" t="e">
        <f aca="false">BS14/BT14</f>
        <v>#DIV/0!</v>
      </c>
      <c r="BW14" s="359" t="n">
        <f aca="false">BC14+BD14+BK14+BL14</f>
        <v>0</v>
      </c>
      <c r="BX14" s="359" t="n">
        <f aca="false">SUM(AW14:BD14)</f>
        <v>0</v>
      </c>
      <c r="BY14" s="361" t="n">
        <f aca="false">SUM(BE14:BL14)</f>
        <v>0</v>
      </c>
      <c r="BZ14" s="362" t="n">
        <f aca="false">SUM(AW14:BL14)</f>
        <v>0</v>
      </c>
      <c r="CC14" s="15" t="e">
        <f aca="false">(BN14/DI14) - 1</f>
        <v>#DIV/0!</v>
      </c>
      <c r="CD14" s="15" t="e">
        <f aca="false">(BO14/DJ14) - 1</f>
        <v>#DIV/0!</v>
      </c>
      <c r="CE14" s="15" t="e">
        <f aca="false">(BP14/DK14) - 1</f>
        <v>#DIV/0!</v>
      </c>
      <c r="CF14" s="15" t="e">
        <f aca="false">(BQ14/DL14) - 1</f>
        <v>#DIV/0!</v>
      </c>
      <c r="CG14" s="15" t="e">
        <f aca="false">(BR14/DM14) - 1</f>
        <v>#DIV/0!</v>
      </c>
      <c r="CH14" s="15" t="e">
        <f aca="false">(BS14/DN14) - 1</f>
        <v>#DIV/0!</v>
      </c>
      <c r="CI14" s="15" t="e">
        <f aca="false">(BT14/DO14) - 1</f>
        <v>#DIV/0!</v>
      </c>
      <c r="CJ14" s="15" t="e">
        <f aca="false">(BU14/DP14) - 1</f>
        <v>#DIV/0!</v>
      </c>
      <c r="CK14" s="15" t="e">
        <f aca="false">(BV14/DQ14) - 1</f>
        <v>#DIV/0!</v>
      </c>
      <c r="CL14" s="15" t="e">
        <f aca="false">(BW14/DR14) - 1</f>
        <v>#DIV/0!</v>
      </c>
      <c r="CM14" s="15" t="e">
        <f aca="false">(BX14/DS14) - 1</f>
        <v>#DIV/0!</v>
      </c>
      <c r="CN14" s="15" t="e">
        <f aca="false">(BY14/DT14) - 1</f>
        <v>#DIV/0!</v>
      </c>
      <c r="CO14" s="15" t="e">
        <f aca="false">(BZ14/DU14) - 1</f>
        <v>#DIV/0!</v>
      </c>
      <c r="CQ14" s="356" t="s">
        <v>17</v>
      </c>
      <c r="CR14" s="357" t="n">
        <f aca="false">SUM(CR5:CR12)</f>
        <v>0</v>
      </c>
      <c r="CS14" s="357" t="n">
        <f aca="false">SUM(CS5:CS12)</f>
        <v>0</v>
      </c>
      <c r="CT14" s="357" t="n">
        <f aca="false">SUM(CT5:CT12)</f>
        <v>0</v>
      </c>
      <c r="CU14" s="357" t="n">
        <f aca="false">SUM(CU5:CU12)</f>
        <v>0</v>
      </c>
      <c r="CV14" s="357" t="n">
        <f aca="false">SUM(CV5:CV12)</f>
        <v>0</v>
      </c>
      <c r="CW14" s="357" t="n">
        <f aca="false">SUM(CW5:CW12)</f>
        <v>0</v>
      </c>
      <c r="CX14" s="357" t="n">
        <f aca="false">SUM(CX5:CX12)</f>
        <v>0</v>
      </c>
      <c r="CY14" s="357" t="n">
        <f aca="false">SUM(CY5:CY12)</f>
        <v>0</v>
      </c>
      <c r="CZ14" s="357" t="n">
        <f aca="false">SUM(CZ5:CZ12)</f>
        <v>0</v>
      </c>
      <c r="DA14" s="357" t="n">
        <f aca="false">SUM(DA5:DA12)</f>
        <v>0</v>
      </c>
      <c r="DB14" s="357" t="n">
        <f aca="false">SUM(DB5:DB12)</f>
        <v>0</v>
      </c>
      <c r="DC14" s="357" t="n">
        <f aca="false">SUM(DC5:DC12)</f>
        <v>0</v>
      </c>
      <c r="DD14" s="357" t="n">
        <f aca="false">SUM(DD5:DD12)</f>
        <v>0</v>
      </c>
      <c r="DE14" s="357" t="n">
        <f aca="false">SUM(DE5:DE12)</f>
        <v>0</v>
      </c>
      <c r="DF14" s="357" t="n">
        <f aca="false">SUM(DF5:DF12)</f>
        <v>0</v>
      </c>
      <c r="DG14" s="357" t="n">
        <f aca="false">SUM(DG5:DG12)</f>
        <v>0</v>
      </c>
      <c r="DI14" s="358" t="n">
        <f aca="false">CR14+CT14+CV14+CX14+CZ14+DB14+DD14+DF14</f>
        <v>0</v>
      </c>
      <c r="DJ14" s="359" t="n">
        <f aca="false">CS14+CU14+CW14+CY14+DA14+DC14+DE14+DG14</f>
        <v>0</v>
      </c>
      <c r="DK14" s="360" t="e">
        <f aca="false">DJ14/(DJ14+DI14)</f>
        <v>#DIV/0!</v>
      </c>
      <c r="DL14" s="359" t="n">
        <f aca="false">CR14+CS14+CZ14+DA14</f>
        <v>0</v>
      </c>
      <c r="DM14" s="359" t="n">
        <f aca="false">CT14+CU14+DB14+DC14</f>
        <v>0</v>
      </c>
      <c r="DN14" s="359" t="n">
        <f aca="false">CV14+CW14+DD14+DE14</f>
        <v>0</v>
      </c>
      <c r="DO14" s="359" t="n">
        <f aca="false">SUM(DL14:DN14)</f>
        <v>0</v>
      </c>
      <c r="DP14" s="15" t="e">
        <f aca="false">DM14/DO14</f>
        <v>#DIV/0!</v>
      </c>
      <c r="DQ14" s="15" t="e">
        <f aca="false">DN14/DO14</f>
        <v>#DIV/0!</v>
      </c>
      <c r="DR14" s="359" t="n">
        <f aca="false">CX14+CY14+DF14+DG14</f>
        <v>0</v>
      </c>
      <c r="DS14" s="359" t="n">
        <f aca="false">SUM(CR14:CY14)</f>
        <v>0</v>
      </c>
      <c r="DT14" s="361" t="n">
        <f aca="false">SUM(CZ14:DG14)</f>
        <v>0</v>
      </c>
      <c r="DU14" s="362" t="n">
        <f aca="false">SUM(CR14:DG14)</f>
        <v>0</v>
      </c>
      <c r="DX14" s="15" t="n">
        <f aca="false">(DI14/FD14) - 1</f>
        <v>-1</v>
      </c>
      <c r="DY14" s="15" t="n">
        <f aca="false">(DJ14/FE14) - 1</f>
        <v>-1</v>
      </c>
      <c r="DZ14" s="15" t="e">
        <f aca="false">(DK14/FF14) - 1</f>
        <v>#DIV/0!</v>
      </c>
      <c r="EA14" s="15" t="n">
        <f aca="false">(DL14/FG14) - 1</f>
        <v>-1</v>
      </c>
      <c r="EB14" s="15" t="n">
        <f aca="false">(DM14/FH14) - 1</f>
        <v>-1</v>
      </c>
      <c r="EC14" s="15" t="e">
        <f aca="false">(DN14/FI14) - 1</f>
        <v>#DIV/0!</v>
      </c>
      <c r="ED14" s="15" t="n">
        <f aca="false">(DO14/FJ14) - 1</f>
        <v>-1</v>
      </c>
      <c r="EE14" s="15" t="e">
        <f aca="false">(DP14/FK14) - 1</f>
        <v>#DIV/0!</v>
      </c>
      <c r="EF14" s="15" t="e">
        <f aca="false">(DQ14/FL14) - 1</f>
        <v>#DIV/0!</v>
      </c>
      <c r="EG14" s="15" t="e">
        <f aca="false">(DR14/FM14) - 1</f>
        <v>#DIV/0!</v>
      </c>
      <c r="EH14" s="15" t="n">
        <f aca="false">(DS14/FN14) - 1</f>
        <v>-1</v>
      </c>
      <c r="EI14" s="15" t="e">
        <f aca="false">(DT14/FO14) - 1</f>
        <v>#DIV/0!</v>
      </c>
      <c r="EJ14" s="15" t="n">
        <f aca="false">(DU14/FP14) - 1</f>
        <v>-1</v>
      </c>
      <c r="EL14" s="356" t="s">
        <v>17</v>
      </c>
      <c r="EM14" s="357" t="n">
        <f aca="false">SUM(EM5:EM12)</f>
        <v>0</v>
      </c>
      <c r="EN14" s="357" t="n">
        <f aca="false">SUM(EN5:EN12)</f>
        <v>1</v>
      </c>
      <c r="EO14" s="357" t="n">
        <f aca="false">SUM(EO5:EO12)</f>
        <v>1</v>
      </c>
      <c r="EP14" s="357" t="n">
        <f aca="false">SUM(EP5:EP12)</f>
        <v>1</v>
      </c>
      <c r="EQ14" s="357" t="n">
        <f aca="false">SUM(EQ5:EQ12)</f>
        <v>0</v>
      </c>
      <c r="ER14" s="357" t="n">
        <f aca="false">SUM(ER5:ER12)</f>
        <v>0</v>
      </c>
      <c r="ES14" s="357" t="n">
        <f aca="false">SUM(ES5:ES12)</f>
        <v>0</v>
      </c>
      <c r="ET14" s="357" t="n">
        <f aca="false">SUM(ET5:ET12)</f>
        <v>0</v>
      </c>
      <c r="EU14" s="357" t="n">
        <f aca="false">SUM(EU5:EU12)</f>
        <v>0</v>
      </c>
      <c r="EV14" s="357" t="n">
        <f aca="false">SUM(EV5:EV12)</f>
        <v>0</v>
      </c>
      <c r="EW14" s="357" t="n">
        <f aca="false">SUM(EW5:EW12)</f>
        <v>0</v>
      </c>
      <c r="EX14" s="357" t="n">
        <f aca="false">SUM(EX5:EX12)</f>
        <v>0</v>
      </c>
      <c r="EY14" s="357" t="n">
        <f aca="false">SUM(EY5:EY12)</f>
        <v>0</v>
      </c>
      <c r="EZ14" s="357" t="n">
        <f aca="false">SUM(EZ5:EZ12)</f>
        <v>0</v>
      </c>
      <c r="FA14" s="357" t="n">
        <f aca="false">SUM(FA5:FA12)</f>
        <v>0</v>
      </c>
      <c r="FB14" s="357" t="n">
        <f aca="false">SUM(FB5:FB12)</f>
        <v>0</v>
      </c>
      <c r="FD14" s="358" t="n">
        <f aca="false">EM14+EO14+EQ14+ES14+EU14+EW14+EY14+FA14</f>
        <v>1</v>
      </c>
      <c r="FE14" s="359" t="n">
        <f aca="false">EN14+EP14+ER14+ET14+EV14+EX14+EZ14+FB14</f>
        <v>2</v>
      </c>
      <c r="FF14" s="360" t="n">
        <f aca="false">FE14/(FE14+FD14)</f>
        <v>0.666666666666667</v>
      </c>
      <c r="FG14" s="359" t="n">
        <f aca="false">EM14+EN14+EU14+EV14</f>
        <v>1</v>
      </c>
      <c r="FH14" s="359" t="n">
        <f aca="false">EO14+EP14+EW14+EX14</f>
        <v>2</v>
      </c>
      <c r="FI14" s="359" t="n">
        <f aca="false">EQ14+ER14+EY14+EZ14</f>
        <v>0</v>
      </c>
      <c r="FJ14" s="359" t="n">
        <f aca="false">SUM(FG14:FI14)</f>
        <v>3</v>
      </c>
      <c r="FK14" s="15" t="n">
        <f aca="false">FH14/FJ14</f>
        <v>0.666666666666667</v>
      </c>
      <c r="FL14" s="15" t="n">
        <f aca="false">FI14/FJ14</f>
        <v>0</v>
      </c>
      <c r="FM14" s="359" t="n">
        <f aca="false">ES14+ET14+FA14+FB14</f>
        <v>0</v>
      </c>
      <c r="FN14" s="359" t="n">
        <f aca="false">SUM(EM14:ET14)</f>
        <v>3</v>
      </c>
      <c r="FO14" s="361" t="n">
        <f aca="false">SUM(EU14:FB14)</f>
        <v>0</v>
      </c>
      <c r="FP14" s="362" t="n">
        <f aca="false">SUM(EM14:FB14)</f>
        <v>3</v>
      </c>
      <c r="GF14" s="347" t="e">
        <f aca="false">(FD14/FR14) - 1</f>
        <v>#DIV/0!</v>
      </c>
      <c r="GG14" s="15" t="e">
        <f aca="false">(FE14/FS14) - 1</f>
        <v>#DIV/0!</v>
      </c>
      <c r="GH14" s="15" t="e">
        <f aca="false">(FF14/FT14) - 1</f>
        <v>#DIV/0!</v>
      </c>
      <c r="GI14" s="15" t="e">
        <f aca="false">(FG14/FU14) - 1</f>
        <v>#DIV/0!</v>
      </c>
      <c r="GJ14" s="15" t="e">
        <f aca="false">(FH14/FV14) - 1</f>
        <v>#DIV/0!</v>
      </c>
      <c r="GK14" s="15" t="e">
        <f aca="false">(FI14/FW14) - 1</f>
        <v>#DIV/0!</v>
      </c>
      <c r="GL14" s="15" t="e">
        <f aca="false">(FJ14/FX14) - 1</f>
        <v>#DIV/0!</v>
      </c>
      <c r="GM14" s="15" t="e">
        <f aca="false">(FK14/FY14) - 1</f>
        <v>#DIV/0!</v>
      </c>
      <c r="GN14" s="15" t="e">
        <f aca="false">(FL14/FZ14) - 1</f>
        <v>#DIV/0!</v>
      </c>
      <c r="GO14" s="15" t="e">
        <f aca="false">(FM14/GA14) - 1</f>
        <v>#DIV/0!</v>
      </c>
      <c r="GP14" s="15" t="e">
        <f aca="false">(FN14/GB14) - 1</f>
        <v>#DIV/0!</v>
      </c>
      <c r="GQ14" s="15" t="e">
        <f aca="false">(FO14/GC14) - 1</f>
        <v>#DIV/0!</v>
      </c>
      <c r="GR14" s="348" t="e">
        <f aca="false">(FP14/GD14) - 1</f>
        <v>#DIV/0!</v>
      </c>
    </row>
    <row r="15" customFormat="false" ht="14.25" hidden="false" customHeight="false" outlineLevel="0" collapsed="false">
      <c r="A15" s="356" t="s">
        <v>204</v>
      </c>
      <c r="B15" s="356" t="n">
        <f aca="false">SUM(B7:B10)</f>
        <v>0</v>
      </c>
      <c r="C15" s="356" t="n">
        <f aca="false">SUM(C7:C10)</f>
        <v>0</v>
      </c>
      <c r="D15" s="356" t="n">
        <f aca="false">SUM(D7:D10)</f>
        <v>0</v>
      </c>
      <c r="E15" s="356" t="n">
        <f aca="false">SUM(E7:E10)</f>
        <v>0</v>
      </c>
      <c r="F15" s="356" t="n">
        <f aca="false">SUM(F7:F10)</f>
        <v>0</v>
      </c>
      <c r="G15" s="356" t="n">
        <f aca="false">SUM(G7:G10)</f>
        <v>0</v>
      </c>
      <c r="H15" s="356" t="n">
        <f aca="false">SUM(H7:H10)</f>
        <v>0</v>
      </c>
      <c r="I15" s="356" t="n">
        <f aca="false">SUM(I7:I10)</f>
        <v>0</v>
      </c>
      <c r="J15" s="356" t="n">
        <f aca="false">SUM(J7:J10)</f>
        <v>0</v>
      </c>
      <c r="K15" s="356" t="n">
        <f aca="false">SUM(K7:K10)</f>
        <v>0</v>
      </c>
      <c r="L15" s="356" t="n">
        <f aca="false">SUM(L7:L10)</f>
        <v>0</v>
      </c>
      <c r="M15" s="356" t="n">
        <f aca="false">SUM(M7:M10)</f>
        <v>0</v>
      </c>
      <c r="N15" s="356" t="n">
        <f aca="false">SUM(N7:N10)</f>
        <v>0</v>
      </c>
      <c r="O15" s="356" t="n">
        <f aca="false">SUM(O7:O10)</f>
        <v>0</v>
      </c>
      <c r="P15" s="356" t="n">
        <f aca="false">SUM(P7:P10)</f>
        <v>0</v>
      </c>
      <c r="Q15" s="356" t="n">
        <f aca="false">SUM(Q7:Q10)</f>
        <v>0</v>
      </c>
      <c r="S15" s="364" t="n">
        <f aca="false">B15+D15+F15+H15+J15+L15+N15+P15</f>
        <v>0</v>
      </c>
      <c r="T15" s="363" t="n">
        <f aca="false">C15+E15+G15+I15+K15+M15+O15+Q15</f>
        <v>0</v>
      </c>
      <c r="U15" s="365" t="e">
        <f aca="false">T15/(T15+S15)</f>
        <v>#DIV/0!</v>
      </c>
      <c r="V15" s="363" t="n">
        <f aca="false">B15+C15+J15+K15</f>
        <v>0</v>
      </c>
      <c r="W15" s="363" t="n">
        <f aca="false">D15+E15+L15+M15</f>
        <v>0</v>
      </c>
      <c r="X15" s="363" t="n">
        <f aca="false">F15+G15+N15+O15</f>
        <v>0</v>
      </c>
      <c r="Y15" s="363" t="n">
        <f aca="false">SUM(V15:X15)</f>
        <v>0</v>
      </c>
      <c r="Z15" s="366" t="e">
        <f aca="false">W15/Y15</f>
        <v>#DIV/0!</v>
      </c>
      <c r="AA15" s="366" t="e">
        <f aca="false">X15/Y15</f>
        <v>#DIV/0!</v>
      </c>
      <c r="AB15" s="363" t="n">
        <f aca="false">H15+I15+P15+Q15</f>
        <v>0</v>
      </c>
      <c r="AC15" s="363" t="n">
        <f aca="false">SUM(B15:I15)</f>
        <v>0</v>
      </c>
      <c r="AD15" s="367" t="n">
        <f aca="false">SUM(J15:Q15)</f>
        <v>0</v>
      </c>
      <c r="AE15" s="35" t="n">
        <f aca="false">SUM(B15:Q15)</f>
        <v>0</v>
      </c>
      <c r="AH15" s="15" t="e">
        <f aca="false">(S15/BN15) - 1</f>
        <v>#DIV/0!</v>
      </c>
      <c r="AI15" s="15" t="e">
        <f aca="false">(T15/BO15) - 1</f>
        <v>#DIV/0!</v>
      </c>
      <c r="AJ15" s="15" t="e">
        <f aca="false">(U15/BP15) - 1</f>
        <v>#DIV/0!</v>
      </c>
      <c r="AK15" s="15" t="e">
        <f aca="false">(V15/BQ15) - 1</f>
        <v>#DIV/0!</v>
      </c>
      <c r="AL15" s="15" t="e">
        <f aca="false">(W15/BR15) - 1</f>
        <v>#DIV/0!</v>
      </c>
      <c r="AM15" s="15" t="e">
        <f aca="false">(X15/BS15) - 1</f>
        <v>#DIV/0!</v>
      </c>
      <c r="AN15" s="15" t="e">
        <f aca="false">(Y15/BT15) - 1</f>
        <v>#DIV/0!</v>
      </c>
      <c r="AO15" s="15" t="e">
        <f aca="false">(Z15/BU15) - 1</f>
        <v>#DIV/0!</v>
      </c>
      <c r="AP15" s="15" t="e">
        <f aca="false">(AA15/BV15) - 1</f>
        <v>#DIV/0!</v>
      </c>
      <c r="AQ15" s="15" t="e">
        <f aca="false">(AB15/BW15) - 1</f>
        <v>#DIV/0!</v>
      </c>
      <c r="AR15" s="15" t="e">
        <f aca="false">(AC15/BX15) - 1</f>
        <v>#DIV/0!</v>
      </c>
      <c r="AS15" s="15" t="e">
        <f aca="false">(AD15/BY15) - 1</f>
        <v>#DIV/0!</v>
      </c>
      <c r="AT15" s="15" t="e">
        <f aca="false">(AE15/BZ15) - 1</f>
        <v>#DIV/0!</v>
      </c>
      <c r="AV15" s="356" t="s">
        <v>204</v>
      </c>
      <c r="AW15" s="356" t="n">
        <f aca="false">SUM(AW7:AW10)</f>
        <v>0</v>
      </c>
      <c r="AX15" s="356" t="n">
        <f aca="false">SUM(AX7:AX10)</f>
        <v>0</v>
      </c>
      <c r="AY15" s="356" t="n">
        <f aca="false">SUM(AY7:AY10)</f>
        <v>0</v>
      </c>
      <c r="AZ15" s="356" t="n">
        <f aca="false">SUM(AZ7:AZ10)</f>
        <v>0</v>
      </c>
      <c r="BA15" s="356" t="n">
        <f aca="false">SUM(BA7:BA10)</f>
        <v>0</v>
      </c>
      <c r="BB15" s="356" t="n">
        <f aca="false">SUM(BB7:BB10)</f>
        <v>0</v>
      </c>
      <c r="BC15" s="356" t="n">
        <f aca="false">SUM(BC7:BC10)</f>
        <v>0</v>
      </c>
      <c r="BD15" s="356" t="n">
        <f aca="false">SUM(BD7:BD10)</f>
        <v>0</v>
      </c>
      <c r="BE15" s="356" t="n">
        <f aca="false">SUM(BE7:BE10)</f>
        <v>0</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0</v>
      </c>
      <c r="BO15" s="363" t="n">
        <f aca="false">AX15+AZ15+BB15+BD15+BF15+BH15+BJ15+BL15</f>
        <v>0</v>
      </c>
      <c r="BP15" s="365" t="e">
        <f aca="false">BO15/(BO15+BN15)</f>
        <v>#DIV/0!</v>
      </c>
      <c r="BQ15" s="363" t="n">
        <f aca="false">AW15+AX15+BE15+BF15</f>
        <v>0</v>
      </c>
      <c r="BR15" s="363" t="n">
        <f aca="false">AY15+AZ15+BG15+BH15</f>
        <v>0</v>
      </c>
      <c r="BS15" s="363" t="n">
        <f aca="false">BA15+BB15+BI15+BJ15</f>
        <v>0</v>
      </c>
      <c r="BT15" s="363" t="n">
        <f aca="false">SUM(BQ15:BS15)</f>
        <v>0</v>
      </c>
      <c r="BU15" s="366" t="e">
        <f aca="false">BR15/BT15</f>
        <v>#DIV/0!</v>
      </c>
      <c r="BV15" s="366" t="e">
        <f aca="false">BS15/BT15</f>
        <v>#DIV/0!</v>
      </c>
      <c r="BW15" s="363" t="n">
        <f aca="false">BC15+BD15+BK15+BL15</f>
        <v>0</v>
      </c>
      <c r="BX15" s="363" t="n">
        <f aca="false">SUM(AW15:BD15)</f>
        <v>0</v>
      </c>
      <c r="BY15" s="367" t="n">
        <f aca="false">SUM(BE15:BL15)</f>
        <v>0</v>
      </c>
      <c r="BZ15" s="35" t="n">
        <f aca="false">SUM(AW15:BL15)</f>
        <v>0</v>
      </c>
      <c r="CC15" s="15" t="e">
        <f aca="false">(BN15/DI15) - 1</f>
        <v>#DIV/0!</v>
      </c>
      <c r="CD15" s="15" t="e">
        <f aca="false">(BO15/DJ15) - 1</f>
        <v>#DIV/0!</v>
      </c>
      <c r="CE15" s="15" t="e">
        <f aca="false">(BP15/DK15) - 1</f>
        <v>#DIV/0!</v>
      </c>
      <c r="CF15" s="15" t="e">
        <f aca="false">(BQ15/DL15) - 1</f>
        <v>#DIV/0!</v>
      </c>
      <c r="CG15" s="15" t="e">
        <f aca="false">(BR15/DM15) - 1</f>
        <v>#DIV/0!</v>
      </c>
      <c r="CH15" s="15" t="e">
        <f aca="false">(BS15/DN15) - 1</f>
        <v>#DIV/0!</v>
      </c>
      <c r="CI15" s="15" t="e">
        <f aca="false">(BT15/DO15) - 1</f>
        <v>#DIV/0!</v>
      </c>
      <c r="CJ15" s="15" t="e">
        <f aca="false">(BU15/DP15) - 1</f>
        <v>#DIV/0!</v>
      </c>
      <c r="CK15" s="15" t="e">
        <f aca="false">(BV15/DQ15) - 1</f>
        <v>#DIV/0!</v>
      </c>
      <c r="CL15" s="15" t="e">
        <f aca="false">(BW15/DR15) - 1</f>
        <v>#DIV/0!</v>
      </c>
      <c r="CM15" s="15" t="e">
        <f aca="false">(BX15/DS15) - 1</f>
        <v>#DIV/0!</v>
      </c>
      <c r="CN15" s="15" t="e">
        <f aca="false">(BY15/DT15) - 1</f>
        <v>#DIV/0!</v>
      </c>
      <c r="CO15" s="15" t="e">
        <f aca="false">(BZ15/DU15) - 1</f>
        <v>#DIV/0!</v>
      </c>
      <c r="CQ15" s="356" t="s">
        <v>204</v>
      </c>
      <c r="CR15" s="356" t="n">
        <f aca="false">SUM(CR7:CR10)</f>
        <v>0</v>
      </c>
      <c r="CS15" s="356" t="n">
        <f aca="false">SUM(CS7:CS10)</f>
        <v>0</v>
      </c>
      <c r="CT15" s="356" t="n">
        <f aca="false">SUM(CT7:CT10)</f>
        <v>0</v>
      </c>
      <c r="CU15" s="356" t="n">
        <f aca="false">SUM(CU7:CU10)</f>
        <v>0</v>
      </c>
      <c r="CV15" s="356" t="n">
        <f aca="false">SUM(CV7:CV10)</f>
        <v>0</v>
      </c>
      <c r="CW15" s="356" t="n">
        <f aca="false">SUM(CW7:CW10)</f>
        <v>0</v>
      </c>
      <c r="CX15" s="356" t="n">
        <f aca="false">SUM(CX7:CX10)</f>
        <v>0</v>
      </c>
      <c r="CY15" s="356" t="n">
        <f aca="false">SUM(CY7:CY10)</f>
        <v>0</v>
      </c>
      <c r="CZ15" s="356" t="n">
        <f aca="false">SUM(CZ7:CZ10)</f>
        <v>0</v>
      </c>
      <c r="DA15" s="356" t="n">
        <f aca="false">SUM(DA7:DA10)</f>
        <v>0</v>
      </c>
      <c r="DB15" s="356" t="n">
        <f aca="false">SUM(DB7:DB10)</f>
        <v>0</v>
      </c>
      <c r="DC15" s="356" t="n">
        <f aca="false">SUM(DC7:DC10)</f>
        <v>0</v>
      </c>
      <c r="DD15" s="356" t="n">
        <f aca="false">SUM(DD7:DD10)</f>
        <v>0</v>
      </c>
      <c r="DE15" s="356" t="n">
        <f aca="false">SUM(DE7:DE10)</f>
        <v>0</v>
      </c>
      <c r="DF15" s="356" t="n">
        <f aca="false">SUM(DF7:DF10)</f>
        <v>0</v>
      </c>
      <c r="DG15" s="356" t="n">
        <f aca="false">SUM(DG7:DG10)</f>
        <v>0</v>
      </c>
      <c r="DI15" s="364" t="n">
        <f aca="false">CR15+CT15+CV15+CX15+CZ15+DB15+DD15+DF15</f>
        <v>0</v>
      </c>
      <c r="DJ15" s="363" t="n">
        <f aca="false">CS15+CU15+CW15+CY15+DA15+DC15+DE15+DG15</f>
        <v>0</v>
      </c>
      <c r="DK15" s="365" t="e">
        <f aca="false">DJ15/(DJ15+DI15)</f>
        <v>#DIV/0!</v>
      </c>
      <c r="DL15" s="363" t="n">
        <f aca="false">CR15+CS15+CZ15+DA15</f>
        <v>0</v>
      </c>
      <c r="DM15" s="363" t="n">
        <f aca="false">CT15+CU15+DB15+DC15</f>
        <v>0</v>
      </c>
      <c r="DN15" s="363" t="n">
        <f aca="false">CV15+CW15+DD15+DE15</f>
        <v>0</v>
      </c>
      <c r="DO15" s="363" t="n">
        <f aca="false">SUM(DL15:DN15)</f>
        <v>0</v>
      </c>
      <c r="DP15" s="366" t="e">
        <f aca="false">DM15/DO15</f>
        <v>#DIV/0!</v>
      </c>
      <c r="DQ15" s="366" t="e">
        <f aca="false">DN15/DO15</f>
        <v>#DIV/0!</v>
      </c>
      <c r="DR15" s="363" t="n">
        <f aca="false">CX15+CY15+DF15+DG15</f>
        <v>0</v>
      </c>
      <c r="DS15" s="363" t="n">
        <f aca="false">SUM(CR15:CY15)</f>
        <v>0</v>
      </c>
      <c r="DT15" s="367" t="n">
        <f aca="false">SUM(CZ15:DG15)</f>
        <v>0</v>
      </c>
      <c r="DU15" s="35" t="n">
        <f aca="false">SUM(CR15:DG15)</f>
        <v>0</v>
      </c>
      <c r="DX15" s="15" t="n">
        <f aca="false">(DI15/FD15) - 1</f>
        <v>-1</v>
      </c>
      <c r="DY15" s="15" t="n">
        <f aca="false">(DJ15/FE15) - 1</f>
        <v>-1</v>
      </c>
      <c r="DZ15" s="15" t="e">
        <f aca="false">(DK15/FF15) - 1</f>
        <v>#DIV/0!</v>
      </c>
      <c r="EA15" s="15" t="n">
        <f aca="false">(DL15/FG15) - 1</f>
        <v>-1</v>
      </c>
      <c r="EB15" s="15" t="n">
        <f aca="false">(DM15/FH15) - 1</f>
        <v>-1</v>
      </c>
      <c r="EC15" s="15" t="e">
        <f aca="false">(DN15/FI15) - 1</f>
        <v>#DIV/0!</v>
      </c>
      <c r="ED15" s="15" t="n">
        <f aca="false">(DO15/FJ15) - 1</f>
        <v>-1</v>
      </c>
      <c r="EE15" s="15" t="e">
        <f aca="false">(DP15/FK15) - 1</f>
        <v>#DIV/0!</v>
      </c>
      <c r="EF15" s="15" t="e">
        <f aca="false">(DQ15/FL15) - 1</f>
        <v>#DIV/0!</v>
      </c>
      <c r="EG15" s="15" t="e">
        <f aca="false">(DR15/FM15) - 1</f>
        <v>#DIV/0!</v>
      </c>
      <c r="EH15" s="15" t="n">
        <f aca="false">(DS15/FN15) - 1</f>
        <v>-1</v>
      </c>
      <c r="EI15" s="15" t="e">
        <f aca="false">(DT15/FO15) - 1</f>
        <v>#DIV/0!</v>
      </c>
      <c r="EJ15" s="15" t="n">
        <f aca="false">(DU15/FP15) - 1</f>
        <v>-1</v>
      </c>
      <c r="EL15" s="356" t="s">
        <v>204</v>
      </c>
      <c r="EM15" s="356" t="n">
        <f aca="false">SUM(EM7:EM10)</f>
        <v>0</v>
      </c>
      <c r="EN15" s="356" t="n">
        <f aca="false">SUM(EN7:EN10)</f>
        <v>1</v>
      </c>
      <c r="EO15" s="356" t="n">
        <f aca="false">SUM(EO7:EO10)</f>
        <v>1</v>
      </c>
      <c r="EP15" s="356" t="n">
        <f aca="false">SUM(EP7:EP10)</f>
        <v>1</v>
      </c>
      <c r="EQ15" s="356" t="n">
        <f aca="false">SUM(EQ7:EQ10)</f>
        <v>0</v>
      </c>
      <c r="ER15" s="356" t="n">
        <f aca="false">SUM(ER7:ER10)</f>
        <v>0</v>
      </c>
      <c r="ES15" s="356" t="n">
        <f aca="false">SUM(ES7:ES10)</f>
        <v>0</v>
      </c>
      <c r="ET15" s="356" t="n">
        <f aca="false">SUM(ET7:ET10)</f>
        <v>0</v>
      </c>
      <c r="EU15" s="356" t="n">
        <f aca="false">SUM(EU7:EU10)</f>
        <v>0</v>
      </c>
      <c r="EV15" s="356" t="n">
        <f aca="false">SUM(EV7:EV10)</f>
        <v>0</v>
      </c>
      <c r="EW15" s="356" t="n">
        <f aca="false">SUM(EW7:EW10)</f>
        <v>0</v>
      </c>
      <c r="EX15" s="356" t="n">
        <f aca="false">SUM(EX7:EX10)</f>
        <v>0</v>
      </c>
      <c r="EY15" s="356" t="n">
        <f aca="false">SUM(EY7:EY10)</f>
        <v>0</v>
      </c>
      <c r="EZ15" s="356" t="n">
        <f aca="false">SUM(EZ7:EZ10)</f>
        <v>0</v>
      </c>
      <c r="FA15" s="356" t="n">
        <f aca="false">SUM(FA7:FA10)</f>
        <v>0</v>
      </c>
      <c r="FB15" s="356" t="n">
        <f aca="false">SUM(FB7:FB10)</f>
        <v>0</v>
      </c>
      <c r="FD15" s="364" t="n">
        <f aca="false">EM15+EO15+EQ15+ES15+EU15+EW15+EY15+FA15</f>
        <v>1</v>
      </c>
      <c r="FE15" s="363" t="n">
        <f aca="false">EN15+EP15+ER15+ET15+EV15+EX15+EZ15+FB15</f>
        <v>2</v>
      </c>
      <c r="FF15" s="365" t="n">
        <f aca="false">FE15/(FE15+FD15)</f>
        <v>0.666666666666667</v>
      </c>
      <c r="FG15" s="363" t="n">
        <f aca="false">EM15+EN15+EU15+EV15</f>
        <v>1</v>
      </c>
      <c r="FH15" s="363" t="n">
        <f aca="false">EO15+EP15+EW15+EX15</f>
        <v>2</v>
      </c>
      <c r="FI15" s="363" t="n">
        <f aca="false">EQ15+ER15+EY15+EZ15</f>
        <v>0</v>
      </c>
      <c r="FJ15" s="363" t="n">
        <f aca="false">SUM(FG15:FI15)</f>
        <v>3</v>
      </c>
      <c r="FK15" s="366" t="n">
        <f aca="false">FH15/FJ15</f>
        <v>0.666666666666667</v>
      </c>
      <c r="FL15" s="366" t="n">
        <f aca="false">FI15/FJ15</f>
        <v>0</v>
      </c>
      <c r="FM15" s="363" t="n">
        <f aca="false">ES15+ET15+FA15+FB15</f>
        <v>0</v>
      </c>
      <c r="FN15" s="363" t="n">
        <f aca="false">SUM(EM15:ET15)</f>
        <v>3</v>
      </c>
      <c r="FO15" s="367" t="n">
        <f aca="false">SUM(EU15:FB15)</f>
        <v>0</v>
      </c>
      <c r="FP15" s="35" t="n">
        <f aca="false">SUM(EM15:FB15)</f>
        <v>3</v>
      </c>
      <c r="GF15" s="368" t="e">
        <f aca="false">(FD15/FR15) - 1</f>
        <v>#DIV/0!</v>
      </c>
      <c r="GG15" s="369" t="e">
        <f aca="false">(FE15/FS15) - 1</f>
        <v>#DIV/0!</v>
      </c>
      <c r="GH15" s="369" t="e">
        <f aca="false">(FF15/FT15) - 1</f>
        <v>#DIV/0!</v>
      </c>
      <c r="GI15" s="369" t="e">
        <f aca="false">(FG15/FU15) - 1</f>
        <v>#DIV/0!</v>
      </c>
      <c r="GJ15" s="369" t="e">
        <f aca="false">(FH15/FV15) - 1</f>
        <v>#DIV/0!</v>
      </c>
      <c r="GK15" s="369" t="e">
        <f aca="false">(FI15/FW15) - 1</f>
        <v>#DIV/0!</v>
      </c>
      <c r="GL15" s="369" t="e">
        <f aca="false">(FJ15/FX15) - 1</f>
        <v>#DIV/0!</v>
      </c>
      <c r="GM15" s="369" t="e">
        <f aca="false">(FK15/FY15) - 1</f>
        <v>#DIV/0!</v>
      </c>
      <c r="GN15" s="369" t="e">
        <f aca="false">(FL15/FZ15) - 1</f>
        <v>#DIV/0!</v>
      </c>
      <c r="GO15" s="369" t="e">
        <f aca="false">(FM15/GA15) - 1</f>
        <v>#DIV/0!</v>
      </c>
      <c r="GP15" s="369" t="e">
        <f aca="false">(FN15/GB15) - 1</f>
        <v>#DIV/0!</v>
      </c>
      <c r="GQ15" s="369" t="e">
        <f aca="false">(FO15/GC15) - 1</f>
        <v>#DIV/0!</v>
      </c>
      <c r="GR15" s="370" t="e">
        <f aca="false">(FP15/GD15) - 1</f>
        <v>#DIV/0!</v>
      </c>
    </row>
    <row r="17" customFormat="false" ht="14.25" hidden="false" customHeight="false" outlineLevel="0" collapsed="false">
      <c r="A17" s="0" t="s">
        <v>205</v>
      </c>
      <c r="B17" s="0" t="n">
        <f aca="false">SUM(B5:B8)</f>
        <v>0</v>
      </c>
      <c r="C17" s="0" t="n">
        <f aca="false">SUM(C5:C8)</f>
        <v>0</v>
      </c>
      <c r="D17" s="0" t="n">
        <f aca="false">SUM(D5:D8)</f>
        <v>0</v>
      </c>
      <c r="E17" s="0" t="n">
        <f aca="false">SUM(E5:E8)</f>
        <v>0</v>
      </c>
      <c r="F17" s="0" t="n">
        <f aca="false">SUM(F5:F8)</f>
        <v>0</v>
      </c>
      <c r="G17" s="0" t="n">
        <f aca="false">SUM(G5:G8)</f>
        <v>0</v>
      </c>
      <c r="H17" s="0" t="n">
        <f aca="false">SUM(H5:H8)</f>
        <v>0</v>
      </c>
      <c r="I17" s="0" t="n">
        <f aca="false">SUM(I5:I8)</f>
        <v>0</v>
      </c>
      <c r="J17" s="0" t="n">
        <f aca="false">SUM(J5:J8)</f>
        <v>0</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0</v>
      </c>
      <c r="AX17" s="0" t="n">
        <f aca="false">SUM(AX5:AX8)</f>
        <v>0</v>
      </c>
      <c r="AY17" s="0" t="n">
        <f aca="false">SUM(AY5:AY8)</f>
        <v>0</v>
      </c>
      <c r="AZ17" s="0" t="n">
        <f aca="false">SUM(AZ5:AZ8)</f>
        <v>0</v>
      </c>
      <c r="BA17" s="0" t="n">
        <f aca="false">SUM(BA5:BA8)</f>
        <v>0</v>
      </c>
      <c r="BB17" s="0" t="n">
        <f aca="false">SUM(BB5:BB8)</f>
        <v>0</v>
      </c>
      <c r="BC17" s="0" t="n">
        <f aca="false">SUM(BC5:BC8)</f>
        <v>0</v>
      </c>
      <c r="BD17" s="0" t="n">
        <f aca="false">SUM(BD5:BD8)</f>
        <v>0</v>
      </c>
      <c r="BE17" s="0" t="n">
        <f aca="false">SUM(BE5:BE8)</f>
        <v>0</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0</v>
      </c>
      <c r="CS17" s="0" t="n">
        <f aca="false">SUM(CS5:CS8)</f>
        <v>0</v>
      </c>
      <c r="CT17" s="0" t="n">
        <f aca="false">SUM(CT5:CT8)</f>
        <v>0</v>
      </c>
      <c r="CU17" s="0" t="n">
        <f aca="false">SUM(CU5:CU8)</f>
        <v>0</v>
      </c>
      <c r="CV17" s="0" t="n">
        <f aca="false">SUM(CV5:CV8)</f>
        <v>0</v>
      </c>
      <c r="CW17" s="0" t="n">
        <f aca="false">SUM(CW5:CW8)</f>
        <v>0</v>
      </c>
      <c r="CX17" s="0" t="n">
        <f aca="false">SUM(CX5:CX8)</f>
        <v>0</v>
      </c>
      <c r="CY17" s="0" t="n">
        <f aca="false">SUM(CY5:CY8)</f>
        <v>0</v>
      </c>
      <c r="CZ17" s="0" t="n">
        <f aca="false">SUM(CZ5:CZ8)</f>
        <v>0</v>
      </c>
      <c r="DA17" s="0" t="n">
        <f aca="false">SUM(DA5:DA8)</f>
        <v>0</v>
      </c>
      <c r="DB17" s="0" t="n">
        <f aca="false">SUM(DB5:DB8)</f>
        <v>0</v>
      </c>
      <c r="DC17" s="0" t="n">
        <f aca="false">SUM(DC5:DC8)</f>
        <v>0</v>
      </c>
      <c r="DD17" s="0" t="n">
        <f aca="false">SUM(DD5:DD8)</f>
        <v>0</v>
      </c>
      <c r="DE17" s="0" t="n">
        <f aca="false">SUM(DE5:DE8)</f>
        <v>0</v>
      </c>
      <c r="DF17" s="0" t="n">
        <f aca="false">SUM(DF5:DF8)</f>
        <v>0</v>
      </c>
      <c r="DG17" s="0" t="n">
        <f aca="false">SUM(DG5:DG8)</f>
        <v>0</v>
      </c>
      <c r="EL17" s="0" t="s">
        <v>205</v>
      </c>
      <c r="EM17" s="0" t="n">
        <f aca="false">SUM(EM5:EM8)</f>
        <v>0</v>
      </c>
      <c r="EN17" s="0" t="n">
        <f aca="false">SUM(EN5:EN8)</f>
        <v>1</v>
      </c>
      <c r="EO17" s="0" t="n">
        <f aca="false">SUM(EO5:EO8)</f>
        <v>1</v>
      </c>
      <c r="EP17" s="0" t="n">
        <f aca="false">SUM(EP5:EP8)</f>
        <v>0</v>
      </c>
      <c r="EQ17" s="0" t="n">
        <f aca="false">SUM(EQ5:EQ8)</f>
        <v>0</v>
      </c>
      <c r="ER17" s="0" t="n">
        <f aca="false">SUM(ER5:ER8)</f>
        <v>0</v>
      </c>
      <c r="ES17" s="0" t="n">
        <f aca="false">SUM(ES5:ES8)</f>
        <v>0</v>
      </c>
      <c r="ET17" s="0" t="n">
        <f aca="false">SUM(ET5:ET8)</f>
        <v>0</v>
      </c>
      <c r="EU17" s="0" t="n">
        <f aca="false">SUM(EU5:EU8)</f>
        <v>0</v>
      </c>
      <c r="EV17" s="0" t="n">
        <f aca="false">SUM(EV5:EV8)</f>
        <v>0</v>
      </c>
      <c r="EW17" s="0" t="n">
        <f aca="false">SUM(EW5:EW8)</f>
        <v>0</v>
      </c>
      <c r="EX17" s="0" t="n">
        <f aca="false">SUM(EX5:EX8)</f>
        <v>0</v>
      </c>
      <c r="EY17" s="0" t="n">
        <f aca="false">SUM(EY5:EY8)</f>
        <v>0</v>
      </c>
      <c r="EZ17" s="0" t="n">
        <f aca="false">SUM(EZ5:EZ8)</f>
        <v>0</v>
      </c>
      <c r="FA17" s="0" t="n">
        <f aca="false">SUM(FA5:FA8)</f>
        <v>0</v>
      </c>
      <c r="FB17" s="0" t="n">
        <f aca="false">SUM(FB5:FB8)</f>
        <v>0</v>
      </c>
    </row>
    <row r="18" customFormat="false" ht="14.25" hidden="false" customHeight="false" outlineLevel="0" collapsed="false">
      <c r="A18" s="0" t="s">
        <v>206</v>
      </c>
      <c r="B18" s="0" t="n">
        <f aca="false">SUM(B9:B12)</f>
        <v>0</v>
      </c>
      <c r="C18" s="0" t="n">
        <f aca="false">SUM(C9:C12)</f>
        <v>0</v>
      </c>
      <c r="D18" s="0" t="n">
        <f aca="false">SUM(D9:D12)</f>
        <v>0</v>
      </c>
      <c r="E18" s="0" t="n">
        <f aca="false">SUM(E9:E12)</f>
        <v>0</v>
      </c>
      <c r="F18" s="0" t="n">
        <f aca="false">SUM(F9:F12)</f>
        <v>0</v>
      </c>
      <c r="G18" s="0" t="n">
        <f aca="false">SUM(G9:G12)</f>
        <v>0</v>
      </c>
      <c r="H18" s="0" t="n">
        <f aca="false">SUM(H9:H12)</f>
        <v>0</v>
      </c>
      <c r="I18" s="0" t="n">
        <f aca="false">SUM(I9:I12)</f>
        <v>0</v>
      </c>
      <c r="J18" s="0" t="n">
        <f aca="false">SUM(J9:J12)</f>
        <v>0</v>
      </c>
      <c r="K18" s="0" t="n">
        <f aca="false">SUM(K9:K12)</f>
        <v>0</v>
      </c>
      <c r="L18" s="0" t="n">
        <f aca="false">SUM(L9:L12)</f>
        <v>0</v>
      </c>
      <c r="M18" s="0" t="n">
        <f aca="false">SUM(M9:M12)</f>
        <v>0</v>
      </c>
      <c r="N18" s="0" t="n">
        <f aca="false">SUM(N9:N12)</f>
        <v>0</v>
      </c>
      <c r="O18" s="0" t="n">
        <f aca="false">SUM(O9:O12)</f>
        <v>0</v>
      </c>
      <c r="P18" s="0" t="n">
        <f aca="false">SUM(P9:P12)</f>
        <v>0</v>
      </c>
      <c r="Q18" s="0" t="n">
        <f aca="false">SUM(Q9:Q12)</f>
        <v>0</v>
      </c>
      <c r="AV18" s="0" t="s">
        <v>206</v>
      </c>
      <c r="AW18" s="0" t="n">
        <f aca="false">SUM(AW9:AW12)</f>
        <v>0</v>
      </c>
      <c r="AX18" s="0" t="n">
        <f aca="false">SUM(AX9:AX12)</f>
        <v>0</v>
      </c>
      <c r="AY18" s="0" t="n">
        <f aca="false">SUM(AY9:AY12)</f>
        <v>0</v>
      </c>
      <c r="AZ18" s="0" t="n">
        <f aca="false">SUM(AZ9:AZ12)</f>
        <v>0</v>
      </c>
      <c r="BA18" s="0" t="n">
        <f aca="false">SUM(BA9:BA12)</f>
        <v>0</v>
      </c>
      <c r="BB18" s="0" t="n">
        <f aca="false">SUM(BB9:BB12)</f>
        <v>0</v>
      </c>
      <c r="BC18" s="0" t="n">
        <f aca="false">SUM(BC9:BC12)</f>
        <v>0</v>
      </c>
      <c r="BD18" s="0" t="n">
        <f aca="false">SUM(BD9:BD12)</f>
        <v>0</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c r="CQ18" s="0" t="s">
        <v>206</v>
      </c>
      <c r="CR18" s="0" t="n">
        <f aca="false">SUM(CR9:CR12)</f>
        <v>0</v>
      </c>
      <c r="CS18" s="0" t="n">
        <f aca="false">SUM(CS9:CS12)</f>
        <v>0</v>
      </c>
      <c r="CT18" s="0" t="n">
        <f aca="false">SUM(CT9:CT12)</f>
        <v>0</v>
      </c>
      <c r="CU18" s="0" t="n">
        <f aca="false">SUM(CU9:CU12)</f>
        <v>0</v>
      </c>
      <c r="CV18" s="0" t="n">
        <f aca="false">SUM(CV9:CV12)</f>
        <v>0</v>
      </c>
      <c r="CW18" s="0" t="n">
        <f aca="false">SUM(CW9:CW12)</f>
        <v>0</v>
      </c>
      <c r="CX18" s="0" t="n">
        <f aca="false">SUM(CX9:CX12)</f>
        <v>0</v>
      </c>
      <c r="CY18" s="0" t="n">
        <f aca="false">SUM(CY9:CY12)</f>
        <v>0</v>
      </c>
      <c r="CZ18" s="0" t="n">
        <f aca="false">SUM(CZ9:CZ12)</f>
        <v>0</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0</v>
      </c>
      <c r="EL18" s="0" t="s">
        <v>206</v>
      </c>
      <c r="EM18" s="0" t="n">
        <f aca="false">SUM(EM9:EM12)</f>
        <v>0</v>
      </c>
      <c r="EN18" s="0" t="n">
        <f aca="false">SUM(EN9:EN12)</f>
        <v>0</v>
      </c>
      <c r="EO18" s="0" t="n">
        <f aca="false">SUM(EO9:EO12)</f>
        <v>0</v>
      </c>
      <c r="EP18" s="0" t="n">
        <f aca="false">SUM(EP9:EP12)</f>
        <v>1</v>
      </c>
      <c r="EQ18" s="0" t="n">
        <f aca="false">SUM(EQ9:EQ12)</f>
        <v>0</v>
      </c>
      <c r="ER18" s="0" t="n">
        <f aca="false">SUM(ER9:ER12)</f>
        <v>0</v>
      </c>
      <c r="ES18" s="0" t="n">
        <f aca="false">SUM(ES9:ES12)</f>
        <v>0</v>
      </c>
      <c r="ET18" s="0" t="n">
        <f aca="false">SUM(ET9:ET12)</f>
        <v>0</v>
      </c>
      <c r="EU18" s="0" t="n">
        <f aca="false">SUM(EU9:EU12)</f>
        <v>0</v>
      </c>
      <c r="EV18" s="0" t="n">
        <f aca="false">SUM(EV9:EV12)</f>
        <v>0</v>
      </c>
      <c r="EW18" s="0" t="n">
        <f aca="false">SUM(EW9:EW12)</f>
        <v>0</v>
      </c>
      <c r="EX18" s="0" t="n">
        <f aca="false">SUM(EX9:EX12)</f>
        <v>0</v>
      </c>
      <c r="EY18" s="0" t="n">
        <f aca="false">SUM(EY9:EY12)</f>
        <v>0</v>
      </c>
      <c r="EZ18" s="0" t="n">
        <f aca="false">SUM(EZ9:EZ12)</f>
        <v>0</v>
      </c>
      <c r="FA18" s="0" t="n">
        <f aca="false">SUM(FA9:FA12)</f>
        <v>0</v>
      </c>
      <c r="FB18" s="0" t="n">
        <f aca="false">SUM(FB9:FB12)</f>
        <v>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0</v>
      </c>
      <c r="T24" s="152" t="n">
        <f aca="false">Y15</f>
        <v>0</v>
      </c>
      <c r="U24" s="153" t="e">
        <f aca="false">V24/S24</f>
        <v>#DIV/0!</v>
      </c>
      <c r="V24" s="154" t="n">
        <f aca="false">W14</f>
        <v>0</v>
      </c>
      <c r="W24" s="153" t="e">
        <f aca="false">X24/S24</f>
        <v>#DIV/0!</v>
      </c>
      <c r="X24" s="154" t="n">
        <f aca="false">C14+E14+G14+K14+M14+O14</f>
        <v>0</v>
      </c>
      <c r="Y24" s="153" t="e">
        <f aca="false">Z24/X24</f>
        <v>#DIV/0!</v>
      </c>
      <c r="Z24" s="154" t="n">
        <f aca="false">E14+M14</f>
        <v>0</v>
      </c>
      <c r="AA24" s="155" t="n">
        <f aca="false">X14</f>
        <v>0</v>
      </c>
      <c r="AB24" s="155" t="n">
        <f aca="false">X15</f>
        <v>0</v>
      </c>
      <c r="AC24" s="155" t="n">
        <f aca="false">AB14</f>
        <v>0</v>
      </c>
      <c r="AD24" s="155" t="n">
        <f aca="false">AB15</f>
        <v>0</v>
      </c>
      <c r="AE24" s="152" t="n">
        <f aca="false">AC14</f>
        <v>0</v>
      </c>
      <c r="AF24" s="152" t="n">
        <f aca="false">AC15</f>
        <v>0</v>
      </c>
      <c r="AG24" s="152" t="n">
        <f aca="false">AD14</f>
        <v>0</v>
      </c>
      <c r="AH24" s="152" t="n">
        <f aca="false">AD15</f>
        <v>0</v>
      </c>
      <c r="BN24" s="152" t="n">
        <f aca="false">BT14</f>
        <v>0</v>
      </c>
      <c r="BO24" s="152" t="n">
        <f aca="false">BT15</f>
        <v>0</v>
      </c>
      <c r="BP24" s="153" t="e">
        <f aca="false">BQ24/BN24</f>
        <v>#DIV/0!</v>
      </c>
      <c r="BQ24" s="154" t="n">
        <f aca="false">BR14</f>
        <v>0</v>
      </c>
      <c r="BR24" s="153" t="e">
        <f aca="false">BS24/BN24</f>
        <v>#DIV/0!</v>
      </c>
      <c r="BS24" s="154" t="n">
        <f aca="false">AX14+AZ14+BB14+BF14+BH14+BJ14</f>
        <v>0</v>
      </c>
      <c r="BT24" s="153" t="e">
        <f aca="false">BU24/BS24</f>
        <v>#DIV/0!</v>
      </c>
      <c r="BU24" s="154" t="n">
        <f aca="false">AZ14+BH14</f>
        <v>0</v>
      </c>
      <c r="BV24" s="155" t="n">
        <f aca="false">BS14</f>
        <v>0</v>
      </c>
      <c r="BW24" s="155" t="n">
        <f aca="false">BS15</f>
        <v>0</v>
      </c>
      <c r="BX24" s="155" t="n">
        <f aca="false">BW14</f>
        <v>0</v>
      </c>
      <c r="BY24" s="155" t="n">
        <f aca="false">BW15</f>
        <v>0</v>
      </c>
      <c r="BZ24" s="152" t="n">
        <f aca="false">BX14</f>
        <v>0</v>
      </c>
      <c r="CA24" s="152" t="n">
        <f aca="false">BX15</f>
        <v>0</v>
      </c>
      <c r="CB24" s="152" t="n">
        <f aca="false">BY14</f>
        <v>0</v>
      </c>
      <c r="CC24" s="152" t="n">
        <f aca="false">BY15</f>
        <v>0</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R24"/>
  <sheetViews>
    <sheetView showFormulas="false" showGridLines="true" showRowColHeaders="true" showZeros="true" rightToLeft="false" tabSelected="false" showOutlineSymbols="true" defaultGridColor="true" view="normal" topLeftCell="BN1" colorId="64" zoomScale="75" zoomScaleNormal="75" zoomScalePageLayoutView="100" workbookViewId="0">
      <selection pane="topLeft" activeCell="AJ23" activeCellId="1" sqref="E31:G31 AJ23"/>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256</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Divonne-&gt;Chavanne</v>
      </c>
      <c r="T2" s="325"/>
      <c r="U2" s="325"/>
      <c r="V2" s="325"/>
      <c r="W2" s="325"/>
      <c r="X2" s="325"/>
      <c r="Y2" s="325"/>
      <c r="Z2" s="325"/>
      <c r="AA2" s="325"/>
      <c r="AB2" s="325"/>
      <c r="AC2" s="325"/>
      <c r="AD2" s="325"/>
      <c r="AH2" s="326" t="str">
        <f aca="false">"Changement depuis 2022 " &amp; $AX1</f>
        <v>Changement depuis 2022 Divonne-&gt;Chavanne</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Divonne-&gt;Chavanne</v>
      </c>
      <c r="BO2" s="325"/>
      <c r="BP2" s="325"/>
      <c r="BQ2" s="325"/>
      <c r="BR2" s="325"/>
      <c r="BS2" s="325"/>
      <c r="BT2" s="325"/>
      <c r="BU2" s="325"/>
      <c r="BV2" s="325"/>
      <c r="BW2" s="325"/>
      <c r="BX2" s="325"/>
      <c r="BY2" s="325"/>
      <c r="CC2" s="326" t="str">
        <f aca="false">"Changement depuis 2022 " &amp; $AX1</f>
        <v>Changement depuis 2022 Divonne-&gt;Chavanne</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Divonne-&gt;Chavanne</v>
      </c>
      <c r="DJ2" s="325"/>
      <c r="DK2" s="325"/>
      <c r="DL2" s="325"/>
      <c r="DM2" s="325"/>
      <c r="DN2" s="325"/>
      <c r="DO2" s="325"/>
      <c r="DP2" s="325"/>
      <c r="DQ2" s="325"/>
      <c r="DR2" s="325"/>
      <c r="DS2" s="325"/>
      <c r="DT2" s="325"/>
      <c r="DX2" s="326" t="str">
        <f aca="false">"Changement depuis 2021 " &amp; $CS1</f>
        <v>Changement depuis 2021 Divonne-&gt;Chavanne</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Divonne-Chavanne</v>
      </c>
      <c r="FE2" s="325"/>
      <c r="FF2" s="325"/>
      <c r="FG2" s="325"/>
      <c r="FH2" s="325"/>
      <c r="FI2" s="325"/>
      <c r="FJ2" s="325"/>
      <c r="FK2" s="325"/>
      <c r="FL2" s="325"/>
      <c r="FM2" s="325"/>
      <c r="FN2" s="325"/>
      <c r="FO2" s="325"/>
      <c r="FR2" s="325" t="str">
        <f aca="false">"Totaux 2020 " &amp; $EN1</f>
        <v>Totaux 2020 Divonne-Chavanne</v>
      </c>
      <c r="FS2" s="325"/>
      <c r="FT2" s="325"/>
      <c r="FU2" s="325"/>
      <c r="FV2" s="325"/>
      <c r="FW2" s="325"/>
      <c r="FX2" s="325"/>
      <c r="FY2" s="325"/>
      <c r="FZ2" s="325"/>
      <c r="GA2" s="325"/>
      <c r="GB2" s="325"/>
      <c r="GC2" s="325"/>
      <c r="GF2" s="326" t="str">
        <f aca="false">"Changement depuis 2020 " &amp; $EN1</f>
        <v>Changement depuis 2020 Divonne-Chavanne</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t="n">
        <v>2</v>
      </c>
      <c r="C5" s="371" t="n">
        <v>1</v>
      </c>
      <c r="D5" s="345" t="n">
        <v>1</v>
      </c>
      <c r="E5" s="371" t="n">
        <v>1</v>
      </c>
      <c r="F5" s="345"/>
      <c r="G5" s="371"/>
      <c r="H5" s="345" t="n">
        <v>1</v>
      </c>
      <c r="I5" s="371" t="n">
        <v>1</v>
      </c>
      <c r="J5" s="345" t="n">
        <v>3</v>
      </c>
      <c r="K5" s="371" t="n">
        <v>1</v>
      </c>
      <c r="L5" s="345"/>
      <c r="M5" s="371"/>
      <c r="N5" s="345"/>
      <c r="O5" s="371"/>
      <c r="P5" s="345"/>
      <c r="Q5" s="371" t="n">
        <v>1</v>
      </c>
      <c r="S5" s="340" t="n">
        <f aca="false">B5+D5+F5+H5+J5+L5+N5+P5</f>
        <v>7</v>
      </c>
      <c r="T5" s="4" t="n">
        <f aca="false">C5+E5+G5+I5+K5+M5+O5+Q5</f>
        <v>5</v>
      </c>
      <c r="U5" s="341" t="n">
        <f aca="false">T5/(T5+S5)</f>
        <v>0.416666666666667</v>
      </c>
      <c r="V5" s="4" t="n">
        <f aca="false">B5+C5+J5+K5</f>
        <v>7</v>
      </c>
      <c r="W5" s="4" t="n">
        <f aca="false">D5+E5+L5+M5</f>
        <v>2</v>
      </c>
      <c r="X5" s="4" t="n">
        <f aca="false">F5+G5+N5+O5</f>
        <v>0</v>
      </c>
      <c r="Y5" s="4" t="n">
        <f aca="false">SUM(V5:X5)</f>
        <v>9</v>
      </c>
      <c r="Z5" s="15" t="n">
        <f aca="false">W5/Y5</f>
        <v>0.222222222222222</v>
      </c>
      <c r="AA5" s="15" t="n">
        <f aca="false">X5/Y5</f>
        <v>0</v>
      </c>
      <c r="AB5" s="4" t="n">
        <f aca="false">H5+I5+P5+Q5</f>
        <v>3</v>
      </c>
      <c r="AC5" s="4" t="n">
        <f aca="false">SUM(B5:I5)</f>
        <v>7</v>
      </c>
      <c r="AD5" s="342" t="n">
        <f aca="false">SUM(J5:Q5)</f>
        <v>5</v>
      </c>
      <c r="AE5" s="343" t="n">
        <f aca="false">SUM(B5:Q5)</f>
        <v>12</v>
      </c>
      <c r="AH5" s="15" t="n">
        <f aca="false">(S5/BN5) - 1</f>
        <v>0.166666666666667</v>
      </c>
      <c r="AI5" s="15" t="n">
        <f aca="false">(T5/BO5) - 1</f>
        <v>1.5</v>
      </c>
      <c r="AJ5" s="15" t="n">
        <f aca="false">(U5/BP5) - 1</f>
        <v>0.666666666666667</v>
      </c>
      <c r="AK5" s="15" t="n">
        <f aca="false">(V5/BQ5) - 1</f>
        <v>1.33333333333333</v>
      </c>
      <c r="AL5" s="15" t="n">
        <f aca="false">(W5/BR5) - 1</f>
        <v>0</v>
      </c>
      <c r="AM5" s="15" t="e">
        <f aca="false">(X5/BS5) - 1</f>
        <v>#DIV/0!</v>
      </c>
      <c r="AN5" s="15" t="n">
        <f aca="false">(Y5/BT5) - 1</f>
        <v>0.8</v>
      </c>
      <c r="AO5" s="15" t="n">
        <f aca="false">(Z5/BU5) - 1</f>
        <v>-0.444444444444444</v>
      </c>
      <c r="AP5" s="15" t="e">
        <f aca="false">(AA5/BV5) - 1</f>
        <v>#DIV/0!</v>
      </c>
      <c r="AQ5" s="15" t="n">
        <f aca="false">(AB5/BW5) - 1</f>
        <v>0</v>
      </c>
      <c r="AR5" s="15" t="n">
        <f aca="false">(AC5/BX5) - 1</f>
        <v>-0.125</v>
      </c>
      <c r="AS5" s="15" t="e">
        <f aca="false">(AD5/BY5) - 1</f>
        <v>#DIV/0!</v>
      </c>
      <c r="AT5" s="15" t="n">
        <f aca="false">(AE5/BZ5) - 1</f>
        <v>0.5</v>
      </c>
      <c r="AV5" s="344" t="n">
        <v>0.291666666666667</v>
      </c>
      <c r="AW5" s="345" t="n">
        <v>2</v>
      </c>
      <c r="AX5" s="371" t="n">
        <v>1</v>
      </c>
      <c r="AY5" s="345" t="n">
        <v>1</v>
      </c>
      <c r="AZ5" s="371" t="n">
        <v>1</v>
      </c>
      <c r="BA5" s="345"/>
      <c r="BB5" s="371"/>
      <c r="BC5" s="345" t="n">
        <v>3</v>
      </c>
      <c r="BD5" s="371"/>
      <c r="BE5" s="345"/>
      <c r="BF5" s="371"/>
      <c r="BG5" s="345"/>
      <c r="BH5" s="371"/>
      <c r="BI5" s="345"/>
      <c r="BJ5" s="371"/>
      <c r="BK5" s="345"/>
      <c r="BL5" s="371"/>
      <c r="BN5" s="340" t="n">
        <f aca="false">AW5+AY5+BA5+BC5+BE5+BG5+BI5+BK5</f>
        <v>6</v>
      </c>
      <c r="BO5" s="4" t="n">
        <f aca="false">AX5+AZ5+BB5+BD5+BF5+BH5+BJ5+BL5</f>
        <v>2</v>
      </c>
      <c r="BP5" s="341" t="n">
        <f aca="false">BO5/(BO5+BN5)</f>
        <v>0.25</v>
      </c>
      <c r="BQ5" s="4" t="n">
        <f aca="false">AW5+AX5+BE5+BF5</f>
        <v>3</v>
      </c>
      <c r="BR5" s="4" t="n">
        <f aca="false">AY5+AZ5+BG5+BH5</f>
        <v>2</v>
      </c>
      <c r="BS5" s="4" t="n">
        <f aca="false">BA5+BB5+BI5+BJ5</f>
        <v>0</v>
      </c>
      <c r="BT5" s="4" t="n">
        <f aca="false">SUM(BQ5:BS5)</f>
        <v>5</v>
      </c>
      <c r="BU5" s="15" t="n">
        <f aca="false">BR5/BT5</f>
        <v>0.4</v>
      </c>
      <c r="BV5" s="15" t="n">
        <f aca="false">BS5/BT5</f>
        <v>0</v>
      </c>
      <c r="BW5" s="4" t="n">
        <f aca="false">BC5+BD5+BK5+BL5</f>
        <v>3</v>
      </c>
      <c r="BX5" s="4" t="n">
        <f aca="false">SUM(AW5:BD5)</f>
        <v>8</v>
      </c>
      <c r="BY5" s="342" t="n">
        <f aca="false">SUM(BE5:BL5)</f>
        <v>0</v>
      </c>
      <c r="BZ5" s="343" t="n">
        <f aca="false">SUM(AW5:BL5)</f>
        <v>8</v>
      </c>
      <c r="CC5" s="15" t="n">
        <f aca="false">(BN5/DI5) - 1</f>
        <v>-0.25</v>
      </c>
      <c r="CD5" s="15" t="n">
        <f aca="false">(BO5/DJ5) - 1</f>
        <v>-0.5</v>
      </c>
      <c r="CE5" s="15" t="n">
        <f aca="false">(BP5/DK5) - 1</f>
        <v>-0.25</v>
      </c>
      <c r="CF5" s="15" t="n">
        <f aca="false">(BQ5/DL5) - 1</f>
        <v>0.5</v>
      </c>
      <c r="CG5" s="15" t="n">
        <f aca="false">(BR5/DM5) - 1</f>
        <v>-0.5</v>
      </c>
      <c r="CH5" s="15" t="e">
        <f aca="false">(BS5/DN5) - 1</f>
        <v>#DIV/0!</v>
      </c>
      <c r="CI5" s="15" t="n">
        <f aca="false">(BT5/DO5) - 1</f>
        <v>-0.166666666666667</v>
      </c>
      <c r="CJ5" s="15" t="n">
        <f aca="false">(BU5/DP5) - 1</f>
        <v>-0.4</v>
      </c>
      <c r="CK5" s="15" t="e">
        <f aca="false">(BV5/DQ5) - 1</f>
        <v>#DIV/0!</v>
      </c>
      <c r="CL5" s="15" t="n">
        <f aca="false">(BW5/DR5) - 1</f>
        <v>-0.5</v>
      </c>
      <c r="CM5" s="15" t="n">
        <f aca="false">(BX5/DS5) - 1</f>
        <v>-0.272727272727273</v>
      </c>
      <c r="CN5" s="15" t="n">
        <f aca="false">(BY5/DT5) - 1</f>
        <v>-1</v>
      </c>
      <c r="CO5" s="15" t="n">
        <f aca="false">(BZ5/DU5) - 1</f>
        <v>-0.333333333333333</v>
      </c>
      <c r="CQ5" s="344" t="n">
        <v>0.291666666666667</v>
      </c>
      <c r="CR5" s="345" t="n">
        <v>1</v>
      </c>
      <c r="CS5" s="371"/>
      <c r="CT5" s="345" t="n">
        <v>4</v>
      </c>
      <c r="CU5" s="371"/>
      <c r="CV5" s="345"/>
      <c r="CW5" s="371"/>
      <c r="CX5" s="345" t="n">
        <v>2</v>
      </c>
      <c r="CY5" s="371" t="n">
        <v>4</v>
      </c>
      <c r="CZ5" s="345" t="n">
        <v>1</v>
      </c>
      <c r="DA5" s="371"/>
      <c r="DB5" s="345"/>
      <c r="DC5" s="371"/>
      <c r="DD5" s="345"/>
      <c r="DE5" s="371"/>
      <c r="DF5" s="345"/>
      <c r="DG5" s="371"/>
      <c r="DI5" s="340" t="n">
        <f aca="false">CR5+CT5+CV5+CX5+CZ5+DB5+DD5+DF5</f>
        <v>8</v>
      </c>
      <c r="DJ5" s="4" t="n">
        <f aca="false">CS5+CU5+CW5+CY5+DA5+DC5+DE5+DG5</f>
        <v>4</v>
      </c>
      <c r="DK5" s="341" t="n">
        <f aca="false">DJ5/(DJ5+DI5)</f>
        <v>0.333333333333333</v>
      </c>
      <c r="DL5" s="4" t="n">
        <f aca="false">CR5+CS5+CZ5+DA5</f>
        <v>2</v>
      </c>
      <c r="DM5" s="4" t="n">
        <f aca="false">CT5+CU5+DB5+DC5</f>
        <v>4</v>
      </c>
      <c r="DN5" s="4" t="n">
        <f aca="false">CV5+CW5+DD5+DE5</f>
        <v>0</v>
      </c>
      <c r="DO5" s="4" t="n">
        <f aca="false">SUM(DL5:DN5)</f>
        <v>6</v>
      </c>
      <c r="DP5" s="15" t="n">
        <f aca="false">DM5/DO5</f>
        <v>0.666666666666667</v>
      </c>
      <c r="DQ5" s="15" t="n">
        <f aca="false">DN5/DO5</f>
        <v>0</v>
      </c>
      <c r="DR5" s="4" t="n">
        <f aca="false">CX5+CY5+DF5+DG5</f>
        <v>6</v>
      </c>
      <c r="DS5" s="4" t="n">
        <f aca="false">SUM(CR5:CY5)</f>
        <v>11</v>
      </c>
      <c r="DT5" s="342" t="n">
        <f aca="false">SUM(CZ5:DG5)</f>
        <v>1</v>
      </c>
      <c r="DU5" s="343" t="n">
        <f aca="false">SUM(CR5:DG5)</f>
        <v>12</v>
      </c>
      <c r="DX5" s="15" t="n">
        <f aca="false">(DI5/FD5) - 1</f>
        <v>1.66666666666667</v>
      </c>
      <c r="DY5" s="15" t="n">
        <f aca="false">(DJ5/FE5) - 1</f>
        <v>3</v>
      </c>
      <c r="DZ5" s="15" t="n">
        <f aca="false">(DK5/FF5) - 1</f>
        <v>0.333333333333333</v>
      </c>
      <c r="EA5" s="15" t="n">
        <f aca="false">(DL5/FG5) - 1</f>
        <v>-0.333333333333333</v>
      </c>
      <c r="EB5" s="15" t="e">
        <f aca="false">(DM5/FH5) - 1</f>
        <v>#DIV/0!</v>
      </c>
      <c r="EC5" s="15" t="n">
        <f aca="false">(DN5/FI5) - 1</f>
        <v>-1</v>
      </c>
      <c r="ED5" s="15" t="n">
        <f aca="false">(DO5/FJ5) - 1</f>
        <v>0.5</v>
      </c>
      <c r="EE5" s="15" t="e">
        <f aca="false">(DP5/FK5) - 1</f>
        <v>#DIV/0!</v>
      </c>
      <c r="EF5" s="15" t="n">
        <f aca="false">(DQ5/FL5) - 1</f>
        <v>-1</v>
      </c>
      <c r="EG5" s="15" t="e">
        <f aca="false">(DR5/FM5) - 1</f>
        <v>#DIV/0!</v>
      </c>
      <c r="EH5" s="15" t="n">
        <f aca="false">(DS5/FN5) - 1</f>
        <v>2.66666666666667</v>
      </c>
      <c r="EI5" s="15" t="n">
        <f aca="false">(DT5/FO5) - 1</f>
        <v>0</v>
      </c>
      <c r="EJ5" s="15" t="n">
        <f aca="false">(DU5/FP5) - 1</f>
        <v>2</v>
      </c>
      <c r="EL5" s="346" t="n">
        <v>0.291666666666667</v>
      </c>
      <c r="EM5" s="345" t="n">
        <v>2</v>
      </c>
      <c r="EN5" s="371" t="n">
        <v>1</v>
      </c>
      <c r="EO5" s="412" t="n">
        <v>0</v>
      </c>
      <c r="EP5" s="413" t="n">
        <v>0</v>
      </c>
      <c r="EQ5" s="412"/>
      <c r="ER5" s="413"/>
      <c r="ES5" s="345"/>
      <c r="ET5" s="371"/>
      <c r="EU5" s="345"/>
      <c r="EV5" s="371"/>
      <c r="EW5" s="412"/>
      <c r="EX5" s="413"/>
      <c r="EY5" s="412" t="n">
        <v>1</v>
      </c>
      <c r="EZ5" s="413"/>
      <c r="FA5" s="345"/>
      <c r="FB5" s="371"/>
      <c r="FD5" s="340" t="n">
        <f aca="false">EM5+EO5+EQ5+ES5+EU5+EW5+EY5+FA5</f>
        <v>3</v>
      </c>
      <c r="FE5" s="4" t="n">
        <f aca="false">EN5+EP5+ER5+ET5+EV5+EX5+EZ5+FB5</f>
        <v>1</v>
      </c>
      <c r="FF5" s="341" t="n">
        <f aca="false">FE5/(FE5+FD5)</f>
        <v>0.25</v>
      </c>
      <c r="FG5" s="4" t="n">
        <f aca="false">EM5+EN5+EU5+EV5</f>
        <v>3</v>
      </c>
      <c r="FH5" s="4" t="n">
        <f aca="false">EO5+EP5+EW5+EX5</f>
        <v>0</v>
      </c>
      <c r="FI5" s="4" t="n">
        <f aca="false">EQ5+ER5+EY5+EZ5</f>
        <v>1</v>
      </c>
      <c r="FJ5" s="4" t="n">
        <f aca="false">SUM(FG5:FI5)</f>
        <v>4</v>
      </c>
      <c r="FK5" s="15" t="n">
        <f aca="false">FH5/FJ5</f>
        <v>0</v>
      </c>
      <c r="FL5" s="15" t="n">
        <f aca="false">FI5/FJ5</f>
        <v>0.25</v>
      </c>
      <c r="FM5" s="4" t="n">
        <f aca="false">ES5+ET5+FA5+FB5</f>
        <v>0</v>
      </c>
      <c r="FN5" s="4" t="n">
        <f aca="false">SUM(EM5:ET5)</f>
        <v>3</v>
      </c>
      <c r="FO5" s="342" t="n">
        <f aca="false">SUM(EU5:FB5)</f>
        <v>1</v>
      </c>
      <c r="FP5" s="343" t="n">
        <f aca="false">SUM(EM5:FB5)</f>
        <v>4</v>
      </c>
      <c r="GF5" s="347" t="e">
        <f aca="false">(FD5/FR5) - 1</f>
        <v>#DIV/0!</v>
      </c>
      <c r="GG5" s="15" t="e">
        <f aca="false">(FE5/FS5) - 1</f>
        <v>#DIV/0!</v>
      </c>
      <c r="GH5" s="15" t="e">
        <f aca="false">(FF5/FT5) - 1</f>
        <v>#DIV/0!</v>
      </c>
      <c r="GI5" s="15" t="e">
        <f aca="false">(FG5/FU5) - 1</f>
        <v>#DIV/0!</v>
      </c>
      <c r="GJ5" s="15" t="e">
        <f aca="false">(FH5/FV5) - 1</f>
        <v>#DIV/0!</v>
      </c>
      <c r="GK5" s="15" t="e">
        <f aca="false">(FI5/FW5) - 1</f>
        <v>#DIV/0!</v>
      </c>
      <c r="GL5" s="15" t="e">
        <f aca="false">(FJ5/FX5) - 1</f>
        <v>#DIV/0!</v>
      </c>
      <c r="GM5" s="15" t="e">
        <f aca="false">(FK5/FY5) - 1</f>
        <v>#DIV/0!</v>
      </c>
      <c r="GN5" s="15" t="e">
        <f aca="false">(FL5/FZ5) - 1</f>
        <v>#DIV/0!</v>
      </c>
      <c r="GO5" s="15" t="e">
        <f aca="false">(FM5/GA5) - 1</f>
        <v>#DIV/0!</v>
      </c>
      <c r="GP5" s="15" t="e">
        <f aca="false">(FN5/GB5) - 1</f>
        <v>#DIV/0!</v>
      </c>
      <c r="GQ5" s="15" t="e">
        <f aca="false">(FO5/GC5) - 1</f>
        <v>#DIV/0!</v>
      </c>
      <c r="GR5" s="348" t="e">
        <f aca="false">(FP5/GD5) - 1</f>
        <v>#DIV/0!</v>
      </c>
    </row>
    <row r="6" customFormat="false" ht="21" hidden="false" customHeight="true" outlineLevel="0" collapsed="false">
      <c r="A6" s="349" t="n">
        <v>0.302083333333333</v>
      </c>
      <c r="B6" s="376" t="n">
        <v>3</v>
      </c>
      <c r="C6" s="377" t="n">
        <v>1</v>
      </c>
      <c r="D6" s="376" t="n">
        <v>2</v>
      </c>
      <c r="E6" s="377" t="n">
        <v>2</v>
      </c>
      <c r="F6" s="376"/>
      <c r="G6" s="377"/>
      <c r="H6" s="376"/>
      <c r="I6" s="377" t="n">
        <v>1</v>
      </c>
      <c r="J6" s="376"/>
      <c r="K6" s="377"/>
      <c r="L6" s="376"/>
      <c r="M6" s="377"/>
      <c r="N6" s="376"/>
      <c r="O6" s="377"/>
      <c r="P6" s="376"/>
      <c r="Q6" s="377"/>
      <c r="S6" s="340" t="n">
        <f aca="false">B6+D6+F6+H6+J6+L6+N6+P6</f>
        <v>5</v>
      </c>
      <c r="T6" s="4" t="n">
        <f aca="false">C6+E6+G6+I6+K6+M6+O6+Q6</f>
        <v>4</v>
      </c>
      <c r="U6" s="341" t="n">
        <f aca="false">T6/(T6+S6)</f>
        <v>0.444444444444444</v>
      </c>
      <c r="V6" s="4" t="n">
        <f aca="false">B6+C6+J6+K6</f>
        <v>4</v>
      </c>
      <c r="W6" s="4" t="n">
        <f aca="false">D6+E6+L6+M6</f>
        <v>4</v>
      </c>
      <c r="X6" s="4" t="n">
        <f aca="false">F6+G6+N6+O6</f>
        <v>0</v>
      </c>
      <c r="Y6" s="4" t="n">
        <f aca="false">SUM(V6:X6)</f>
        <v>8</v>
      </c>
      <c r="Z6" s="15" t="n">
        <f aca="false">W6/Y6</f>
        <v>0.5</v>
      </c>
      <c r="AA6" s="15" t="n">
        <f aca="false">X6/Y6</f>
        <v>0</v>
      </c>
      <c r="AB6" s="4" t="n">
        <f aca="false">H6+I6+P6+Q6</f>
        <v>1</v>
      </c>
      <c r="AC6" s="4" t="n">
        <f aca="false">SUM(B6:I6)</f>
        <v>9</v>
      </c>
      <c r="AD6" s="342" t="n">
        <f aca="false">SUM(J6:Q6)</f>
        <v>0</v>
      </c>
      <c r="AE6" s="343" t="n">
        <f aca="false">SUM(B6:Q6)</f>
        <v>9</v>
      </c>
      <c r="AH6" s="15" t="n">
        <f aca="false">(S6/BN6) - 1</f>
        <v>-0.285714285714286</v>
      </c>
      <c r="AI6" s="15" t="n">
        <f aca="false">(T6/BO6) - 1</f>
        <v>1</v>
      </c>
      <c r="AJ6" s="15" t="n">
        <f aca="false">(U6/BP6) - 1</f>
        <v>1</v>
      </c>
      <c r="AK6" s="15" t="n">
        <f aca="false">(V6/BQ6) - 1</f>
        <v>0</v>
      </c>
      <c r="AL6" s="15" t="n">
        <f aca="false">(W6/BR6) - 1</f>
        <v>-0.2</v>
      </c>
      <c r="AM6" s="15" t="e">
        <f aca="false">(X6/BS6) - 1</f>
        <v>#DIV/0!</v>
      </c>
      <c r="AN6" s="15" t="n">
        <f aca="false">(Y6/BT6) - 1</f>
        <v>-0.111111111111111</v>
      </c>
      <c r="AO6" s="15" t="n">
        <f aca="false">(Z6/BU6) - 1</f>
        <v>-0.1</v>
      </c>
      <c r="AP6" s="15" t="e">
        <f aca="false">(AA6/BV6) - 1</f>
        <v>#DIV/0!</v>
      </c>
      <c r="AQ6" s="15" t="e">
        <f aca="false">(AB6/BW6) - 1</f>
        <v>#DIV/0!</v>
      </c>
      <c r="AR6" s="15" t="n">
        <f aca="false">(AC6/BX6) - 1</f>
        <v>0.125</v>
      </c>
      <c r="AS6" s="15" t="n">
        <f aca="false">(AD6/BY6) - 1</f>
        <v>-1</v>
      </c>
      <c r="AT6" s="15" t="n">
        <f aca="false">(AE6/BZ6) - 1</f>
        <v>0</v>
      </c>
      <c r="AV6" s="349" t="n">
        <v>0.302083333333333</v>
      </c>
      <c r="AW6" s="376" t="n">
        <v>2</v>
      </c>
      <c r="AX6" s="377" t="n">
        <v>1</v>
      </c>
      <c r="AY6" s="376" t="n">
        <v>4</v>
      </c>
      <c r="AZ6" s="377" t="n">
        <v>1</v>
      </c>
      <c r="BA6" s="376"/>
      <c r="BB6" s="377"/>
      <c r="BC6" s="376"/>
      <c r="BD6" s="377"/>
      <c r="BE6" s="376" t="n">
        <v>1</v>
      </c>
      <c r="BF6" s="377"/>
      <c r="BG6" s="376"/>
      <c r="BH6" s="377"/>
      <c r="BI6" s="376"/>
      <c r="BJ6" s="377"/>
      <c r="BK6" s="376"/>
      <c r="BL6" s="377"/>
      <c r="BN6" s="340" t="n">
        <f aca="false">AW6+AY6+BA6+BC6+BE6+BG6+BI6+BK6</f>
        <v>7</v>
      </c>
      <c r="BO6" s="4" t="n">
        <f aca="false">AX6+AZ6+BB6+BD6+BF6+BH6+BJ6+BL6</f>
        <v>2</v>
      </c>
      <c r="BP6" s="341" t="n">
        <f aca="false">BO6/(BO6+BN6)</f>
        <v>0.222222222222222</v>
      </c>
      <c r="BQ6" s="4" t="n">
        <f aca="false">AW6+AX6+BE6+BF6</f>
        <v>4</v>
      </c>
      <c r="BR6" s="4" t="n">
        <f aca="false">AY6+AZ6+BG6+BH6</f>
        <v>5</v>
      </c>
      <c r="BS6" s="4" t="n">
        <f aca="false">BA6+BB6+BI6+BJ6</f>
        <v>0</v>
      </c>
      <c r="BT6" s="4" t="n">
        <f aca="false">SUM(BQ6:BS6)</f>
        <v>9</v>
      </c>
      <c r="BU6" s="15" t="n">
        <f aca="false">BR6/BT6</f>
        <v>0.555555555555556</v>
      </c>
      <c r="BV6" s="15" t="n">
        <f aca="false">BS6/BT6</f>
        <v>0</v>
      </c>
      <c r="BW6" s="4" t="n">
        <f aca="false">BC6+BD6+BK6+BL6</f>
        <v>0</v>
      </c>
      <c r="BX6" s="4" t="n">
        <f aca="false">SUM(AW6:BD6)</f>
        <v>8</v>
      </c>
      <c r="BY6" s="342" t="n">
        <f aca="false">SUM(BE6:BL6)</f>
        <v>1</v>
      </c>
      <c r="BZ6" s="343" t="n">
        <f aca="false">SUM(AW6:BL6)</f>
        <v>9</v>
      </c>
      <c r="CC6" s="15" t="n">
        <f aca="false">(BN6/DI6) - 1</f>
        <v>2.5</v>
      </c>
      <c r="CD6" s="15" t="n">
        <f aca="false">(BO6/DJ6) - 1</f>
        <v>1</v>
      </c>
      <c r="CE6" s="15" t="n">
        <f aca="false">(BP6/DK6) - 1</f>
        <v>-0.333333333333333</v>
      </c>
      <c r="CF6" s="15" t="n">
        <f aca="false">(BQ6/DL6) - 1</f>
        <v>0.333333333333333</v>
      </c>
      <c r="CG6" s="15" t="e">
        <f aca="false">(BR6/DM6) - 1</f>
        <v>#DIV/0!</v>
      </c>
      <c r="CH6" s="15" t="e">
        <f aca="false">(BS6/DN6) - 1</f>
        <v>#DIV/0!</v>
      </c>
      <c r="CI6" s="15" t="n">
        <f aca="false">(BT6/DO6) - 1</f>
        <v>2</v>
      </c>
      <c r="CJ6" s="15" t="e">
        <f aca="false">(BU6/DP6) - 1</f>
        <v>#DIV/0!</v>
      </c>
      <c r="CK6" s="15" t="e">
        <f aca="false">(BV6/DQ6) - 1</f>
        <v>#DIV/0!</v>
      </c>
      <c r="CL6" s="15" t="e">
        <f aca="false">(BW6/DR6) - 1</f>
        <v>#DIV/0!</v>
      </c>
      <c r="CM6" s="15" t="n">
        <f aca="false">(BX6/DS6) - 1</f>
        <v>1.66666666666667</v>
      </c>
      <c r="CN6" s="15" t="e">
        <f aca="false">(BY6/DT6) - 1</f>
        <v>#DIV/0!</v>
      </c>
      <c r="CO6" s="15" t="n">
        <f aca="false">(BZ6/DU6) - 1</f>
        <v>2</v>
      </c>
      <c r="CQ6" s="349" t="n">
        <v>0.302083333333333</v>
      </c>
      <c r="CR6" s="376" t="n">
        <v>2</v>
      </c>
      <c r="CS6" s="377" t="n">
        <v>1</v>
      </c>
      <c r="CT6" s="376"/>
      <c r="CU6" s="377"/>
      <c r="CV6" s="376"/>
      <c r="CW6" s="377"/>
      <c r="CX6" s="376"/>
      <c r="CY6" s="377"/>
      <c r="CZ6" s="376"/>
      <c r="DA6" s="377"/>
      <c r="DB6" s="376"/>
      <c r="DC6" s="377"/>
      <c r="DD6" s="376"/>
      <c r="DE6" s="377"/>
      <c r="DF6" s="376"/>
      <c r="DG6" s="377"/>
      <c r="DI6" s="340" t="n">
        <f aca="false">CR6+CT6+CV6+CX6+CZ6+DB6+DD6+DF6</f>
        <v>2</v>
      </c>
      <c r="DJ6" s="4" t="n">
        <f aca="false">CS6+CU6+CW6+CY6+DA6+DC6+DE6+DG6</f>
        <v>1</v>
      </c>
      <c r="DK6" s="341" t="n">
        <f aca="false">DJ6/(DJ6+DI6)</f>
        <v>0.333333333333333</v>
      </c>
      <c r="DL6" s="4" t="n">
        <f aca="false">CR6+CS6+CZ6+DA6</f>
        <v>3</v>
      </c>
      <c r="DM6" s="4" t="n">
        <f aca="false">CT6+CU6+DB6+DC6</f>
        <v>0</v>
      </c>
      <c r="DN6" s="4" t="n">
        <f aca="false">CV6+CW6+DD6+DE6</f>
        <v>0</v>
      </c>
      <c r="DO6" s="4" t="n">
        <f aca="false">SUM(DL6:DN6)</f>
        <v>3</v>
      </c>
      <c r="DP6" s="15" t="n">
        <f aca="false">DM6/DO6</f>
        <v>0</v>
      </c>
      <c r="DQ6" s="15" t="n">
        <f aca="false">DN6/DO6</f>
        <v>0</v>
      </c>
      <c r="DR6" s="4" t="n">
        <f aca="false">CX6+CY6+DF6+DG6</f>
        <v>0</v>
      </c>
      <c r="DS6" s="4" t="n">
        <f aca="false">SUM(CR6:CY6)</f>
        <v>3</v>
      </c>
      <c r="DT6" s="342" t="n">
        <f aca="false">SUM(CZ6:DG6)</f>
        <v>0</v>
      </c>
      <c r="DU6" s="343" t="n">
        <f aca="false">SUM(CR6:DG6)</f>
        <v>3</v>
      </c>
      <c r="DX6" s="15" t="n">
        <f aca="false">(DI6/FD6) - 1</f>
        <v>-0.6</v>
      </c>
      <c r="DY6" s="15" t="e">
        <f aca="false">(DJ6/FE6) - 1</f>
        <v>#DIV/0!</v>
      </c>
      <c r="DZ6" s="15" t="e">
        <f aca="false">(DK6/FF6) - 1</f>
        <v>#DIV/0!</v>
      </c>
      <c r="EA6" s="15" t="n">
        <f aca="false">(DL6/FG6) - 1</f>
        <v>-0.25</v>
      </c>
      <c r="EB6" s="15" t="n">
        <f aca="false">(DM6/FH6) - 1</f>
        <v>-1</v>
      </c>
      <c r="EC6" s="15" t="e">
        <f aca="false">(DN6/FI6) - 1</f>
        <v>#DIV/0!</v>
      </c>
      <c r="ED6" s="15" t="n">
        <f aca="false">(DO6/FJ6) - 1</f>
        <v>-0.4</v>
      </c>
      <c r="EE6" s="15" t="n">
        <f aca="false">(DP6/FK6) - 1</f>
        <v>-1</v>
      </c>
      <c r="EF6" s="15" t="e">
        <f aca="false">(DQ6/FL6) - 1</f>
        <v>#DIV/0!</v>
      </c>
      <c r="EG6" s="15" t="e">
        <f aca="false">(DR6/FM6) - 1</f>
        <v>#DIV/0!</v>
      </c>
      <c r="EH6" s="15" t="n">
        <f aca="false">(DS6/FN6) - 1</f>
        <v>-0.25</v>
      </c>
      <c r="EI6" s="15" t="n">
        <f aca="false">(DT6/FO6) - 1</f>
        <v>-1</v>
      </c>
      <c r="EJ6" s="15" t="n">
        <f aca="false">(DU6/FP6) - 1</f>
        <v>-0.4</v>
      </c>
      <c r="EL6" s="350" t="n">
        <v>0.302083333333333</v>
      </c>
      <c r="EM6" s="345" t="n">
        <v>3</v>
      </c>
      <c r="EN6" s="371" t="n">
        <v>0</v>
      </c>
      <c r="EO6" s="412" t="n">
        <v>1</v>
      </c>
      <c r="EP6" s="413" t="n">
        <v>0</v>
      </c>
      <c r="EQ6" s="412"/>
      <c r="ER6" s="413"/>
      <c r="ES6" s="345"/>
      <c r="ET6" s="371"/>
      <c r="EU6" s="345" t="n">
        <v>1</v>
      </c>
      <c r="EV6" s="371"/>
      <c r="EW6" s="412"/>
      <c r="EX6" s="413"/>
      <c r="EY6" s="412"/>
      <c r="EZ6" s="413"/>
      <c r="FA6" s="345"/>
      <c r="FB6" s="371"/>
      <c r="FD6" s="340" t="n">
        <f aca="false">EM6+EO6+EQ6+ES6+EU6+EW6+EY6+FA6</f>
        <v>5</v>
      </c>
      <c r="FE6" s="4" t="n">
        <f aca="false">EN6+EP6+ER6+ET6+EV6+EX6+EZ6+FB6</f>
        <v>0</v>
      </c>
      <c r="FF6" s="341" t="n">
        <f aca="false">FE6/(FE6+FD6)</f>
        <v>0</v>
      </c>
      <c r="FG6" s="4" t="n">
        <f aca="false">EM6+EN6+EU6+EV6</f>
        <v>4</v>
      </c>
      <c r="FH6" s="4" t="n">
        <f aca="false">EO6+EP6+EW6+EX6</f>
        <v>1</v>
      </c>
      <c r="FI6" s="4" t="n">
        <f aca="false">EQ6+ER6+EY6+EZ6</f>
        <v>0</v>
      </c>
      <c r="FJ6" s="4" t="n">
        <f aca="false">SUM(FG6:FI6)</f>
        <v>5</v>
      </c>
      <c r="FK6" s="15" t="n">
        <f aca="false">FH6/FJ6</f>
        <v>0.2</v>
      </c>
      <c r="FL6" s="15" t="n">
        <f aca="false">FI6/FJ6</f>
        <v>0</v>
      </c>
      <c r="FM6" s="4" t="n">
        <f aca="false">ES6+ET6+FA6+FB6</f>
        <v>0</v>
      </c>
      <c r="FN6" s="4" t="n">
        <f aca="false">SUM(EM6:ET6)</f>
        <v>4</v>
      </c>
      <c r="FO6" s="342" t="n">
        <f aca="false">SUM(EU6:FB6)</f>
        <v>1</v>
      </c>
      <c r="FP6" s="343" t="n">
        <f aca="false">SUM(EM6:FB6)</f>
        <v>5</v>
      </c>
      <c r="GF6" s="347" t="e">
        <f aca="false">(FD6/FR6) - 1</f>
        <v>#DIV/0!</v>
      </c>
      <c r="GG6" s="15" t="e">
        <f aca="false">(FE6/FS6) - 1</f>
        <v>#DIV/0!</v>
      </c>
      <c r="GH6" s="15" t="e">
        <f aca="false">(FF6/FT6) - 1</f>
        <v>#DIV/0!</v>
      </c>
      <c r="GI6" s="15" t="e">
        <f aca="false">(FG6/FU6) - 1</f>
        <v>#DIV/0!</v>
      </c>
      <c r="GJ6" s="15" t="e">
        <f aca="false">(FH6/FV6) - 1</f>
        <v>#DIV/0!</v>
      </c>
      <c r="GK6" s="15" t="e">
        <f aca="false">(FI6/FW6) - 1</f>
        <v>#DIV/0!</v>
      </c>
      <c r="GL6" s="15" t="e">
        <f aca="false">(FJ6/FX6) - 1</f>
        <v>#DIV/0!</v>
      </c>
      <c r="GM6" s="15" t="e">
        <f aca="false">(FK6/FY6) - 1</f>
        <v>#DIV/0!</v>
      </c>
      <c r="GN6" s="15" t="e">
        <f aca="false">(FL6/FZ6) - 1</f>
        <v>#DIV/0!</v>
      </c>
      <c r="GO6" s="15" t="e">
        <f aca="false">(FM6/GA6) - 1</f>
        <v>#DIV/0!</v>
      </c>
      <c r="GP6" s="15" t="e">
        <f aca="false">(FN6/GB6) - 1</f>
        <v>#DIV/0!</v>
      </c>
      <c r="GQ6" s="15" t="e">
        <f aca="false">(FO6/GC6) - 1</f>
        <v>#DIV/0!</v>
      </c>
      <c r="GR6" s="348" t="e">
        <f aca="false">(FP6/GD6) - 1</f>
        <v>#DIV/0!</v>
      </c>
    </row>
    <row r="7" customFormat="false" ht="21" hidden="false" customHeight="true" outlineLevel="0" collapsed="false">
      <c r="A7" s="349" t="n">
        <v>0.3125</v>
      </c>
      <c r="B7" s="376" t="n">
        <v>7</v>
      </c>
      <c r="C7" s="377" t="n">
        <v>3</v>
      </c>
      <c r="D7" s="376" t="n">
        <v>1</v>
      </c>
      <c r="E7" s="377" t="n">
        <v>1</v>
      </c>
      <c r="F7" s="376"/>
      <c r="G7" s="377"/>
      <c r="H7" s="376" t="n">
        <v>1</v>
      </c>
      <c r="I7" s="377"/>
      <c r="J7" s="376" t="n">
        <v>4</v>
      </c>
      <c r="K7" s="377" t="n">
        <v>4</v>
      </c>
      <c r="L7" s="376"/>
      <c r="M7" s="377"/>
      <c r="N7" s="376"/>
      <c r="O7" s="377"/>
      <c r="P7" s="376"/>
      <c r="Q7" s="377"/>
      <c r="S7" s="340" t="n">
        <f aca="false">B7+D7+F7+H7+J7+L7+N7+P7</f>
        <v>13</v>
      </c>
      <c r="T7" s="4" t="n">
        <f aca="false">C7+E7+G7+I7+K7+M7+O7+Q7</f>
        <v>8</v>
      </c>
      <c r="U7" s="341" t="n">
        <f aca="false">T7/(T7+S7)</f>
        <v>0.380952380952381</v>
      </c>
      <c r="V7" s="4" t="n">
        <f aca="false">B7+C7+J7+K7</f>
        <v>18</v>
      </c>
      <c r="W7" s="4" t="n">
        <f aca="false">D7+E7+L7+M7</f>
        <v>2</v>
      </c>
      <c r="X7" s="4" t="n">
        <f aca="false">F7+G7+N7+O7</f>
        <v>0</v>
      </c>
      <c r="Y7" s="4" t="n">
        <f aca="false">SUM(V7:X7)</f>
        <v>20</v>
      </c>
      <c r="Z7" s="15" t="n">
        <f aca="false">W7/Y7</f>
        <v>0.1</v>
      </c>
      <c r="AA7" s="15" t="n">
        <f aca="false">X7/Y7</f>
        <v>0</v>
      </c>
      <c r="AB7" s="4" t="n">
        <f aca="false">H7+I7+P7+Q7</f>
        <v>1</v>
      </c>
      <c r="AC7" s="4" t="n">
        <f aca="false">SUM(B7:I7)</f>
        <v>13</v>
      </c>
      <c r="AD7" s="342" t="n">
        <f aca="false">SUM(J7:Q7)</f>
        <v>8</v>
      </c>
      <c r="AE7" s="343" t="n">
        <f aca="false">SUM(B7:Q7)</f>
        <v>21</v>
      </c>
      <c r="AH7" s="15" t="n">
        <f aca="false">(S7/BN7) - 1</f>
        <v>0.857142857142857</v>
      </c>
      <c r="AI7" s="15" t="n">
        <f aca="false">(T7/BO7) - 1</f>
        <v>1</v>
      </c>
      <c r="AJ7" s="15" t="n">
        <f aca="false">(U7/BP7) - 1</f>
        <v>0.0476190476190475</v>
      </c>
      <c r="AK7" s="15" t="n">
        <f aca="false">(V7/BQ7) - 1</f>
        <v>1</v>
      </c>
      <c r="AL7" s="15" t="n">
        <f aca="false">(W7/BR7) - 1</f>
        <v>0</v>
      </c>
      <c r="AM7" s="15" t="e">
        <f aca="false">(X7/BS7) - 1</f>
        <v>#DIV/0!</v>
      </c>
      <c r="AN7" s="15" t="n">
        <f aca="false">(Y7/BT7) - 1</f>
        <v>0.818181818181818</v>
      </c>
      <c r="AO7" s="15" t="n">
        <f aca="false">(Z7/BU7) - 1</f>
        <v>-0.45</v>
      </c>
      <c r="AP7" s="15" t="e">
        <f aca="false">(AA7/BV7) - 1</f>
        <v>#DIV/0!</v>
      </c>
      <c r="AQ7" s="15" t="e">
        <f aca="false">(AB7/BW7) - 1</f>
        <v>#DIV/0!</v>
      </c>
      <c r="AR7" s="15" t="n">
        <f aca="false">(AC7/BX7) - 1</f>
        <v>0.3</v>
      </c>
      <c r="AS7" s="15" t="n">
        <f aca="false">(AD7/BY7) - 1</f>
        <v>7</v>
      </c>
      <c r="AT7" s="15" t="n">
        <f aca="false">(AE7/BZ7) - 1</f>
        <v>0.909090909090909</v>
      </c>
      <c r="AV7" s="349" t="n">
        <v>0.3125</v>
      </c>
      <c r="AW7" s="376" t="n">
        <v>5</v>
      </c>
      <c r="AX7" s="377" t="n">
        <v>3</v>
      </c>
      <c r="AY7" s="376" t="n">
        <v>1</v>
      </c>
      <c r="AZ7" s="377" t="n">
        <v>1</v>
      </c>
      <c r="BA7" s="376"/>
      <c r="BB7" s="377"/>
      <c r="BC7" s="376"/>
      <c r="BD7" s="377"/>
      <c r="BE7" s="376" t="n">
        <v>1</v>
      </c>
      <c r="BF7" s="377"/>
      <c r="BG7" s="376"/>
      <c r="BH7" s="377"/>
      <c r="BI7" s="376"/>
      <c r="BJ7" s="377"/>
      <c r="BK7" s="376"/>
      <c r="BL7" s="377"/>
      <c r="BN7" s="340" t="n">
        <f aca="false">AW7+AY7+BA7+BC7+BE7+BG7+BI7+BK7</f>
        <v>7</v>
      </c>
      <c r="BO7" s="4" t="n">
        <f aca="false">AX7+AZ7+BB7+BD7+BF7+BH7+BJ7+BL7</f>
        <v>4</v>
      </c>
      <c r="BP7" s="341" t="n">
        <f aca="false">BO7/(BO7+BN7)</f>
        <v>0.363636363636364</v>
      </c>
      <c r="BQ7" s="4" t="n">
        <f aca="false">AW7+AX7+BE7+BF7</f>
        <v>9</v>
      </c>
      <c r="BR7" s="4" t="n">
        <f aca="false">AY7+AZ7+BG7+BH7</f>
        <v>2</v>
      </c>
      <c r="BS7" s="4" t="n">
        <f aca="false">BA7+BB7+BI7+BJ7</f>
        <v>0</v>
      </c>
      <c r="BT7" s="4" t="n">
        <f aca="false">SUM(BQ7:BS7)</f>
        <v>11</v>
      </c>
      <c r="BU7" s="15" t="n">
        <f aca="false">BR7/BT7</f>
        <v>0.181818181818182</v>
      </c>
      <c r="BV7" s="15" t="n">
        <f aca="false">BS7/BT7</f>
        <v>0</v>
      </c>
      <c r="BW7" s="4" t="n">
        <f aca="false">BC7+BD7+BK7+BL7</f>
        <v>0</v>
      </c>
      <c r="BX7" s="4" t="n">
        <f aca="false">SUM(AW7:BD7)</f>
        <v>10</v>
      </c>
      <c r="BY7" s="342" t="n">
        <f aca="false">SUM(BE7:BL7)</f>
        <v>1</v>
      </c>
      <c r="BZ7" s="343" t="n">
        <f aca="false">SUM(AW7:BL7)</f>
        <v>11</v>
      </c>
      <c r="CC7" s="15" t="n">
        <f aca="false">(BN7/DI7) - 1</f>
        <v>2.5</v>
      </c>
      <c r="CD7" s="15" t="n">
        <f aca="false">(BO7/DJ7) - 1</f>
        <v>0</v>
      </c>
      <c r="CE7" s="15" t="n">
        <f aca="false">(BP7/DK7) - 1</f>
        <v>-0.454545454545454</v>
      </c>
      <c r="CF7" s="15" t="n">
        <f aca="false">(BQ7/DL7) - 1</f>
        <v>3.5</v>
      </c>
      <c r="CG7" s="15" t="e">
        <f aca="false">(BR7/DM7) - 1</f>
        <v>#DIV/0!</v>
      </c>
      <c r="CH7" s="15" t="e">
        <f aca="false">(BS7/DN7) - 1</f>
        <v>#DIV/0!</v>
      </c>
      <c r="CI7" s="15" t="n">
        <f aca="false">(BT7/DO7) - 1</f>
        <v>4.5</v>
      </c>
      <c r="CJ7" s="15" t="e">
        <f aca="false">(BU7/DP7) - 1</f>
        <v>#DIV/0!</v>
      </c>
      <c r="CK7" s="15" t="e">
        <f aca="false">(BV7/DQ7) - 1</f>
        <v>#DIV/0!</v>
      </c>
      <c r="CL7" s="15" t="n">
        <f aca="false">(BW7/DR7) - 1</f>
        <v>-1</v>
      </c>
      <c r="CM7" s="15" t="n">
        <f aca="false">(BX7/DS7) - 1</f>
        <v>0.666666666666667</v>
      </c>
      <c r="CN7" s="15" t="e">
        <f aca="false">(BY7/DT7) - 1</f>
        <v>#DIV/0!</v>
      </c>
      <c r="CO7" s="15" t="n">
        <f aca="false">(BZ7/DU7) - 1</f>
        <v>0.833333333333333</v>
      </c>
      <c r="CQ7" s="349" t="n">
        <v>0.3125</v>
      </c>
      <c r="CR7" s="376" t="n">
        <v>1</v>
      </c>
      <c r="CS7" s="377" t="n">
        <v>1</v>
      </c>
      <c r="CT7" s="376"/>
      <c r="CU7" s="377"/>
      <c r="CV7" s="376"/>
      <c r="CW7" s="377"/>
      <c r="CX7" s="376" t="n">
        <v>1</v>
      </c>
      <c r="CY7" s="377" t="n">
        <v>3</v>
      </c>
      <c r="CZ7" s="376"/>
      <c r="DA7" s="377"/>
      <c r="DB7" s="376"/>
      <c r="DC7" s="377"/>
      <c r="DD7" s="376"/>
      <c r="DE7" s="377"/>
      <c r="DF7" s="376"/>
      <c r="DG7" s="377"/>
      <c r="DI7" s="340" t="n">
        <f aca="false">CR7+CT7+CV7+CX7+CZ7+DB7+DD7+DF7</f>
        <v>2</v>
      </c>
      <c r="DJ7" s="4" t="n">
        <f aca="false">CS7+CU7+CW7+CY7+DA7+DC7+DE7+DG7</f>
        <v>4</v>
      </c>
      <c r="DK7" s="341" t="n">
        <f aca="false">DJ7/(DJ7+DI7)</f>
        <v>0.666666666666667</v>
      </c>
      <c r="DL7" s="4" t="n">
        <f aca="false">CR7+CS7+CZ7+DA7</f>
        <v>2</v>
      </c>
      <c r="DM7" s="4" t="n">
        <f aca="false">CT7+CU7+DB7+DC7</f>
        <v>0</v>
      </c>
      <c r="DN7" s="4" t="n">
        <f aca="false">CV7+CW7+DD7+DE7</f>
        <v>0</v>
      </c>
      <c r="DO7" s="4" t="n">
        <f aca="false">SUM(DL7:DN7)</f>
        <v>2</v>
      </c>
      <c r="DP7" s="15" t="n">
        <f aca="false">DM7/DO7</f>
        <v>0</v>
      </c>
      <c r="DQ7" s="15" t="n">
        <f aca="false">DN7/DO7</f>
        <v>0</v>
      </c>
      <c r="DR7" s="4" t="n">
        <f aca="false">CX7+CY7+DF7+DG7</f>
        <v>4</v>
      </c>
      <c r="DS7" s="4" t="n">
        <f aca="false">SUM(CR7:CY7)</f>
        <v>6</v>
      </c>
      <c r="DT7" s="342" t="n">
        <f aca="false">SUM(CZ7:DG7)</f>
        <v>0</v>
      </c>
      <c r="DU7" s="343" t="n">
        <f aca="false">SUM(CR7:DG7)</f>
        <v>6</v>
      </c>
      <c r="DX7" s="15" t="n">
        <f aca="false">(DI7/FD7) - 1</f>
        <v>-0.5</v>
      </c>
      <c r="DY7" s="15" t="n">
        <f aca="false">(DJ7/FE7) - 1</f>
        <v>-0.2</v>
      </c>
      <c r="DZ7" s="15" t="n">
        <f aca="false">(DK7/FF7) - 1</f>
        <v>0.2</v>
      </c>
      <c r="EA7" s="15" t="n">
        <f aca="false">(DL7/FG7) - 1</f>
        <v>-0.5</v>
      </c>
      <c r="EB7" s="15" t="n">
        <f aca="false">(DM7/FH7) - 1</f>
        <v>-1</v>
      </c>
      <c r="EC7" s="15" t="e">
        <f aca="false">(DN7/FI7) - 1</f>
        <v>#DIV/0!</v>
      </c>
      <c r="ED7" s="15" t="n">
        <f aca="false">(DO7/FJ7) - 1</f>
        <v>-0.777777777777778</v>
      </c>
      <c r="EE7" s="15" t="n">
        <f aca="false">(DP7/FK7) - 1</f>
        <v>-1</v>
      </c>
      <c r="EF7" s="15" t="e">
        <f aca="false">(DQ7/FL7) - 1</f>
        <v>#DIV/0!</v>
      </c>
      <c r="EG7" s="15" t="e">
        <f aca="false">(DR7/FM7) - 1</f>
        <v>#DIV/0!</v>
      </c>
      <c r="EH7" s="15" t="n">
        <f aca="false">(DS7/FN7) - 1</f>
        <v>-0.333333333333333</v>
      </c>
      <c r="EI7" s="15" t="e">
        <f aca="false">(DT7/FO7) - 1</f>
        <v>#DIV/0!</v>
      </c>
      <c r="EJ7" s="15" t="n">
        <f aca="false">(DU7/FP7) - 1</f>
        <v>-0.333333333333333</v>
      </c>
      <c r="EL7" s="350" t="n">
        <v>0.3125</v>
      </c>
      <c r="EM7" s="345" t="n">
        <v>2</v>
      </c>
      <c r="EN7" s="371" t="n">
        <v>2</v>
      </c>
      <c r="EO7" s="412" t="n">
        <v>2</v>
      </c>
      <c r="EP7" s="413" t="n">
        <v>3</v>
      </c>
      <c r="EQ7" s="412"/>
      <c r="ER7" s="413"/>
      <c r="ES7" s="345"/>
      <c r="ET7" s="371"/>
      <c r="EU7" s="345"/>
      <c r="EV7" s="371"/>
      <c r="EW7" s="412"/>
      <c r="EX7" s="413"/>
      <c r="EY7" s="412"/>
      <c r="EZ7" s="413"/>
      <c r="FA7" s="345"/>
      <c r="FB7" s="371"/>
      <c r="FD7" s="340" t="n">
        <f aca="false">EM7+EO7+EQ7+ES7+EU7+EW7+EY7+FA7</f>
        <v>4</v>
      </c>
      <c r="FE7" s="4" t="n">
        <f aca="false">EN7+EP7+ER7+ET7+EV7+EX7+EZ7+FB7</f>
        <v>5</v>
      </c>
      <c r="FF7" s="341" t="n">
        <f aca="false">FE7/(FE7+FD7)</f>
        <v>0.555555555555556</v>
      </c>
      <c r="FG7" s="4" t="n">
        <f aca="false">EM7+EN7+EU7+EV7</f>
        <v>4</v>
      </c>
      <c r="FH7" s="4" t="n">
        <f aca="false">EO7+EP7+EW7+EX7</f>
        <v>5</v>
      </c>
      <c r="FI7" s="4" t="n">
        <f aca="false">EQ7+ER7+EY7+EZ7</f>
        <v>0</v>
      </c>
      <c r="FJ7" s="4" t="n">
        <f aca="false">SUM(FG7:FI7)</f>
        <v>9</v>
      </c>
      <c r="FK7" s="15" t="n">
        <f aca="false">FH7/FJ7</f>
        <v>0.555555555555556</v>
      </c>
      <c r="FL7" s="15" t="n">
        <f aca="false">FI7/FJ7</f>
        <v>0</v>
      </c>
      <c r="FM7" s="4" t="n">
        <f aca="false">ES7+ET7+FA7+FB7</f>
        <v>0</v>
      </c>
      <c r="FN7" s="4" t="n">
        <f aca="false">SUM(EM7:ET7)</f>
        <v>9</v>
      </c>
      <c r="FO7" s="342" t="n">
        <f aca="false">SUM(EU7:FB7)</f>
        <v>0</v>
      </c>
      <c r="FP7" s="343" t="n">
        <f aca="false">SUM(EM7:FB7)</f>
        <v>9</v>
      </c>
      <c r="GF7" s="347" t="e">
        <f aca="false">(FD7/FR7) - 1</f>
        <v>#DIV/0!</v>
      </c>
      <c r="GG7" s="15" t="e">
        <f aca="false">(FE7/FS7) - 1</f>
        <v>#DIV/0!</v>
      </c>
      <c r="GH7" s="15" t="e">
        <f aca="false">(FF7/FT7) - 1</f>
        <v>#DIV/0!</v>
      </c>
      <c r="GI7" s="15" t="e">
        <f aca="false">(FG7/FU7) - 1</f>
        <v>#DIV/0!</v>
      </c>
      <c r="GJ7" s="15" t="e">
        <f aca="false">(FH7/FV7) - 1</f>
        <v>#DIV/0!</v>
      </c>
      <c r="GK7" s="15" t="e">
        <f aca="false">(FI7/FW7) - 1</f>
        <v>#DIV/0!</v>
      </c>
      <c r="GL7" s="15" t="e">
        <f aca="false">(FJ7/FX7) - 1</f>
        <v>#DIV/0!</v>
      </c>
      <c r="GM7" s="15" t="e">
        <f aca="false">(FK7/FY7) - 1</f>
        <v>#DIV/0!</v>
      </c>
      <c r="GN7" s="15" t="e">
        <f aca="false">(FL7/FZ7) - 1</f>
        <v>#DIV/0!</v>
      </c>
      <c r="GO7" s="15" t="e">
        <f aca="false">(FM7/GA7) - 1</f>
        <v>#DIV/0!</v>
      </c>
      <c r="GP7" s="15" t="e">
        <f aca="false">(FN7/GB7) - 1</f>
        <v>#DIV/0!</v>
      </c>
      <c r="GQ7" s="15" t="e">
        <f aca="false">(FO7/GC7) - 1</f>
        <v>#DIV/0!</v>
      </c>
      <c r="GR7" s="348" t="e">
        <f aca="false">(FP7/GD7) - 1</f>
        <v>#DIV/0!</v>
      </c>
    </row>
    <row r="8" customFormat="false" ht="21" hidden="false" customHeight="true" outlineLevel="0" collapsed="false">
      <c r="A8" s="349" t="n">
        <v>0.322916666666667</v>
      </c>
      <c r="B8" s="376" t="n">
        <v>1</v>
      </c>
      <c r="C8" s="377" t="n">
        <v>2</v>
      </c>
      <c r="D8" s="376" t="n">
        <v>2</v>
      </c>
      <c r="E8" s="377" t="n">
        <v>2</v>
      </c>
      <c r="F8" s="376"/>
      <c r="G8" s="377"/>
      <c r="H8" s="376"/>
      <c r="I8" s="377"/>
      <c r="J8" s="376"/>
      <c r="K8" s="377"/>
      <c r="L8" s="376"/>
      <c r="M8" s="377"/>
      <c r="N8" s="376"/>
      <c r="O8" s="377"/>
      <c r="P8" s="376"/>
      <c r="Q8" s="377"/>
      <c r="S8" s="340" t="n">
        <f aca="false">B8+D8+F8+H8+J8+L8+N8+P8</f>
        <v>3</v>
      </c>
      <c r="T8" s="4" t="n">
        <f aca="false">C8+E8+G8+I8+K8+M8+O8+Q8</f>
        <v>4</v>
      </c>
      <c r="U8" s="341" t="n">
        <f aca="false">T8/(T8+S8)</f>
        <v>0.571428571428571</v>
      </c>
      <c r="V8" s="4" t="n">
        <f aca="false">B8+C8+J8+K8</f>
        <v>3</v>
      </c>
      <c r="W8" s="4" t="n">
        <f aca="false">D8+E8+L8+M8</f>
        <v>4</v>
      </c>
      <c r="X8" s="4" t="n">
        <f aca="false">F8+G8+N8+O8</f>
        <v>0</v>
      </c>
      <c r="Y8" s="4" t="n">
        <f aca="false">SUM(V8:X8)</f>
        <v>7</v>
      </c>
      <c r="Z8" s="15" t="n">
        <f aca="false">W8/Y8</f>
        <v>0.571428571428571</v>
      </c>
      <c r="AA8" s="15" t="n">
        <f aca="false">X8/Y8</f>
        <v>0</v>
      </c>
      <c r="AB8" s="4" t="n">
        <f aca="false">H8+I8+P8+Q8</f>
        <v>0</v>
      </c>
      <c r="AC8" s="4" t="n">
        <f aca="false">SUM(B8:I8)</f>
        <v>7</v>
      </c>
      <c r="AD8" s="342" t="n">
        <f aca="false">SUM(J8:Q8)</f>
        <v>0</v>
      </c>
      <c r="AE8" s="343" t="n">
        <f aca="false">SUM(B8:Q8)</f>
        <v>7</v>
      </c>
      <c r="AH8" s="15" t="n">
        <f aca="false">(S8/BN8) - 1</f>
        <v>-0.727272727272727</v>
      </c>
      <c r="AI8" s="15" t="n">
        <f aca="false">(T8/BO8) - 1</f>
        <v>-0.428571428571429</v>
      </c>
      <c r="AJ8" s="15" t="n">
        <f aca="false">(U8/BP8) - 1</f>
        <v>0.469387755102041</v>
      </c>
      <c r="AK8" s="15" t="n">
        <f aca="false">(V8/BQ8) - 1</f>
        <v>-0.785714285714286</v>
      </c>
      <c r="AL8" s="15" t="n">
        <f aca="false">(W8/BR8) - 1</f>
        <v>1</v>
      </c>
      <c r="AM8" s="15" t="n">
        <f aca="false">(X8/BS8) - 1</f>
        <v>-1</v>
      </c>
      <c r="AN8" s="15" t="n">
        <f aca="false">(Y8/BT8) - 1</f>
        <v>-0.588235294117647</v>
      </c>
      <c r="AO8" s="15" t="n">
        <f aca="false">(Z8/BU8) - 1</f>
        <v>3.85714285714286</v>
      </c>
      <c r="AP8" s="15" t="n">
        <f aca="false">(AA8/BV8) - 1</f>
        <v>-1</v>
      </c>
      <c r="AQ8" s="15" t="n">
        <f aca="false">(AB8/BW8) - 1</f>
        <v>-1</v>
      </c>
      <c r="AR8" s="15" t="n">
        <f aca="false">(AC8/BX8) - 1</f>
        <v>-0.5625</v>
      </c>
      <c r="AS8" s="15" t="n">
        <f aca="false">(AD8/BY8) - 1</f>
        <v>-1</v>
      </c>
      <c r="AT8" s="15" t="n">
        <f aca="false">(AE8/BZ8) - 1</f>
        <v>-0.611111111111111</v>
      </c>
      <c r="AV8" s="349" t="n">
        <v>0.322916666666667</v>
      </c>
      <c r="AW8" s="376" t="n">
        <v>7</v>
      </c>
      <c r="AX8" s="377" t="n">
        <v>6</v>
      </c>
      <c r="AY8" s="376" t="n">
        <v>2</v>
      </c>
      <c r="AZ8" s="377"/>
      <c r="BA8" s="376" t="n">
        <v>1</v>
      </c>
      <c r="BB8" s="377"/>
      <c r="BC8" s="376"/>
      <c r="BD8" s="377"/>
      <c r="BE8" s="376"/>
      <c r="BF8" s="377" t="n">
        <v>1</v>
      </c>
      <c r="BG8" s="376"/>
      <c r="BH8" s="377"/>
      <c r="BI8" s="376"/>
      <c r="BJ8" s="377"/>
      <c r="BK8" s="376" t="n">
        <v>1</v>
      </c>
      <c r="BL8" s="377"/>
      <c r="BN8" s="340" t="n">
        <f aca="false">AW8+AY8+BA8+BC8+BE8+BG8+BI8+BK8</f>
        <v>11</v>
      </c>
      <c r="BO8" s="4" t="n">
        <f aca="false">AX8+AZ8+BB8+BD8+BF8+BH8+BJ8+BL8</f>
        <v>7</v>
      </c>
      <c r="BP8" s="341" t="n">
        <f aca="false">BO8/(BO8+BN8)</f>
        <v>0.388888888888889</v>
      </c>
      <c r="BQ8" s="4" t="n">
        <f aca="false">AW8+AX8+BE8+BF8</f>
        <v>14</v>
      </c>
      <c r="BR8" s="4" t="n">
        <f aca="false">AY8+AZ8+BG8+BH8</f>
        <v>2</v>
      </c>
      <c r="BS8" s="4" t="n">
        <f aca="false">BA8+BB8+BI8+BJ8</f>
        <v>1</v>
      </c>
      <c r="BT8" s="4" t="n">
        <f aca="false">SUM(BQ8:BS8)</f>
        <v>17</v>
      </c>
      <c r="BU8" s="15" t="n">
        <f aca="false">BR8/BT8</f>
        <v>0.117647058823529</v>
      </c>
      <c r="BV8" s="15" t="n">
        <f aca="false">BS8/BT8</f>
        <v>0.0588235294117647</v>
      </c>
      <c r="BW8" s="4" t="n">
        <f aca="false">BC8+BD8+BK8+BL8</f>
        <v>1</v>
      </c>
      <c r="BX8" s="4" t="n">
        <f aca="false">SUM(AW8:BD8)</f>
        <v>16</v>
      </c>
      <c r="BY8" s="342" t="n">
        <f aca="false">SUM(BE8:BL8)</f>
        <v>2</v>
      </c>
      <c r="BZ8" s="343" t="n">
        <f aca="false">SUM(AW8:BL8)</f>
        <v>18</v>
      </c>
      <c r="CC8" s="15" t="n">
        <f aca="false">(BN8/DI8) - 1</f>
        <v>1.75</v>
      </c>
      <c r="CD8" s="15" t="n">
        <f aca="false">(BO8/DJ8) - 1</f>
        <v>1.33333333333333</v>
      </c>
      <c r="CE8" s="15" t="n">
        <f aca="false">(BP8/DK8) - 1</f>
        <v>-0.0925925925925926</v>
      </c>
      <c r="CF8" s="15" t="n">
        <f aca="false">(BQ8/DL8) - 1</f>
        <v>1.8</v>
      </c>
      <c r="CG8" s="15" t="n">
        <f aca="false">(BR8/DM8) - 1</f>
        <v>1</v>
      </c>
      <c r="CH8" s="15" t="e">
        <f aca="false">(BS8/DN8) - 1</f>
        <v>#DIV/0!</v>
      </c>
      <c r="CI8" s="15" t="n">
        <f aca="false">(BT8/DO8) - 1</f>
        <v>1.83333333333333</v>
      </c>
      <c r="CJ8" s="15" t="n">
        <f aca="false">(BU8/DP8) - 1</f>
        <v>-0.294117647058823</v>
      </c>
      <c r="CK8" s="15" t="e">
        <f aca="false">(BV8/DQ8) - 1</f>
        <v>#DIV/0!</v>
      </c>
      <c r="CL8" s="15" t="n">
        <f aca="false">(BW8/DR8) - 1</f>
        <v>0</v>
      </c>
      <c r="CM8" s="15" t="n">
        <f aca="false">(BX8/DS8) - 1</f>
        <v>1.28571428571429</v>
      </c>
      <c r="CN8" s="15" t="e">
        <f aca="false">(BY8/DT8) - 1</f>
        <v>#DIV/0!</v>
      </c>
      <c r="CO8" s="15" t="n">
        <f aca="false">(BZ8/DU8) - 1</f>
        <v>1.57142857142857</v>
      </c>
      <c r="CQ8" s="349" t="n">
        <v>0.322916666666667</v>
      </c>
      <c r="CR8" s="376" t="n">
        <v>4</v>
      </c>
      <c r="CS8" s="377" t="n">
        <v>1</v>
      </c>
      <c r="CT8" s="376"/>
      <c r="CU8" s="377" t="n">
        <v>1</v>
      </c>
      <c r="CV8" s="376"/>
      <c r="CW8" s="377"/>
      <c r="CX8" s="376"/>
      <c r="CY8" s="377" t="n">
        <v>1</v>
      </c>
      <c r="CZ8" s="376"/>
      <c r="DA8" s="377"/>
      <c r="DB8" s="376"/>
      <c r="DC8" s="377"/>
      <c r="DD8" s="376"/>
      <c r="DE8" s="377"/>
      <c r="DF8" s="376"/>
      <c r="DG8" s="377"/>
      <c r="DI8" s="340" t="n">
        <f aca="false">CR8+CT8+CV8+CX8+CZ8+DB8+DD8+DF8</f>
        <v>4</v>
      </c>
      <c r="DJ8" s="4" t="n">
        <f aca="false">CS8+CU8+CW8+CY8+DA8+DC8+DE8+DG8</f>
        <v>3</v>
      </c>
      <c r="DK8" s="341" t="n">
        <f aca="false">DJ8/(DJ8+DI8)</f>
        <v>0.428571428571429</v>
      </c>
      <c r="DL8" s="4" t="n">
        <f aca="false">CR8+CS8+CZ8+DA8</f>
        <v>5</v>
      </c>
      <c r="DM8" s="4" t="n">
        <f aca="false">CT8+CU8+DB8+DC8</f>
        <v>1</v>
      </c>
      <c r="DN8" s="4" t="n">
        <f aca="false">CV8+CW8+DD8+DE8</f>
        <v>0</v>
      </c>
      <c r="DO8" s="4" t="n">
        <f aca="false">SUM(DL8:DN8)</f>
        <v>6</v>
      </c>
      <c r="DP8" s="15" t="n">
        <f aca="false">DM8/DO8</f>
        <v>0.166666666666667</v>
      </c>
      <c r="DQ8" s="15" t="n">
        <f aca="false">DN8/DO8</f>
        <v>0</v>
      </c>
      <c r="DR8" s="4" t="n">
        <f aca="false">CX8+CY8+DF8+DG8</f>
        <v>1</v>
      </c>
      <c r="DS8" s="4" t="n">
        <f aca="false">SUM(CR8:CY8)</f>
        <v>7</v>
      </c>
      <c r="DT8" s="342" t="n">
        <f aca="false">SUM(CZ8:DG8)</f>
        <v>0</v>
      </c>
      <c r="DU8" s="343" t="n">
        <f aca="false">SUM(CR8:DG8)</f>
        <v>7</v>
      </c>
      <c r="DX8" s="15" t="n">
        <f aca="false">(DI8/FD8) - 1</f>
        <v>-0.5</v>
      </c>
      <c r="DY8" s="15" t="n">
        <f aca="false">(DJ8/FE8) - 1</f>
        <v>0.5</v>
      </c>
      <c r="DZ8" s="15" t="n">
        <f aca="false">(DK8/FF8) - 1</f>
        <v>1.14285714285714</v>
      </c>
      <c r="EA8" s="15" t="n">
        <f aca="false">(DL8/FG8) - 1</f>
        <v>-0.444444444444444</v>
      </c>
      <c r="EB8" s="15" t="n">
        <f aca="false">(DM8/FH8) - 1</f>
        <v>0</v>
      </c>
      <c r="EC8" s="15" t="e">
        <f aca="false">(DN8/FI8) - 1</f>
        <v>#DIV/0!</v>
      </c>
      <c r="ED8" s="15" t="n">
        <f aca="false">(DO8/FJ8) - 1</f>
        <v>-0.4</v>
      </c>
      <c r="EE8" s="15" t="n">
        <f aca="false">(DP8/FK8) - 1</f>
        <v>0.666666666666667</v>
      </c>
      <c r="EF8" s="15" t="e">
        <f aca="false">(DQ8/FL8) - 1</f>
        <v>#DIV/0!</v>
      </c>
      <c r="EG8" s="15" t="e">
        <f aca="false">(DR8/FM8) - 1</f>
        <v>#DIV/0!</v>
      </c>
      <c r="EH8" s="15" t="n">
        <f aca="false">(DS8/FN8) - 1</f>
        <v>-0.3</v>
      </c>
      <c r="EI8" s="15" t="e">
        <f aca="false">(DT8/FO8) - 1</f>
        <v>#DIV/0!</v>
      </c>
      <c r="EJ8" s="15" t="n">
        <f aca="false">(DU8/FP8) - 1</f>
        <v>-0.3</v>
      </c>
      <c r="EL8" s="350" t="n">
        <v>0.322916666666667</v>
      </c>
      <c r="EM8" s="345" t="n">
        <v>8</v>
      </c>
      <c r="EN8" s="371" t="n">
        <v>1</v>
      </c>
      <c r="EO8" s="412" t="n">
        <v>0</v>
      </c>
      <c r="EP8" s="413" t="n">
        <v>1</v>
      </c>
      <c r="EQ8" s="412"/>
      <c r="ER8" s="413"/>
      <c r="ES8" s="345"/>
      <c r="ET8" s="371"/>
      <c r="EU8" s="345"/>
      <c r="EV8" s="371"/>
      <c r="EW8" s="412"/>
      <c r="EX8" s="413"/>
      <c r="EY8" s="412"/>
      <c r="EZ8" s="413"/>
      <c r="FA8" s="345"/>
      <c r="FB8" s="371"/>
      <c r="FD8" s="340" t="n">
        <f aca="false">EM8+EO8+EQ8+ES8+EU8+EW8+EY8+FA8</f>
        <v>8</v>
      </c>
      <c r="FE8" s="4" t="n">
        <f aca="false">EN8+EP8+ER8+ET8+EV8+EX8+EZ8+FB8</f>
        <v>2</v>
      </c>
      <c r="FF8" s="341" t="n">
        <f aca="false">FE8/(FE8+FD8)</f>
        <v>0.2</v>
      </c>
      <c r="FG8" s="4" t="n">
        <f aca="false">EM8+EN8+EU8+EV8</f>
        <v>9</v>
      </c>
      <c r="FH8" s="4" t="n">
        <f aca="false">EO8+EP8+EW8+EX8</f>
        <v>1</v>
      </c>
      <c r="FI8" s="4" t="n">
        <f aca="false">EQ8+ER8+EY8+EZ8</f>
        <v>0</v>
      </c>
      <c r="FJ8" s="4" t="n">
        <f aca="false">SUM(FG8:FI8)</f>
        <v>10</v>
      </c>
      <c r="FK8" s="15" t="n">
        <f aca="false">FH8/FJ8</f>
        <v>0.1</v>
      </c>
      <c r="FL8" s="15" t="n">
        <f aca="false">FI8/FJ8</f>
        <v>0</v>
      </c>
      <c r="FM8" s="4" t="n">
        <f aca="false">ES8+ET8+FA8+FB8</f>
        <v>0</v>
      </c>
      <c r="FN8" s="4" t="n">
        <f aca="false">SUM(EM8:ET8)</f>
        <v>10</v>
      </c>
      <c r="FO8" s="342" t="n">
        <f aca="false">SUM(EU8:FB8)</f>
        <v>0</v>
      </c>
      <c r="FP8" s="343" t="n">
        <f aca="false">SUM(EM8:FB8)</f>
        <v>10</v>
      </c>
      <c r="GF8" s="347" t="e">
        <f aca="false">(FD8/FR8) - 1</f>
        <v>#DIV/0!</v>
      </c>
      <c r="GG8" s="15" t="e">
        <f aca="false">(FE8/FS8) - 1</f>
        <v>#DIV/0!</v>
      </c>
      <c r="GH8" s="15" t="e">
        <f aca="false">(FF8/FT8) - 1</f>
        <v>#DIV/0!</v>
      </c>
      <c r="GI8" s="15" t="e">
        <f aca="false">(FG8/FU8) - 1</f>
        <v>#DIV/0!</v>
      </c>
      <c r="GJ8" s="15" t="e">
        <f aca="false">(FH8/FV8) - 1</f>
        <v>#DIV/0!</v>
      </c>
      <c r="GK8" s="15" t="e">
        <f aca="false">(FI8/FW8) - 1</f>
        <v>#DIV/0!</v>
      </c>
      <c r="GL8" s="15" t="e">
        <f aca="false">(FJ8/FX8) - 1</f>
        <v>#DIV/0!</v>
      </c>
      <c r="GM8" s="15" t="e">
        <f aca="false">(FK8/FY8) - 1</f>
        <v>#DIV/0!</v>
      </c>
      <c r="GN8" s="15" t="e">
        <f aca="false">(FL8/FZ8) - 1</f>
        <v>#DIV/0!</v>
      </c>
      <c r="GO8" s="15" t="e">
        <f aca="false">(FM8/GA8) - 1</f>
        <v>#DIV/0!</v>
      </c>
      <c r="GP8" s="15" t="e">
        <f aca="false">(FN8/GB8) - 1</f>
        <v>#DIV/0!</v>
      </c>
      <c r="GQ8" s="15" t="e">
        <f aca="false">(FO8/GC8) - 1</f>
        <v>#DIV/0!</v>
      </c>
      <c r="GR8" s="348" t="e">
        <f aca="false">(FP8/GD8) - 1</f>
        <v>#DIV/0!</v>
      </c>
    </row>
    <row r="9" customFormat="false" ht="21" hidden="false" customHeight="true" outlineLevel="0" collapsed="false">
      <c r="A9" s="344" t="n">
        <v>0.333333333333333</v>
      </c>
      <c r="B9" s="376" t="n">
        <v>5</v>
      </c>
      <c r="C9" s="377" t="n">
        <v>2</v>
      </c>
      <c r="D9" s="376" t="n">
        <v>5</v>
      </c>
      <c r="E9" s="377" t="n">
        <v>1</v>
      </c>
      <c r="F9" s="376" t="n">
        <v>1</v>
      </c>
      <c r="G9" s="377"/>
      <c r="H9" s="376"/>
      <c r="I9" s="377" t="n">
        <v>1</v>
      </c>
      <c r="J9" s="376" t="n">
        <v>1</v>
      </c>
      <c r="K9" s="377" t="n">
        <v>8</v>
      </c>
      <c r="L9" s="376"/>
      <c r="M9" s="377"/>
      <c r="N9" s="376"/>
      <c r="O9" s="377"/>
      <c r="P9" s="376"/>
      <c r="Q9" s="377"/>
      <c r="S9" s="340" t="n">
        <f aca="false">B9+D9+F9+H9+J9+L9+N9+P9</f>
        <v>12</v>
      </c>
      <c r="T9" s="4" t="n">
        <f aca="false">C9+E9+G9+I9+K9+M9+O9+Q9</f>
        <v>12</v>
      </c>
      <c r="U9" s="341" t="n">
        <f aca="false">T9/(T9+S9)</f>
        <v>0.5</v>
      </c>
      <c r="V9" s="4" t="n">
        <f aca="false">B9+C9+J9+K9</f>
        <v>16</v>
      </c>
      <c r="W9" s="4" t="n">
        <f aca="false">D9+E9+L9+M9</f>
        <v>6</v>
      </c>
      <c r="X9" s="4" t="n">
        <f aca="false">F9+G9+N9+O9</f>
        <v>1</v>
      </c>
      <c r="Y9" s="4" t="n">
        <f aca="false">SUM(V9:X9)</f>
        <v>23</v>
      </c>
      <c r="Z9" s="15" t="n">
        <f aca="false">W9/Y9</f>
        <v>0.260869565217391</v>
      </c>
      <c r="AA9" s="15" t="n">
        <f aca="false">X9/Y9</f>
        <v>0.0434782608695652</v>
      </c>
      <c r="AB9" s="4" t="n">
        <f aca="false">H9+I9+P9+Q9</f>
        <v>1</v>
      </c>
      <c r="AC9" s="4" t="n">
        <f aca="false">SUM(B9:I9)</f>
        <v>15</v>
      </c>
      <c r="AD9" s="342" t="n">
        <f aca="false">SUM(J9:Q9)</f>
        <v>9</v>
      </c>
      <c r="AE9" s="343" t="n">
        <f aca="false">SUM(B9:Q9)</f>
        <v>24</v>
      </c>
      <c r="AH9" s="15" t="n">
        <f aca="false">(S9/BN9) - 1</f>
        <v>0.0909090909090908</v>
      </c>
      <c r="AI9" s="15" t="n">
        <f aca="false">(T9/BO9) - 1</f>
        <v>5</v>
      </c>
      <c r="AJ9" s="15" t="n">
        <f aca="false">(U9/BP9) - 1</f>
        <v>2.25</v>
      </c>
      <c r="AK9" s="15" t="n">
        <f aca="false">(V9/BQ9) - 1</f>
        <v>1</v>
      </c>
      <c r="AL9" s="15" t="n">
        <f aca="false">(W9/BR9) - 1</f>
        <v>5</v>
      </c>
      <c r="AM9" s="15" t="n">
        <f aca="false">(X9/BS9) - 1</f>
        <v>-0.5</v>
      </c>
      <c r="AN9" s="15" t="n">
        <f aca="false">(Y9/BT9) - 1</f>
        <v>1.09090909090909</v>
      </c>
      <c r="AO9" s="15" t="n">
        <f aca="false">(Z9/BU9) - 1</f>
        <v>1.8695652173913</v>
      </c>
      <c r="AP9" s="15" t="n">
        <f aca="false">(AA9/BV9) - 1</f>
        <v>-0.760869565217391</v>
      </c>
      <c r="AQ9" s="15" t="n">
        <f aca="false">(AB9/BW9) - 1</f>
        <v>-0.5</v>
      </c>
      <c r="AR9" s="15" t="n">
        <f aca="false">(AC9/BX9) - 1</f>
        <v>0.875</v>
      </c>
      <c r="AS9" s="15" t="n">
        <f aca="false">(AD9/BY9) - 1</f>
        <v>0.8</v>
      </c>
      <c r="AT9" s="15" t="n">
        <f aca="false">(AE9/BZ9) - 1</f>
        <v>0.846153846153846</v>
      </c>
      <c r="AV9" s="344" t="n">
        <v>0.333333333333333</v>
      </c>
      <c r="AW9" s="376" t="n">
        <v>6</v>
      </c>
      <c r="AX9" s="377"/>
      <c r="AY9" s="376"/>
      <c r="AZ9" s="377" t="n">
        <v>1</v>
      </c>
      <c r="BA9" s="376" t="n">
        <v>1</v>
      </c>
      <c r="BB9" s="377"/>
      <c r="BC9" s="376"/>
      <c r="BD9" s="377"/>
      <c r="BE9" s="376" t="n">
        <v>2</v>
      </c>
      <c r="BF9" s="377"/>
      <c r="BG9" s="376"/>
      <c r="BH9" s="377"/>
      <c r="BI9" s="376" t="n">
        <v>1</v>
      </c>
      <c r="BJ9" s="377"/>
      <c r="BK9" s="376" t="n">
        <v>1</v>
      </c>
      <c r="BL9" s="377" t="n">
        <v>1</v>
      </c>
      <c r="BN9" s="340" t="n">
        <f aca="false">AW9+AY9+BA9+BC9+BE9+BG9+BI9+BK9</f>
        <v>11</v>
      </c>
      <c r="BO9" s="4" t="n">
        <f aca="false">AX9+AZ9+BB9+BD9+BF9+BH9+BJ9+BL9</f>
        <v>2</v>
      </c>
      <c r="BP9" s="341" t="n">
        <f aca="false">BO9/(BO9+BN9)</f>
        <v>0.153846153846154</v>
      </c>
      <c r="BQ9" s="4" t="n">
        <f aca="false">AW9+AX9+BE9+BF9</f>
        <v>8</v>
      </c>
      <c r="BR9" s="4" t="n">
        <f aca="false">AY9+AZ9+BG9+BH9</f>
        <v>1</v>
      </c>
      <c r="BS9" s="4" t="n">
        <f aca="false">BA9+BB9+BI9+BJ9</f>
        <v>2</v>
      </c>
      <c r="BT9" s="4" t="n">
        <f aca="false">SUM(BQ9:BS9)</f>
        <v>11</v>
      </c>
      <c r="BU9" s="15" t="n">
        <f aca="false">BR9/BT9</f>
        <v>0.0909090909090909</v>
      </c>
      <c r="BV9" s="15" t="n">
        <f aca="false">BS9/BT9</f>
        <v>0.181818181818182</v>
      </c>
      <c r="BW9" s="4" t="n">
        <f aca="false">BC9+BD9+BK9+BL9</f>
        <v>2</v>
      </c>
      <c r="BX9" s="4" t="n">
        <f aca="false">SUM(AW9:BD9)</f>
        <v>8</v>
      </c>
      <c r="BY9" s="342" t="n">
        <f aca="false">SUM(BE9:BL9)</f>
        <v>5</v>
      </c>
      <c r="BZ9" s="343" t="n">
        <f aca="false">SUM(AW9:BL9)</f>
        <v>13</v>
      </c>
      <c r="CC9" s="15" t="n">
        <f aca="false">(BN9/DI9) - 1</f>
        <v>0.375</v>
      </c>
      <c r="CD9" s="15" t="n">
        <f aca="false">(BO9/DJ9) - 1</f>
        <v>-0.8</v>
      </c>
      <c r="CE9" s="15" t="n">
        <f aca="false">(BP9/DK9) - 1</f>
        <v>-0.723076923076923</v>
      </c>
      <c r="CF9" s="15" t="n">
        <f aca="false">(BQ9/DL9) - 1</f>
        <v>0.142857142857143</v>
      </c>
      <c r="CG9" s="15" t="n">
        <f aca="false">(BR9/DM9) - 1</f>
        <v>-0.666666666666667</v>
      </c>
      <c r="CH9" s="15" t="n">
        <f aca="false">(BS9/DN9) - 1</f>
        <v>1</v>
      </c>
      <c r="CI9" s="15" t="n">
        <f aca="false">(BT9/DO9) - 1</f>
        <v>0</v>
      </c>
      <c r="CJ9" s="15" t="n">
        <f aca="false">(BU9/DP9) - 1</f>
        <v>-0.666666666666667</v>
      </c>
      <c r="CK9" s="15" t="n">
        <f aca="false">(BV9/DQ9) - 1</f>
        <v>1</v>
      </c>
      <c r="CL9" s="15" t="n">
        <f aca="false">(BW9/DR9) - 1</f>
        <v>-0.714285714285714</v>
      </c>
      <c r="CM9" s="15" t="n">
        <f aca="false">(BX9/DS9) - 1</f>
        <v>-0.5</v>
      </c>
      <c r="CN9" s="15" t="n">
        <f aca="false">(BY9/DT9) - 1</f>
        <v>1.5</v>
      </c>
      <c r="CO9" s="15" t="n">
        <f aca="false">(BZ9/DU9) - 1</f>
        <v>-0.277777777777778</v>
      </c>
      <c r="CQ9" s="344" t="n">
        <v>0.333333333333333</v>
      </c>
      <c r="CR9" s="376" t="n">
        <v>6</v>
      </c>
      <c r="CS9" s="377" t="n">
        <v>1</v>
      </c>
      <c r="CT9" s="376"/>
      <c r="CU9" s="377" t="n">
        <v>2</v>
      </c>
      <c r="CV9" s="376" t="n">
        <v>1</v>
      </c>
      <c r="CW9" s="377"/>
      <c r="CX9" s="376"/>
      <c r="CY9" s="377" t="n">
        <v>6</v>
      </c>
      <c r="CZ9" s="376"/>
      <c r="DA9" s="377"/>
      <c r="DB9" s="376"/>
      <c r="DC9" s="377" t="n">
        <v>1</v>
      </c>
      <c r="DD9" s="376"/>
      <c r="DE9" s="377"/>
      <c r="DF9" s="376" t="n">
        <v>1</v>
      </c>
      <c r="DG9" s="377"/>
      <c r="DI9" s="340" t="n">
        <f aca="false">CR9+CT9+CV9+CX9+CZ9+DB9+DD9+DF9</f>
        <v>8</v>
      </c>
      <c r="DJ9" s="4" t="n">
        <f aca="false">CS9+CU9+CW9+CY9+DA9+DC9+DE9+DG9</f>
        <v>10</v>
      </c>
      <c r="DK9" s="341" t="n">
        <f aca="false">DJ9/(DJ9+DI9)</f>
        <v>0.555555555555556</v>
      </c>
      <c r="DL9" s="4" t="n">
        <f aca="false">CR9+CS9+CZ9+DA9</f>
        <v>7</v>
      </c>
      <c r="DM9" s="4" t="n">
        <f aca="false">CT9+CU9+DB9+DC9</f>
        <v>3</v>
      </c>
      <c r="DN9" s="4" t="n">
        <f aca="false">CV9+CW9+DD9+DE9</f>
        <v>1</v>
      </c>
      <c r="DO9" s="4" t="n">
        <f aca="false">SUM(DL9:DN9)</f>
        <v>11</v>
      </c>
      <c r="DP9" s="15" t="n">
        <f aca="false">DM9/DO9</f>
        <v>0.272727272727273</v>
      </c>
      <c r="DQ9" s="15" t="n">
        <f aca="false">DN9/DO9</f>
        <v>0.0909090909090909</v>
      </c>
      <c r="DR9" s="4" t="n">
        <f aca="false">CX9+CY9+DF9+DG9</f>
        <v>7</v>
      </c>
      <c r="DS9" s="4" t="n">
        <f aca="false">SUM(CR9:CY9)</f>
        <v>16</v>
      </c>
      <c r="DT9" s="342" t="n">
        <f aca="false">SUM(CZ9:DG9)</f>
        <v>2</v>
      </c>
      <c r="DU9" s="343" t="n">
        <f aca="false">SUM(CR9:DG9)</f>
        <v>18</v>
      </c>
      <c r="DX9" s="15" t="n">
        <f aca="false">(DI9/FD9) - 1</f>
        <v>-0.384615384615385</v>
      </c>
      <c r="DY9" s="15" t="n">
        <f aca="false">(DJ9/FE9) - 1</f>
        <v>2.33333333333333</v>
      </c>
      <c r="DZ9" s="15" t="n">
        <f aca="false">(DK9/FF9) - 1</f>
        <v>1.96296296296296</v>
      </c>
      <c r="EA9" s="15" t="n">
        <f aca="false">(DL9/FG9) - 1</f>
        <v>-0.5</v>
      </c>
      <c r="EB9" s="15" t="n">
        <f aca="false">(DM9/FH9) - 1</f>
        <v>2</v>
      </c>
      <c r="EC9" s="15" t="e">
        <f aca="false">(DN9/FI9) - 1</f>
        <v>#DIV/0!</v>
      </c>
      <c r="ED9" s="15" t="n">
        <f aca="false">(DO9/FJ9) - 1</f>
        <v>-0.266666666666667</v>
      </c>
      <c r="EE9" s="15" t="n">
        <f aca="false">(DP9/FK9) - 1</f>
        <v>3.09090909090909</v>
      </c>
      <c r="EF9" s="15" t="e">
        <f aca="false">(DQ9/FL9) - 1</f>
        <v>#DIV/0!</v>
      </c>
      <c r="EG9" s="15" t="n">
        <f aca="false">(DR9/FM9) - 1</f>
        <v>6</v>
      </c>
      <c r="EH9" s="15" t="n">
        <f aca="false">(DS9/FN9) - 1</f>
        <v>0.0666666666666667</v>
      </c>
      <c r="EI9" s="15" t="n">
        <f aca="false">(DT9/FO9) - 1</f>
        <v>1</v>
      </c>
      <c r="EJ9" s="15" t="n">
        <f aca="false">(DU9/FP9) - 1</f>
        <v>0.125</v>
      </c>
      <c r="EL9" s="346" t="n">
        <v>0.333333333333333</v>
      </c>
      <c r="EM9" s="345" t="n">
        <v>13</v>
      </c>
      <c r="EN9" s="371" t="n">
        <v>1</v>
      </c>
      <c r="EO9" s="412"/>
      <c r="EP9" s="413" t="n">
        <v>1</v>
      </c>
      <c r="EQ9" s="412"/>
      <c r="ER9" s="413"/>
      <c r="ES9" s="345"/>
      <c r="ET9" s="371"/>
      <c r="EU9" s="345"/>
      <c r="EV9" s="371"/>
      <c r="EW9" s="412"/>
      <c r="EX9" s="413"/>
      <c r="EY9" s="412"/>
      <c r="EZ9" s="413"/>
      <c r="FA9" s="345"/>
      <c r="FB9" s="371" t="n">
        <v>1</v>
      </c>
      <c r="FD9" s="340" t="n">
        <f aca="false">EM9+EO9+EQ9+ES9+EU9+EW9+EY9+FA9</f>
        <v>13</v>
      </c>
      <c r="FE9" s="4" t="n">
        <f aca="false">EN9+EP9+ER9+ET9+EV9+EX9+EZ9+FB9</f>
        <v>3</v>
      </c>
      <c r="FF9" s="341" t="n">
        <f aca="false">FE9/(FE9+FD9)</f>
        <v>0.1875</v>
      </c>
      <c r="FG9" s="4" t="n">
        <f aca="false">EM9+EN9+EU9+EV9</f>
        <v>14</v>
      </c>
      <c r="FH9" s="4" t="n">
        <f aca="false">EO9+EP9+EW9+EX9</f>
        <v>1</v>
      </c>
      <c r="FI9" s="4" t="n">
        <f aca="false">EQ9+ER9+EY9+EZ9</f>
        <v>0</v>
      </c>
      <c r="FJ9" s="4" t="n">
        <f aca="false">SUM(FG9:FI9)</f>
        <v>15</v>
      </c>
      <c r="FK9" s="15" t="n">
        <f aca="false">FH9/FJ9</f>
        <v>0.0666666666666667</v>
      </c>
      <c r="FL9" s="15" t="n">
        <f aca="false">FI9/FJ9</f>
        <v>0</v>
      </c>
      <c r="FM9" s="4" t="n">
        <f aca="false">ES9+ET9+FA9+FB9</f>
        <v>1</v>
      </c>
      <c r="FN9" s="4" t="n">
        <f aca="false">SUM(EM9:ET9)</f>
        <v>15</v>
      </c>
      <c r="FO9" s="342" t="n">
        <f aca="false">SUM(EU9:FB9)</f>
        <v>1</v>
      </c>
      <c r="FP9" s="343" t="n">
        <f aca="false">SUM(EM9:FB9)</f>
        <v>16</v>
      </c>
      <c r="GF9" s="347" t="e">
        <f aca="false">(FD9/FR9) - 1</f>
        <v>#DIV/0!</v>
      </c>
      <c r="GG9" s="15" t="e">
        <f aca="false">(FE9/FS9) - 1</f>
        <v>#DIV/0!</v>
      </c>
      <c r="GH9" s="15" t="e">
        <f aca="false">(FF9/FT9) - 1</f>
        <v>#DIV/0!</v>
      </c>
      <c r="GI9" s="15" t="e">
        <f aca="false">(FG9/FU9) - 1</f>
        <v>#DIV/0!</v>
      </c>
      <c r="GJ9" s="15" t="e">
        <f aca="false">(FH9/FV9) - 1</f>
        <v>#DIV/0!</v>
      </c>
      <c r="GK9" s="15" t="e">
        <f aca="false">(FI9/FW9) - 1</f>
        <v>#DIV/0!</v>
      </c>
      <c r="GL9" s="15" t="e">
        <f aca="false">(FJ9/FX9) - 1</f>
        <v>#DIV/0!</v>
      </c>
      <c r="GM9" s="15" t="e">
        <f aca="false">(FK9/FY9) - 1</f>
        <v>#DIV/0!</v>
      </c>
      <c r="GN9" s="15" t="e">
        <f aca="false">(FL9/FZ9) - 1</f>
        <v>#DIV/0!</v>
      </c>
      <c r="GO9" s="15" t="e">
        <f aca="false">(FM9/GA9) - 1</f>
        <v>#DIV/0!</v>
      </c>
      <c r="GP9" s="15" t="e">
        <f aca="false">(FN9/GB9) - 1</f>
        <v>#DIV/0!</v>
      </c>
      <c r="GQ9" s="15" t="e">
        <f aca="false">(FO9/GC9) - 1</f>
        <v>#DIV/0!</v>
      </c>
      <c r="GR9" s="348" t="e">
        <f aca="false">(FP9/GD9) - 1</f>
        <v>#DIV/0!</v>
      </c>
    </row>
    <row r="10" customFormat="false" ht="21" hidden="false" customHeight="true" outlineLevel="0" collapsed="false">
      <c r="A10" s="349" t="n">
        <v>0.34375</v>
      </c>
      <c r="B10" s="376"/>
      <c r="C10" s="377" t="n">
        <v>1</v>
      </c>
      <c r="D10" s="376" t="n">
        <v>2</v>
      </c>
      <c r="E10" s="377"/>
      <c r="F10" s="376"/>
      <c r="G10" s="377"/>
      <c r="H10" s="333"/>
      <c r="I10" s="377"/>
      <c r="J10" s="376"/>
      <c r="K10" s="377"/>
      <c r="L10" s="376" t="n">
        <v>1</v>
      </c>
      <c r="M10" s="377"/>
      <c r="N10" s="376"/>
      <c r="O10" s="377"/>
      <c r="P10" s="376"/>
      <c r="Q10" s="377"/>
      <c r="S10" s="340" t="n">
        <f aca="false">B10+D10+F10+H10+J10+L10+N10+P10</f>
        <v>3</v>
      </c>
      <c r="T10" s="4" t="n">
        <f aca="false">C10+E10+G10+I10+K10+M10+O10+Q10</f>
        <v>1</v>
      </c>
      <c r="U10" s="341" t="n">
        <f aca="false">T10/(T10+S10)</f>
        <v>0.25</v>
      </c>
      <c r="V10" s="4" t="n">
        <f aca="false">B10+C10+J10+K10</f>
        <v>1</v>
      </c>
      <c r="W10" s="4" t="n">
        <f aca="false">D10+E10+L10+M10</f>
        <v>3</v>
      </c>
      <c r="X10" s="4" t="n">
        <f aca="false">F10+G10+N10+O10</f>
        <v>0</v>
      </c>
      <c r="Y10" s="4" t="n">
        <f aca="false">SUM(V10:X10)</f>
        <v>4</v>
      </c>
      <c r="Z10" s="15" t="n">
        <f aca="false">W10/Y10</f>
        <v>0.75</v>
      </c>
      <c r="AA10" s="15" t="n">
        <f aca="false">X10/Y10</f>
        <v>0</v>
      </c>
      <c r="AB10" s="4" t="n">
        <f aca="false">H10+I10+P10+Q10</f>
        <v>0</v>
      </c>
      <c r="AC10" s="4" t="n">
        <f aca="false">SUM(B10:I10)</f>
        <v>3</v>
      </c>
      <c r="AD10" s="342" t="n">
        <f aca="false">SUM(J10:Q10)</f>
        <v>1</v>
      </c>
      <c r="AE10" s="343" t="n">
        <f aca="false">SUM(B10:Q10)</f>
        <v>4</v>
      </c>
      <c r="AH10" s="15" t="n">
        <f aca="false">(S10/BN10) - 1</f>
        <v>0</v>
      </c>
      <c r="AI10" s="15" t="n">
        <f aca="false">(T10/BO10) - 1</f>
        <v>-0.833333333333333</v>
      </c>
      <c r="AJ10" s="15" t="n">
        <f aca="false">(U10/BP10) - 1</f>
        <v>-0.625</v>
      </c>
      <c r="AK10" s="15" t="n">
        <f aca="false">(V10/BQ10) - 1</f>
        <v>-0.75</v>
      </c>
      <c r="AL10" s="15" t="n">
        <f aca="false">(W10/BR10) - 1</f>
        <v>-0.25</v>
      </c>
      <c r="AM10" s="15" t="e">
        <f aca="false">(X10/BS10) - 1</f>
        <v>#DIV/0!</v>
      </c>
      <c r="AN10" s="15" t="n">
        <f aca="false">(Y10/BT10) - 1</f>
        <v>-0.5</v>
      </c>
      <c r="AO10" s="15" t="n">
        <f aca="false">(Z10/BU10) - 1</f>
        <v>0.5</v>
      </c>
      <c r="AP10" s="15" t="e">
        <f aca="false">(AA10/BV10) - 1</f>
        <v>#DIV/0!</v>
      </c>
      <c r="AQ10" s="15" t="n">
        <f aca="false">(AB10/BW10) - 1</f>
        <v>-1</v>
      </c>
      <c r="AR10" s="15" t="n">
        <f aca="false">(AC10/BX10) - 1</f>
        <v>-0.5</v>
      </c>
      <c r="AS10" s="15" t="n">
        <f aca="false">(AD10/BY10) - 1</f>
        <v>-0.666666666666667</v>
      </c>
      <c r="AT10" s="15" t="n">
        <f aca="false">(AE10/BZ10) - 1</f>
        <v>-0.555555555555556</v>
      </c>
      <c r="AV10" s="349" t="n">
        <v>0.34375</v>
      </c>
      <c r="AW10" s="376"/>
      <c r="AX10" s="377" t="n">
        <v>2</v>
      </c>
      <c r="AY10" s="376" t="n">
        <v>3</v>
      </c>
      <c r="AZ10" s="377" t="n">
        <v>1</v>
      </c>
      <c r="BA10" s="376"/>
      <c r="BB10" s="377"/>
      <c r="BC10" s="333"/>
      <c r="BD10" s="377"/>
      <c r="BE10" s="376"/>
      <c r="BF10" s="377" t="n">
        <v>2</v>
      </c>
      <c r="BG10" s="376"/>
      <c r="BH10" s="377"/>
      <c r="BI10" s="376"/>
      <c r="BJ10" s="377"/>
      <c r="BK10" s="376"/>
      <c r="BL10" s="377" t="n">
        <v>1</v>
      </c>
      <c r="BN10" s="340" t="n">
        <f aca="false">AW10+AY10+BA10+BC10+BE10+BG10+BI10+BK10</f>
        <v>3</v>
      </c>
      <c r="BO10" s="4" t="n">
        <f aca="false">AX10+AZ10+BB10+BD10+BF10+BH10+BJ10+BL10</f>
        <v>6</v>
      </c>
      <c r="BP10" s="341" t="n">
        <f aca="false">BO10/(BO10+BN10)</f>
        <v>0.666666666666667</v>
      </c>
      <c r="BQ10" s="4" t="n">
        <f aca="false">AW10+AX10+BE10+BF10</f>
        <v>4</v>
      </c>
      <c r="BR10" s="4" t="n">
        <f aca="false">AY10+AZ10+BG10+BH10</f>
        <v>4</v>
      </c>
      <c r="BS10" s="4" t="n">
        <f aca="false">BA10+BB10+BI10+BJ10</f>
        <v>0</v>
      </c>
      <c r="BT10" s="4" t="n">
        <f aca="false">SUM(BQ10:BS10)</f>
        <v>8</v>
      </c>
      <c r="BU10" s="15" t="n">
        <f aca="false">BR10/BT10</f>
        <v>0.5</v>
      </c>
      <c r="BV10" s="15" t="n">
        <f aca="false">BS10/BT10</f>
        <v>0</v>
      </c>
      <c r="BW10" s="4" t="n">
        <f aca="false">BC10+BD10+BK10+BL10</f>
        <v>1</v>
      </c>
      <c r="BX10" s="4" t="n">
        <f aca="false">SUM(AW10:BD10)</f>
        <v>6</v>
      </c>
      <c r="BY10" s="342" t="n">
        <f aca="false">SUM(BE10:BL10)</f>
        <v>3</v>
      </c>
      <c r="BZ10" s="343" t="n">
        <f aca="false">SUM(AW10:BL10)</f>
        <v>9</v>
      </c>
      <c r="CC10" s="15" t="n">
        <f aca="false">(BN10/DI10) - 1</f>
        <v>-0.4</v>
      </c>
      <c r="CD10" s="15" t="e">
        <f aca="false">(BO10/DJ10) - 1</f>
        <v>#DIV/0!</v>
      </c>
      <c r="CE10" s="15" t="e">
        <f aca="false">(BP10/DK10) - 1</f>
        <v>#DIV/0!</v>
      </c>
      <c r="CF10" s="15" t="n">
        <f aca="false">(BQ10/DL10) - 1</f>
        <v>0</v>
      </c>
      <c r="CG10" s="15" t="n">
        <f aca="false">(BR10/DM10) - 1</f>
        <v>3</v>
      </c>
      <c r="CH10" s="15" t="e">
        <f aca="false">(BS10/DN10) - 1</f>
        <v>#DIV/0!</v>
      </c>
      <c r="CI10" s="15" t="n">
        <f aca="false">(BT10/DO10) - 1</f>
        <v>0.6</v>
      </c>
      <c r="CJ10" s="15" t="n">
        <f aca="false">(BU10/DP10) - 1</f>
        <v>1.5</v>
      </c>
      <c r="CK10" s="15" t="e">
        <f aca="false">(BV10/DQ10) - 1</f>
        <v>#DIV/0!</v>
      </c>
      <c r="CL10" s="15" t="e">
        <f aca="false">(BW10/DR10) - 1</f>
        <v>#DIV/0!</v>
      </c>
      <c r="CM10" s="15" t="n">
        <f aca="false">(BX10/DS10) - 1</f>
        <v>0.5</v>
      </c>
      <c r="CN10" s="15" t="n">
        <f aca="false">(BY10/DT10) - 1</f>
        <v>2</v>
      </c>
      <c r="CO10" s="15" t="n">
        <f aca="false">(BZ10/DU10) - 1</f>
        <v>0.8</v>
      </c>
      <c r="CQ10" s="349" t="n">
        <v>0.34375</v>
      </c>
      <c r="CR10" s="376" t="n">
        <v>3</v>
      </c>
      <c r="CS10" s="377"/>
      <c r="CT10" s="376" t="n">
        <v>1</v>
      </c>
      <c r="CU10" s="377"/>
      <c r="CV10" s="376"/>
      <c r="CW10" s="377"/>
      <c r="CX10" s="333"/>
      <c r="CY10" s="377"/>
      <c r="CZ10" s="376" t="n">
        <v>1</v>
      </c>
      <c r="DA10" s="377"/>
      <c r="DB10" s="376"/>
      <c r="DC10" s="377"/>
      <c r="DD10" s="376"/>
      <c r="DE10" s="377"/>
      <c r="DF10" s="376"/>
      <c r="DG10" s="377"/>
      <c r="DI10" s="340" t="n">
        <f aca="false">CR10+CT10+CV10+CX10+CZ10+DB10+DD10+DF10</f>
        <v>5</v>
      </c>
      <c r="DJ10" s="4" t="n">
        <f aca="false">CS10+CU10+CW10+CY10+DA10+DC10+DE10+DG10</f>
        <v>0</v>
      </c>
      <c r="DK10" s="341" t="n">
        <f aca="false">DJ10/(DJ10+DI10)</f>
        <v>0</v>
      </c>
      <c r="DL10" s="4" t="n">
        <f aca="false">CR10+CS10+CZ10+DA10</f>
        <v>4</v>
      </c>
      <c r="DM10" s="4" t="n">
        <f aca="false">CT10+CU10+DB10+DC10</f>
        <v>1</v>
      </c>
      <c r="DN10" s="4" t="n">
        <f aca="false">CV10+CW10+DD10+DE10</f>
        <v>0</v>
      </c>
      <c r="DO10" s="4" t="n">
        <f aca="false">SUM(DL10:DN10)</f>
        <v>5</v>
      </c>
      <c r="DP10" s="15" t="n">
        <f aca="false">DM10/DO10</f>
        <v>0.2</v>
      </c>
      <c r="DQ10" s="15" t="n">
        <f aca="false">DN10/DO10</f>
        <v>0</v>
      </c>
      <c r="DR10" s="4" t="n">
        <f aca="false">CX10+CY10+DF10+DG10</f>
        <v>0</v>
      </c>
      <c r="DS10" s="4" t="n">
        <f aca="false">SUM(CR10:CY10)</f>
        <v>4</v>
      </c>
      <c r="DT10" s="342" t="n">
        <f aca="false">SUM(CZ10:DG10)</f>
        <v>1</v>
      </c>
      <c r="DU10" s="343" t="n">
        <f aca="false">SUM(CR10:DG10)</f>
        <v>5</v>
      </c>
      <c r="DX10" s="15" t="n">
        <f aca="false">(DI10/FD10) - 1</f>
        <v>0.666666666666667</v>
      </c>
      <c r="DY10" s="15" t="n">
        <f aca="false">(DJ10/FE10) - 1</f>
        <v>-1</v>
      </c>
      <c r="DZ10" s="15" t="n">
        <f aca="false">(DK10/FF10) - 1</f>
        <v>-1</v>
      </c>
      <c r="EA10" s="15" t="n">
        <f aca="false">(DL10/FG10) - 1</f>
        <v>0.333333333333333</v>
      </c>
      <c r="EB10" s="15" t="n">
        <f aca="false">(DM10/FH10) - 1</f>
        <v>0</v>
      </c>
      <c r="EC10" s="15" t="e">
        <f aca="false">(DN10/FI10) - 1</f>
        <v>#DIV/0!</v>
      </c>
      <c r="ED10" s="15" t="n">
        <f aca="false">(DO10/FJ10) - 1</f>
        <v>0.25</v>
      </c>
      <c r="EE10" s="15" t="n">
        <f aca="false">(DP10/FK10) - 1</f>
        <v>-0.2</v>
      </c>
      <c r="EF10" s="15" t="e">
        <f aca="false">(DQ10/FL10) - 1</f>
        <v>#DIV/0!</v>
      </c>
      <c r="EG10" s="15" t="e">
        <f aca="false">(DR10/FM10) - 1</f>
        <v>#DIV/0!</v>
      </c>
      <c r="EH10" s="15" t="n">
        <f aca="false">(DS10/FN10) - 1</f>
        <v>0</v>
      </c>
      <c r="EI10" s="15" t="e">
        <f aca="false">(DT10/FO10) - 1</f>
        <v>#DIV/0!</v>
      </c>
      <c r="EJ10" s="15" t="n">
        <f aca="false">(DU10/FP10) - 1</f>
        <v>0.25</v>
      </c>
      <c r="EL10" s="350" t="n">
        <v>0.34375</v>
      </c>
      <c r="EM10" s="345" t="n">
        <v>3</v>
      </c>
      <c r="EN10" s="371"/>
      <c r="EO10" s="412"/>
      <c r="EP10" s="413" t="n">
        <v>1</v>
      </c>
      <c r="EQ10" s="412"/>
      <c r="ER10" s="413"/>
      <c r="ES10" s="324"/>
      <c r="ET10" s="371"/>
      <c r="EU10" s="345"/>
      <c r="EV10" s="371"/>
      <c r="EW10" s="412"/>
      <c r="EX10" s="413"/>
      <c r="EY10" s="412"/>
      <c r="EZ10" s="413"/>
      <c r="FA10" s="345"/>
      <c r="FB10" s="371"/>
      <c r="FD10" s="340" t="n">
        <f aca="false">EM10+EO10+EQ10+ES10+EU10+EW10+EY10+FA10</f>
        <v>3</v>
      </c>
      <c r="FE10" s="4" t="n">
        <f aca="false">EN10+EP10+ER10+ET10+EV10+EX10+EZ10+FB10</f>
        <v>1</v>
      </c>
      <c r="FF10" s="341" t="n">
        <f aca="false">FE10/(FE10+FD10)</f>
        <v>0.25</v>
      </c>
      <c r="FG10" s="4" t="n">
        <f aca="false">EM10+EN10+EU10+EV10</f>
        <v>3</v>
      </c>
      <c r="FH10" s="4" t="n">
        <f aca="false">EO10+EP10+EW10+EX10</f>
        <v>1</v>
      </c>
      <c r="FI10" s="4" t="n">
        <f aca="false">EQ10+ER10+EY10+EZ10</f>
        <v>0</v>
      </c>
      <c r="FJ10" s="4" t="n">
        <f aca="false">SUM(FG10:FI10)</f>
        <v>4</v>
      </c>
      <c r="FK10" s="15" t="n">
        <f aca="false">FH10/FJ10</f>
        <v>0.25</v>
      </c>
      <c r="FL10" s="15" t="n">
        <f aca="false">FI10/FJ10</f>
        <v>0</v>
      </c>
      <c r="FM10" s="4" t="n">
        <f aca="false">ES10+ET10+FA10+FB10</f>
        <v>0</v>
      </c>
      <c r="FN10" s="4" t="n">
        <f aca="false">SUM(EM10:ET10)</f>
        <v>4</v>
      </c>
      <c r="FO10" s="342" t="n">
        <f aca="false">SUM(EU10:FB10)</f>
        <v>0</v>
      </c>
      <c r="FP10" s="343" t="n">
        <f aca="false">SUM(EM10:FB10)</f>
        <v>4</v>
      </c>
      <c r="GF10" s="347" t="e">
        <f aca="false">(FD10/FR10) - 1</f>
        <v>#DIV/0!</v>
      </c>
      <c r="GG10" s="15" t="e">
        <f aca="false">(FE10/FS10) - 1</f>
        <v>#DIV/0!</v>
      </c>
      <c r="GH10" s="15" t="e">
        <f aca="false">(FF10/FT10) - 1</f>
        <v>#DIV/0!</v>
      </c>
      <c r="GI10" s="15" t="e">
        <f aca="false">(FG10/FU10) - 1</f>
        <v>#DIV/0!</v>
      </c>
      <c r="GJ10" s="15" t="e">
        <f aca="false">(FH10/FV10) - 1</f>
        <v>#DIV/0!</v>
      </c>
      <c r="GK10" s="15" t="e">
        <f aca="false">(FI10/FW10) - 1</f>
        <v>#DIV/0!</v>
      </c>
      <c r="GL10" s="15" t="e">
        <f aca="false">(FJ10/FX10) - 1</f>
        <v>#DIV/0!</v>
      </c>
      <c r="GM10" s="15" t="e">
        <f aca="false">(FK10/FY10) - 1</f>
        <v>#DIV/0!</v>
      </c>
      <c r="GN10" s="15" t="e">
        <f aca="false">(FL10/FZ10) - 1</f>
        <v>#DIV/0!</v>
      </c>
      <c r="GO10" s="15" t="e">
        <f aca="false">(FM10/GA10) - 1</f>
        <v>#DIV/0!</v>
      </c>
      <c r="GP10" s="15" t="e">
        <f aca="false">(FN10/GB10) - 1</f>
        <v>#DIV/0!</v>
      </c>
      <c r="GQ10" s="15" t="e">
        <f aca="false">(FO10/GC10) - 1</f>
        <v>#DIV/0!</v>
      </c>
      <c r="GR10" s="348" t="e">
        <f aca="false">(FP10/GD10) - 1</f>
        <v>#DIV/0!</v>
      </c>
    </row>
    <row r="11" customFormat="false" ht="21" hidden="false" customHeight="true" outlineLevel="0" collapsed="false">
      <c r="A11" s="349" t="n">
        <v>0.354166666666667</v>
      </c>
      <c r="B11" s="376" t="n">
        <v>2</v>
      </c>
      <c r="C11" s="377" t="n">
        <v>2</v>
      </c>
      <c r="D11" s="376" t="n">
        <v>2</v>
      </c>
      <c r="E11" s="377" t="n">
        <v>2</v>
      </c>
      <c r="F11" s="376"/>
      <c r="G11" s="377"/>
      <c r="H11" s="376"/>
      <c r="I11" s="377"/>
      <c r="J11" s="376" t="n">
        <v>4</v>
      </c>
      <c r="K11" s="377" t="n">
        <v>2</v>
      </c>
      <c r="L11" s="376"/>
      <c r="M11" s="377" t="n">
        <v>1</v>
      </c>
      <c r="N11" s="376"/>
      <c r="O11" s="377"/>
      <c r="P11" s="376"/>
      <c r="Q11" s="377"/>
      <c r="S11" s="340" t="n">
        <f aca="false">B11+D11+F11+H11+J11+L11+N11+P11</f>
        <v>8</v>
      </c>
      <c r="T11" s="4" t="n">
        <f aca="false">C11+E11+G11+I11+K11+M11+O11+Q11</f>
        <v>7</v>
      </c>
      <c r="U11" s="341" t="n">
        <f aca="false">T11/(T11+S11)</f>
        <v>0.466666666666667</v>
      </c>
      <c r="V11" s="4" t="n">
        <f aca="false">B11+C11+J11+K11</f>
        <v>10</v>
      </c>
      <c r="W11" s="4" t="n">
        <f aca="false">D11+E11+L11+M11</f>
        <v>5</v>
      </c>
      <c r="X11" s="4" t="n">
        <f aca="false">F11+G11+N11+O11</f>
        <v>0</v>
      </c>
      <c r="Y11" s="4" t="n">
        <f aca="false">SUM(V11:X11)</f>
        <v>15</v>
      </c>
      <c r="Z11" s="15" t="n">
        <f aca="false">W11/Y11</f>
        <v>0.333333333333333</v>
      </c>
      <c r="AA11" s="15" t="n">
        <f aca="false">X11/Y11</f>
        <v>0</v>
      </c>
      <c r="AB11" s="4" t="n">
        <f aca="false">H11+I11+P11+Q11</f>
        <v>0</v>
      </c>
      <c r="AC11" s="4" t="n">
        <f aca="false">SUM(B11:I11)</f>
        <v>8</v>
      </c>
      <c r="AD11" s="342" t="n">
        <f aca="false">SUM(J11:Q11)</f>
        <v>7</v>
      </c>
      <c r="AE11" s="343" t="n">
        <f aca="false">SUM(B11:Q11)</f>
        <v>15</v>
      </c>
      <c r="AH11" s="15" t="n">
        <f aca="false">(S11/BN11) - 1</f>
        <v>0.333333333333333</v>
      </c>
      <c r="AI11" s="15" t="n">
        <f aca="false">(T11/BO11) - 1</f>
        <v>6</v>
      </c>
      <c r="AJ11" s="15" t="n">
        <f aca="false">(U11/BP11) - 1</f>
        <v>2.26666666666667</v>
      </c>
      <c r="AK11" s="15" t="n">
        <f aca="false">(V11/BQ11) - 1</f>
        <v>4</v>
      </c>
      <c r="AL11" s="15" t="n">
        <f aca="false">(W11/BR11) - 1</f>
        <v>4</v>
      </c>
      <c r="AM11" s="15" t="n">
        <f aca="false">(X11/BS11) - 1</f>
        <v>-1</v>
      </c>
      <c r="AN11" s="15" t="n">
        <f aca="false">(Y11/BT11) - 1</f>
        <v>2.75</v>
      </c>
      <c r="AO11" s="15" t="n">
        <f aca="false">(Z11/BU11) - 1</f>
        <v>0.333333333333333</v>
      </c>
      <c r="AP11" s="15" t="n">
        <f aca="false">(AA11/BV11) - 1</f>
        <v>-1</v>
      </c>
      <c r="AQ11" s="15" t="n">
        <f aca="false">(AB11/BW11) - 1</f>
        <v>-1</v>
      </c>
      <c r="AR11" s="15" t="n">
        <f aca="false">(AC11/BX11) - 1</f>
        <v>0.333333333333333</v>
      </c>
      <c r="AS11" s="15" t="n">
        <f aca="false">(AD11/BY11) - 1</f>
        <v>6</v>
      </c>
      <c r="AT11" s="15" t="n">
        <f aca="false">(AE11/BZ11) - 1</f>
        <v>1.14285714285714</v>
      </c>
      <c r="AV11" s="349" t="n">
        <v>0.354166666666667</v>
      </c>
      <c r="AW11" s="376" t="n">
        <v>2</v>
      </c>
      <c r="AX11" s="377"/>
      <c r="AY11" s="376" t="n">
        <v>1</v>
      </c>
      <c r="AZ11" s="377"/>
      <c r="BA11" s="376" t="n">
        <v>1</v>
      </c>
      <c r="BB11" s="377"/>
      <c r="BC11" s="376" t="n">
        <v>1</v>
      </c>
      <c r="BD11" s="377" t="n">
        <v>1</v>
      </c>
      <c r="BE11" s="376"/>
      <c r="BF11" s="377"/>
      <c r="BG11" s="376"/>
      <c r="BH11" s="377"/>
      <c r="BI11" s="376"/>
      <c r="BJ11" s="377"/>
      <c r="BK11" s="376" t="n">
        <v>1</v>
      </c>
      <c r="BL11" s="377"/>
      <c r="BN11" s="340" t="n">
        <f aca="false">AW11+AY11+BA11+BC11+BE11+BG11+BI11+BK11</f>
        <v>6</v>
      </c>
      <c r="BO11" s="4" t="n">
        <f aca="false">AX11+AZ11+BB11+BD11+BF11+BH11+BJ11+BL11</f>
        <v>1</v>
      </c>
      <c r="BP11" s="341" t="n">
        <f aca="false">BO11/(BO11+BN11)</f>
        <v>0.142857142857143</v>
      </c>
      <c r="BQ11" s="4" t="n">
        <f aca="false">AW11+AX11+BE11+BF11</f>
        <v>2</v>
      </c>
      <c r="BR11" s="4" t="n">
        <f aca="false">AY11+AZ11+BG11+BH11</f>
        <v>1</v>
      </c>
      <c r="BS11" s="4" t="n">
        <f aca="false">BA11+BB11+BI11+BJ11</f>
        <v>1</v>
      </c>
      <c r="BT11" s="4" t="n">
        <f aca="false">SUM(BQ11:BS11)</f>
        <v>4</v>
      </c>
      <c r="BU11" s="15" t="n">
        <f aca="false">BR11/BT11</f>
        <v>0.25</v>
      </c>
      <c r="BV11" s="15" t="n">
        <f aca="false">BS11/BT11</f>
        <v>0.25</v>
      </c>
      <c r="BW11" s="4" t="n">
        <f aca="false">BC11+BD11+BK11+BL11</f>
        <v>3</v>
      </c>
      <c r="BX11" s="4" t="n">
        <f aca="false">SUM(AW11:BD11)</f>
        <v>6</v>
      </c>
      <c r="BY11" s="342" t="n">
        <f aca="false">SUM(BE11:BL11)</f>
        <v>1</v>
      </c>
      <c r="BZ11" s="343" t="n">
        <f aca="false">SUM(AW11:BL11)</f>
        <v>7</v>
      </c>
      <c r="CC11" s="15" t="n">
        <f aca="false">(BN11/DI11) - 1</f>
        <v>0.2</v>
      </c>
      <c r="CD11" s="15" t="n">
        <f aca="false">(BO11/DJ11) - 1</f>
        <v>-0.8</v>
      </c>
      <c r="CE11" s="15" t="n">
        <f aca="false">(BP11/DK11) - 1</f>
        <v>-0.714285714285714</v>
      </c>
      <c r="CF11" s="15" t="n">
        <f aca="false">(BQ11/DL11) - 1</f>
        <v>-0.5</v>
      </c>
      <c r="CG11" s="15" t="n">
        <f aca="false">(BR11/DM11) - 1</f>
        <v>-0.5</v>
      </c>
      <c r="CH11" s="15" t="n">
        <f aca="false">(BS11/DN11) - 1</f>
        <v>0</v>
      </c>
      <c r="CI11" s="15" t="n">
        <f aca="false">(BT11/DO11) - 1</f>
        <v>-0.428571428571429</v>
      </c>
      <c r="CJ11" s="15" t="n">
        <f aca="false">(BU11/DP11) - 1</f>
        <v>-0.125</v>
      </c>
      <c r="CK11" s="15" t="n">
        <f aca="false">(BV11/DQ11) - 1</f>
        <v>0.75</v>
      </c>
      <c r="CL11" s="15" t="n">
        <f aca="false">(BW11/DR11) - 1</f>
        <v>0</v>
      </c>
      <c r="CM11" s="15" t="n">
        <f aca="false">(BX11/DS11) - 1</f>
        <v>-0.142857142857143</v>
      </c>
      <c r="CN11" s="15" t="n">
        <f aca="false">(BY11/DT11) - 1</f>
        <v>-0.666666666666667</v>
      </c>
      <c r="CO11" s="15" t="n">
        <f aca="false">(BZ11/DU11) - 1</f>
        <v>-0.3</v>
      </c>
      <c r="CQ11" s="349" t="n">
        <v>0.354166666666667</v>
      </c>
      <c r="CR11" s="376" t="n">
        <v>1</v>
      </c>
      <c r="CS11" s="377" t="n">
        <v>2</v>
      </c>
      <c r="CT11" s="376"/>
      <c r="CU11" s="377"/>
      <c r="CV11" s="376" t="n">
        <v>1</v>
      </c>
      <c r="CW11" s="377"/>
      <c r="CX11" s="376" t="n">
        <v>1</v>
      </c>
      <c r="CY11" s="377" t="n">
        <v>2</v>
      </c>
      <c r="CZ11" s="376" t="n">
        <v>1</v>
      </c>
      <c r="DA11" s="377"/>
      <c r="DB11" s="376" t="n">
        <v>1</v>
      </c>
      <c r="DC11" s="377" t="n">
        <v>1</v>
      </c>
      <c r="DD11" s="376"/>
      <c r="DE11" s="377"/>
      <c r="DF11" s="376"/>
      <c r="DG11" s="377"/>
      <c r="DI11" s="340" t="n">
        <f aca="false">CR11+CT11+CV11+CX11+CZ11+DB11+DD11+DF11</f>
        <v>5</v>
      </c>
      <c r="DJ11" s="4" t="n">
        <f aca="false">CS11+CU11+CW11+CY11+DA11+DC11+DE11+DG11</f>
        <v>5</v>
      </c>
      <c r="DK11" s="341" t="n">
        <f aca="false">DJ11/(DJ11+DI11)</f>
        <v>0.5</v>
      </c>
      <c r="DL11" s="4" t="n">
        <f aca="false">CR11+CS11+CZ11+DA11</f>
        <v>4</v>
      </c>
      <c r="DM11" s="4" t="n">
        <f aca="false">CT11+CU11+DB11+DC11</f>
        <v>2</v>
      </c>
      <c r="DN11" s="4" t="n">
        <f aca="false">CV11+CW11+DD11+DE11</f>
        <v>1</v>
      </c>
      <c r="DO11" s="4" t="n">
        <f aca="false">SUM(DL11:DN11)</f>
        <v>7</v>
      </c>
      <c r="DP11" s="15" t="n">
        <f aca="false">DM11/DO11</f>
        <v>0.285714285714286</v>
      </c>
      <c r="DQ11" s="15" t="n">
        <f aca="false">DN11/DO11</f>
        <v>0.142857142857143</v>
      </c>
      <c r="DR11" s="4" t="n">
        <f aca="false">CX11+CY11+DF11+DG11</f>
        <v>3</v>
      </c>
      <c r="DS11" s="4" t="n">
        <f aca="false">SUM(CR11:CY11)</f>
        <v>7</v>
      </c>
      <c r="DT11" s="342" t="n">
        <f aca="false">SUM(CZ11:DG11)</f>
        <v>3</v>
      </c>
      <c r="DU11" s="343" t="n">
        <f aca="false">SUM(CR11:DG11)</f>
        <v>10</v>
      </c>
      <c r="DX11" s="15" t="e">
        <f aca="false">(DI11/FD11) - 1</f>
        <v>#DIV/0!</v>
      </c>
      <c r="DY11" s="15" t="e">
        <f aca="false">(DJ11/FE11) - 1</f>
        <v>#DIV/0!</v>
      </c>
      <c r="DZ11" s="15" t="e">
        <f aca="false">(DK11/FF11) - 1</f>
        <v>#DIV/0!</v>
      </c>
      <c r="EA11" s="15" t="e">
        <f aca="false">(DL11/FG11) - 1</f>
        <v>#DIV/0!</v>
      </c>
      <c r="EB11" s="15" t="e">
        <f aca="false">(DM11/FH11) - 1</f>
        <v>#DIV/0!</v>
      </c>
      <c r="EC11" s="15" t="e">
        <f aca="false">(DN11/FI11) - 1</f>
        <v>#DIV/0!</v>
      </c>
      <c r="ED11" s="15" t="e">
        <f aca="false">(DO11/FJ11) - 1</f>
        <v>#DIV/0!</v>
      </c>
      <c r="EE11" s="15" t="e">
        <f aca="false">(DP11/FK11) - 1</f>
        <v>#DIV/0!</v>
      </c>
      <c r="EF11" s="15" t="e">
        <f aca="false">(DQ11/FL11) - 1</f>
        <v>#DIV/0!</v>
      </c>
      <c r="EG11" s="15" t="e">
        <f aca="false">(DR11/FM11) - 1</f>
        <v>#DIV/0!</v>
      </c>
      <c r="EH11" s="15" t="e">
        <f aca="false">(DS11/FN11) - 1</f>
        <v>#DIV/0!</v>
      </c>
      <c r="EI11" s="15" t="e">
        <f aca="false">(DT11/FO11) - 1</f>
        <v>#DIV/0!</v>
      </c>
      <c r="EJ11" s="15" t="e">
        <f aca="false">(DU11/FP11) - 1</f>
        <v>#DIV/0!</v>
      </c>
      <c r="EL11" s="350" t="n">
        <v>0.354166666666667</v>
      </c>
      <c r="EM11" s="345"/>
      <c r="EN11" s="371"/>
      <c r="EO11" s="412"/>
      <c r="EP11" s="413"/>
      <c r="EQ11" s="412"/>
      <c r="ER11" s="413"/>
      <c r="ES11" s="345"/>
      <c r="ET11" s="371"/>
      <c r="EU11" s="345"/>
      <c r="EV11" s="371"/>
      <c r="EW11" s="412"/>
      <c r="EX11" s="413"/>
      <c r="EY11" s="412"/>
      <c r="EZ11" s="413"/>
      <c r="FA11" s="345"/>
      <c r="FB11" s="371"/>
      <c r="FD11" s="340" t="n">
        <f aca="false">EM11+EO11+EQ11+ES11+EU11+EW11+EY11+FA11</f>
        <v>0</v>
      </c>
      <c r="FE11" s="4" t="n">
        <f aca="false">EN11+EP11+ER11+ET11+EV11+EX11+EZ11+FB11</f>
        <v>0</v>
      </c>
      <c r="FF11" s="341" t="e">
        <f aca="false">FE11/(FE11+FD11)</f>
        <v>#DIV/0!</v>
      </c>
      <c r="FG11" s="4" t="n">
        <f aca="false">EM11+EN11+EU11+EV11</f>
        <v>0</v>
      </c>
      <c r="FH11" s="4" t="n">
        <f aca="false">EO11+EP11+EW11+EX11</f>
        <v>0</v>
      </c>
      <c r="FI11" s="4" t="n">
        <f aca="false">EQ11+ER11+EY11+EZ11</f>
        <v>0</v>
      </c>
      <c r="FJ11" s="4" t="n">
        <f aca="false">SUM(FG11:FI11)</f>
        <v>0</v>
      </c>
      <c r="FK11" s="15" t="e">
        <f aca="false">FH11/FJ11</f>
        <v>#DIV/0!</v>
      </c>
      <c r="FL11" s="15" t="e">
        <f aca="false">FI11/FJ11</f>
        <v>#DIV/0!</v>
      </c>
      <c r="FM11" s="4" t="n">
        <f aca="false">ES11+ET11+FA11+FB11</f>
        <v>0</v>
      </c>
      <c r="FN11" s="4" t="n">
        <f aca="false">SUM(EM11:ET11)</f>
        <v>0</v>
      </c>
      <c r="FO11" s="342" t="n">
        <f aca="false">SUM(EU11:FB11)</f>
        <v>0</v>
      </c>
      <c r="FP11" s="343" t="n">
        <f aca="false">SUM(EM11:FB11)</f>
        <v>0</v>
      </c>
      <c r="GF11" s="347" t="e">
        <f aca="false">(FD11/FR11) - 1</f>
        <v>#DIV/0!</v>
      </c>
      <c r="GG11" s="15" t="e">
        <f aca="false">(FE11/FS11) - 1</f>
        <v>#DIV/0!</v>
      </c>
      <c r="GH11" s="15" t="e">
        <f aca="false">(FF11/FT11) - 1</f>
        <v>#DIV/0!</v>
      </c>
      <c r="GI11" s="15" t="e">
        <f aca="false">(FG11/FU11) - 1</f>
        <v>#DIV/0!</v>
      </c>
      <c r="GJ11" s="15" t="e">
        <f aca="false">(FH11/FV11) - 1</f>
        <v>#DIV/0!</v>
      </c>
      <c r="GK11" s="15" t="e">
        <f aca="false">(FI11/FW11) - 1</f>
        <v>#DIV/0!</v>
      </c>
      <c r="GL11" s="15" t="e">
        <f aca="false">(FJ11/FX11) - 1</f>
        <v>#DIV/0!</v>
      </c>
      <c r="GM11" s="15" t="e">
        <f aca="false">(FK11/FY11) - 1</f>
        <v>#DIV/0!</v>
      </c>
      <c r="GN11" s="15" t="e">
        <f aca="false">(FL11/FZ11) - 1</f>
        <v>#DIV/0!</v>
      </c>
      <c r="GO11" s="15" t="e">
        <f aca="false">(FM11/GA11) - 1</f>
        <v>#DIV/0!</v>
      </c>
      <c r="GP11" s="15" t="e">
        <f aca="false">(FN11/GB11) - 1</f>
        <v>#DIV/0!</v>
      </c>
      <c r="GQ11" s="15" t="e">
        <f aca="false">(FO11/GC11) - 1</f>
        <v>#DIV/0!</v>
      </c>
      <c r="GR11" s="348" t="e">
        <f aca="false">(FP11/GD11) - 1</f>
        <v>#DIV/0!</v>
      </c>
    </row>
    <row r="12" customFormat="false" ht="21" hidden="false" customHeight="true" outlineLevel="0" collapsed="false">
      <c r="A12" s="349" t="n">
        <v>0.364583333333333</v>
      </c>
      <c r="B12" s="376" t="n">
        <v>3</v>
      </c>
      <c r="C12" s="377"/>
      <c r="D12" s="376" t="n">
        <v>1</v>
      </c>
      <c r="E12" s="377"/>
      <c r="F12" s="376" t="n">
        <v>1</v>
      </c>
      <c r="G12" s="377"/>
      <c r="H12" s="376"/>
      <c r="I12" s="377"/>
      <c r="J12" s="376"/>
      <c r="K12" s="377"/>
      <c r="L12" s="376"/>
      <c r="M12" s="377"/>
      <c r="N12" s="376"/>
      <c r="O12" s="377"/>
      <c r="P12" s="376"/>
      <c r="Q12" s="377" t="n">
        <v>1</v>
      </c>
      <c r="S12" s="340" t="n">
        <f aca="false">B12+D12+F12+H12+J12+L12+N12+P12</f>
        <v>5</v>
      </c>
      <c r="T12" s="4" t="n">
        <f aca="false">C12+E12+G12+I12+K12+M12+O12+Q12</f>
        <v>1</v>
      </c>
      <c r="U12" s="341" t="n">
        <f aca="false">T12/(T12+S12)</f>
        <v>0.166666666666667</v>
      </c>
      <c r="V12" s="4" t="n">
        <f aca="false">B12+C12+J12+K12</f>
        <v>3</v>
      </c>
      <c r="W12" s="4" t="n">
        <f aca="false">D12+E12+L12+M12</f>
        <v>1</v>
      </c>
      <c r="X12" s="4" t="n">
        <f aca="false">F12+G12+N12+O12</f>
        <v>1</v>
      </c>
      <c r="Y12" s="4" t="n">
        <f aca="false">SUM(V12:X12)</f>
        <v>5</v>
      </c>
      <c r="Z12" s="15" t="n">
        <f aca="false">W12/Y12</f>
        <v>0.2</v>
      </c>
      <c r="AA12" s="15" t="n">
        <f aca="false">X12/Y12</f>
        <v>0.2</v>
      </c>
      <c r="AB12" s="4" t="n">
        <f aca="false">H12+I12+P12+Q12</f>
        <v>1</v>
      </c>
      <c r="AC12" s="4" t="n">
        <f aca="false">SUM(B12:I12)</f>
        <v>5</v>
      </c>
      <c r="AD12" s="342" t="n">
        <f aca="false">SUM(J12:Q12)</f>
        <v>1</v>
      </c>
      <c r="AE12" s="343" t="n">
        <f aca="false">SUM(B12:Q12)</f>
        <v>6</v>
      </c>
      <c r="AH12" s="15" t="n">
        <f aca="false">(S12/BN12) - 1</f>
        <v>0.25</v>
      </c>
      <c r="AI12" s="15" t="n">
        <f aca="false">(T12/BO12) - 1</f>
        <v>-0.75</v>
      </c>
      <c r="AJ12" s="15" t="n">
        <f aca="false">(U12/BP12) - 1</f>
        <v>-0.666666666666667</v>
      </c>
      <c r="AK12" s="15" t="n">
        <f aca="false">(V12/BQ12) - 1</f>
        <v>0.5</v>
      </c>
      <c r="AL12" s="15" t="n">
        <f aca="false">(W12/BR12) - 1</f>
        <v>-0.5</v>
      </c>
      <c r="AM12" s="15" t="n">
        <f aca="false">(X12/BS12) - 1</f>
        <v>0</v>
      </c>
      <c r="AN12" s="15" t="n">
        <f aca="false">(Y12/BT12) - 1</f>
        <v>0</v>
      </c>
      <c r="AO12" s="15" t="n">
        <f aca="false">(Z12/BU12) - 1</f>
        <v>-0.5</v>
      </c>
      <c r="AP12" s="15" t="n">
        <f aca="false">(AA12/BV12) - 1</f>
        <v>0</v>
      </c>
      <c r="AQ12" s="15" t="n">
        <f aca="false">(AB12/BW12) - 1</f>
        <v>-0.666666666666667</v>
      </c>
      <c r="AR12" s="15" t="n">
        <f aca="false">(AC12/BX12) - 1</f>
        <v>0</v>
      </c>
      <c r="AS12" s="15" t="n">
        <f aca="false">(AD12/BY12) - 1</f>
        <v>-0.666666666666667</v>
      </c>
      <c r="AT12" s="15" t="n">
        <f aca="false">(AE12/BZ12) - 1</f>
        <v>-0.25</v>
      </c>
      <c r="AV12" s="349" t="n">
        <v>0.364583333333333</v>
      </c>
      <c r="AW12" s="376"/>
      <c r="AX12" s="377" t="n">
        <v>2</v>
      </c>
      <c r="AY12" s="376" t="n">
        <v>1</v>
      </c>
      <c r="AZ12" s="377" t="n">
        <v>1</v>
      </c>
      <c r="BA12" s="376" t="n">
        <v>1</v>
      </c>
      <c r="BB12" s="377"/>
      <c r="BC12" s="376"/>
      <c r="BD12" s="377"/>
      <c r="BE12" s="376"/>
      <c r="BF12" s="377"/>
      <c r="BG12" s="376"/>
      <c r="BH12" s="377"/>
      <c r="BI12" s="376"/>
      <c r="BJ12" s="377"/>
      <c r="BK12" s="376" t="n">
        <v>2</v>
      </c>
      <c r="BL12" s="377" t="n">
        <v>1</v>
      </c>
      <c r="BN12" s="340" t="n">
        <f aca="false">AW12+AY12+BA12+BC12+BE12+BG12+BI12+BK12</f>
        <v>4</v>
      </c>
      <c r="BO12" s="4" t="n">
        <f aca="false">AX12+AZ12+BB12+BD12+BF12+BH12+BJ12+BL12</f>
        <v>4</v>
      </c>
      <c r="BP12" s="341" t="n">
        <f aca="false">BO12/(BO12+BN12)</f>
        <v>0.5</v>
      </c>
      <c r="BQ12" s="4" t="n">
        <f aca="false">AW12+AX12+BE12+BF12</f>
        <v>2</v>
      </c>
      <c r="BR12" s="4" t="n">
        <f aca="false">AY12+AZ12+BG12+BH12</f>
        <v>2</v>
      </c>
      <c r="BS12" s="4" t="n">
        <f aca="false">BA12+BB12+BI12+BJ12</f>
        <v>1</v>
      </c>
      <c r="BT12" s="4" t="n">
        <f aca="false">SUM(BQ12:BS12)</f>
        <v>5</v>
      </c>
      <c r="BU12" s="15" t="n">
        <f aca="false">BR12/BT12</f>
        <v>0.4</v>
      </c>
      <c r="BV12" s="15" t="n">
        <f aca="false">BS12/BT12</f>
        <v>0.2</v>
      </c>
      <c r="BW12" s="4" t="n">
        <f aca="false">BC12+BD12+BK12+BL12</f>
        <v>3</v>
      </c>
      <c r="BX12" s="4" t="n">
        <f aca="false">SUM(AW12:BD12)</f>
        <v>5</v>
      </c>
      <c r="BY12" s="342" t="n">
        <f aca="false">SUM(BE12:BL12)</f>
        <v>3</v>
      </c>
      <c r="BZ12" s="343" t="n">
        <f aca="false">SUM(AW12:BL12)</f>
        <v>8</v>
      </c>
      <c r="CC12" s="15" t="n">
        <f aca="false">(BN12/DI12) - 1</f>
        <v>-0.333333333333333</v>
      </c>
      <c r="CD12" s="15" t="e">
        <f aca="false">(BO12/DJ12) - 1</f>
        <v>#DIV/0!</v>
      </c>
      <c r="CE12" s="15" t="e">
        <f aca="false">(BP12/DK12) - 1</f>
        <v>#DIV/0!</v>
      </c>
      <c r="CF12" s="15" t="n">
        <f aca="false">(BQ12/DL12) - 1</f>
        <v>-0.333333333333333</v>
      </c>
      <c r="CG12" s="15" t="n">
        <f aca="false">(BR12/DM12) - 1</f>
        <v>0</v>
      </c>
      <c r="CH12" s="15" t="e">
        <f aca="false">(BS12/DN12) - 1</f>
        <v>#DIV/0!</v>
      </c>
      <c r="CI12" s="15" t="n">
        <f aca="false">(BT12/DO12) - 1</f>
        <v>0</v>
      </c>
      <c r="CJ12" s="15" t="n">
        <f aca="false">(BU12/DP12) - 1</f>
        <v>0</v>
      </c>
      <c r="CK12" s="15" t="e">
        <f aca="false">(BV12/DQ12) - 1</f>
        <v>#DIV/0!</v>
      </c>
      <c r="CL12" s="15" t="n">
        <f aca="false">(BW12/DR12) - 1</f>
        <v>2</v>
      </c>
      <c r="CM12" s="15" t="n">
        <f aca="false">(BX12/DS12) - 1</f>
        <v>0.25</v>
      </c>
      <c r="CN12" s="15" t="n">
        <f aca="false">(BY12/DT12) - 1</f>
        <v>0.5</v>
      </c>
      <c r="CO12" s="15" t="n">
        <f aca="false">(BZ12/DU12) - 1</f>
        <v>0.333333333333333</v>
      </c>
      <c r="CQ12" s="349" t="n">
        <v>0.364583333333333</v>
      </c>
      <c r="CR12" s="376" t="n">
        <v>1</v>
      </c>
      <c r="CS12" s="377"/>
      <c r="CT12" s="376" t="n">
        <v>2</v>
      </c>
      <c r="CU12" s="377"/>
      <c r="CV12" s="376"/>
      <c r="CW12" s="377"/>
      <c r="CX12" s="376" t="n">
        <v>1</v>
      </c>
      <c r="CY12" s="377"/>
      <c r="CZ12" s="376" t="n">
        <v>2</v>
      </c>
      <c r="DA12" s="377"/>
      <c r="DB12" s="376"/>
      <c r="DC12" s="377"/>
      <c r="DD12" s="376"/>
      <c r="DE12" s="377"/>
      <c r="DF12" s="376"/>
      <c r="DG12" s="377"/>
      <c r="DI12" s="340" t="n">
        <f aca="false">CR12+CT12+CV12+CX12+CZ12+DB12+DD12+DF12</f>
        <v>6</v>
      </c>
      <c r="DJ12" s="4" t="n">
        <f aca="false">CS12+CU12+CW12+CY12+DA12+DC12+DE12+DG12</f>
        <v>0</v>
      </c>
      <c r="DK12" s="341" t="n">
        <f aca="false">DJ12/(DJ12+DI12)</f>
        <v>0</v>
      </c>
      <c r="DL12" s="4" t="n">
        <f aca="false">CR12+CS12+CZ12+DA12</f>
        <v>3</v>
      </c>
      <c r="DM12" s="4" t="n">
        <f aca="false">CT12+CU12+DB12+DC12</f>
        <v>2</v>
      </c>
      <c r="DN12" s="4" t="n">
        <f aca="false">CV12+CW12+DD12+DE12</f>
        <v>0</v>
      </c>
      <c r="DO12" s="4" t="n">
        <f aca="false">SUM(DL12:DN12)</f>
        <v>5</v>
      </c>
      <c r="DP12" s="15" t="n">
        <f aca="false">DM12/DO12</f>
        <v>0.4</v>
      </c>
      <c r="DQ12" s="15" t="n">
        <f aca="false">DN12/DO12</f>
        <v>0</v>
      </c>
      <c r="DR12" s="4" t="n">
        <f aca="false">CX12+CY12+DF12+DG12</f>
        <v>1</v>
      </c>
      <c r="DS12" s="4" t="n">
        <f aca="false">SUM(CR12:CY12)</f>
        <v>4</v>
      </c>
      <c r="DT12" s="342" t="n">
        <f aca="false">SUM(CZ12:DG12)</f>
        <v>2</v>
      </c>
      <c r="DU12" s="343" t="n">
        <f aca="false">SUM(CR12:DG12)</f>
        <v>6</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c r="EL12" s="350" t="n">
        <v>0.364583333333333</v>
      </c>
      <c r="EM12" s="414"/>
      <c r="EN12" s="415"/>
      <c r="EO12" s="416"/>
      <c r="EP12" s="417"/>
      <c r="EQ12" s="416"/>
      <c r="ER12" s="417"/>
      <c r="ES12" s="414"/>
      <c r="ET12" s="415"/>
      <c r="EU12" s="414"/>
      <c r="EV12" s="415"/>
      <c r="EW12" s="416"/>
      <c r="EX12" s="417"/>
      <c r="EY12" s="416"/>
      <c r="EZ12" s="417"/>
      <c r="FA12" s="414"/>
      <c r="FB12" s="415"/>
      <c r="FD12" s="340" t="n">
        <f aca="false">EM12+EO12+EQ12+ES12+EU12+EW12+EY12+FA12</f>
        <v>0</v>
      </c>
      <c r="FE12" s="4" t="n">
        <f aca="false">EN12+EP12+ER12+ET12+EV12+EX12+EZ12+FB12</f>
        <v>0</v>
      </c>
      <c r="FF12" s="341" t="e">
        <f aca="false">FE12/(FE12+FD12)</f>
        <v>#DIV/0!</v>
      </c>
      <c r="FG12" s="4" t="n">
        <f aca="false">EM12+EN12+EU12+EV12</f>
        <v>0</v>
      </c>
      <c r="FH12" s="4" t="n">
        <f aca="false">EO12+EP12+EW12+EX12</f>
        <v>0</v>
      </c>
      <c r="FI12" s="4" t="n">
        <f aca="false">EQ12+ER12+EY12+EZ12</f>
        <v>0</v>
      </c>
      <c r="FJ12" s="4" t="n">
        <f aca="false">SUM(FG12:FI12)</f>
        <v>0</v>
      </c>
      <c r="FK12" s="15" t="e">
        <f aca="false">FH12/FJ12</f>
        <v>#DIV/0!</v>
      </c>
      <c r="FL12" s="15" t="e">
        <f aca="false">FI12/FJ12</f>
        <v>#DIV/0!</v>
      </c>
      <c r="FM12" s="4" t="n">
        <f aca="false">ES12+ET12+FA12+FB12</f>
        <v>0</v>
      </c>
      <c r="FN12" s="4" t="n">
        <f aca="false">SUM(EM12:ET12)</f>
        <v>0</v>
      </c>
      <c r="FO12" s="342" t="n">
        <f aca="false">SUM(EU12:FB12)</f>
        <v>0</v>
      </c>
      <c r="FP12" s="343" t="n">
        <f aca="false">SUM(EM12:FB12)</f>
        <v>0</v>
      </c>
      <c r="GF12" s="347" t="e">
        <f aca="false">(FD12/FR12) - 1</f>
        <v>#DIV/0!</v>
      </c>
      <c r="GG12" s="15" t="e">
        <f aca="false">(FE12/FS12) - 1</f>
        <v>#DIV/0!</v>
      </c>
      <c r="GH12" s="15" t="e">
        <f aca="false">(FF12/FT12) - 1</f>
        <v>#DIV/0!</v>
      </c>
      <c r="GI12" s="15" t="e">
        <f aca="false">(FG12/FU12) - 1</f>
        <v>#DIV/0!</v>
      </c>
      <c r="GJ12" s="15" t="e">
        <f aca="false">(FH12/FV12) - 1</f>
        <v>#DIV/0!</v>
      </c>
      <c r="GK12" s="15" t="e">
        <f aca="false">(FI12/FW12) - 1</f>
        <v>#DIV/0!</v>
      </c>
      <c r="GL12" s="15" t="e">
        <f aca="false">(FJ12/FX12) - 1</f>
        <v>#DIV/0!</v>
      </c>
      <c r="GM12" s="15" t="e">
        <f aca="false">(FK12/FY12) - 1</f>
        <v>#DIV/0!</v>
      </c>
      <c r="GN12" s="15" t="e">
        <f aca="false">(FL12/FZ12) - 1</f>
        <v>#DIV/0!</v>
      </c>
      <c r="GO12" s="15" t="e">
        <f aca="false">(FM12/GA12) - 1</f>
        <v>#DIV/0!</v>
      </c>
      <c r="GP12" s="15" t="e">
        <f aca="false">(FN12/GB12) - 1</f>
        <v>#DIV/0!</v>
      </c>
      <c r="GQ12" s="15" t="e">
        <f aca="false">(FO12/GC12) - 1</f>
        <v>#DIV/0!</v>
      </c>
      <c r="GR12" s="348" t="e">
        <f aca="false">(FP12/GD12) - 1</f>
        <v>#DIV/0!</v>
      </c>
    </row>
    <row r="13" customFormat="false" ht="21" hidden="false" customHeight="true" outlineLevel="0" collapsed="false">
      <c r="A13" s="349" t="n">
        <v>0.375</v>
      </c>
      <c r="B13" s="345" t="n">
        <v>2</v>
      </c>
      <c r="C13" s="371" t="n">
        <v>1</v>
      </c>
      <c r="D13" s="345" t="n">
        <v>1</v>
      </c>
      <c r="E13" s="371" t="n">
        <v>1</v>
      </c>
      <c r="F13" s="345"/>
      <c r="G13" s="371"/>
      <c r="H13" s="345" t="n">
        <v>1</v>
      </c>
      <c r="I13" s="371" t="n">
        <v>1</v>
      </c>
      <c r="J13" s="345" t="n">
        <v>3</v>
      </c>
      <c r="K13" s="371" t="n">
        <v>1</v>
      </c>
      <c r="L13" s="345"/>
      <c r="M13" s="371"/>
      <c r="N13" s="345"/>
      <c r="O13" s="371"/>
      <c r="P13" s="345"/>
      <c r="Q13" s="371" t="n">
        <v>1</v>
      </c>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418"/>
      <c r="EN13" s="419"/>
      <c r="EO13" s="420"/>
      <c r="EP13" s="420"/>
      <c r="EQ13" s="420"/>
      <c r="ER13" s="420"/>
      <c r="ES13" s="418"/>
      <c r="ET13" s="419"/>
      <c r="EU13" s="418"/>
      <c r="EV13" s="419"/>
      <c r="EW13" s="420"/>
      <c r="EX13" s="420"/>
      <c r="EY13" s="420"/>
      <c r="EZ13" s="420"/>
      <c r="FA13" s="418"/>
      <c r="FB13" s="419"/>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23</v>
      </c>
      <c r="C14" s="357" t="n">
        <f aca="false">SUM(C5:C12)</f>
        <v>12</v>
      </c>
      <c r="D14" s="357" t="n">
        <f aca="false">SUM(D5:D12)</f>
        <v>16</v>
      </c>
      <c r="E14" s="357" t="n">
        <f aca="false">SUM(E5:E12)</f>
        <v>9</v>
      </c>
      <c r="F14" s="357" t="n">
        <f aca="false">SUM(F5:F12)</f>
        <v>2</v>
      </c>
      <c r="G14" s="357" t="n">
        <f aca="false">SUM(G5:G12)</f>
        <v>0</v>
      </c>
      <c r="H14" s="357" t="n">
        <f aca="false">SUM(H5:H12)</f>
        <v>2</v>
      </c>
      <c r="I14" s="357" t="n">
        <f aca="false">SUM(I5:I12)</f>
        <v>3</v>
      </c>
      <c r="J14" s="357" t="n">
        <f aca="false">SUM(J5:J12)</f>
        <v>12</v>
      </c>
      <c r="K14" s="357" t="n">
        <f aca="false">SUM(K5:K12)</f>
        <v>15</v>
      </c>
      <c r="L14" s="357" t="n">
        <f aca="false">SUM(L5:L12)</f>
        <v>1</v>
      </c>
      <c r="M14" s="357" t="n">
        <f aca="false">SUM(M5:M12)</f>
        <v>1</v>
      </c>
      <c r="N14" s="357" t="n">
        <f aca="false">SUM(N5:N12)</f>
        <v>0</v>
      </c>
      <c r="O14" s="357" t="n">
        <f aca="false">SUM(O5:O12)</f>
        <v>0</v>
      </c>
      <c r="P14" s="357" t="n">
        <f aca="false">SUM(P5:P12)</f>
        <v>0</v>
      </c>
      <c r="Q14" s="357" t="n">
        <f aca="false">SUM(Q5:Q12)</f>
        <v>2</v>
      </c>
      <c r="S14" s="358" t="n">
        <f aca="false">B14+D14+F14+H14+J14+L14+N14+P14</f>
        <v>56</v>
      </c>
      <c r="T14" s="359" t="n">
        <f aca="false">C14+E14+G14+I14+K14+M14+O14+Q14</f>
        <v>42</v>
      </c>
      <c r="U14" s="360" t="n">
        <f aca="false">T14/(T14+S14)</f>
        <v>0.428571428571429</v>
      </c>
      <c r="V14" s="359" t="n">
        <f aca="false">B14+C14+J14+K14</f>
        <v>62</v>
      </c>
      <c r="W14" s="359" t="n">
        <f aca="false">D14+E14+L14+M14</f>
        <v>27</v>
      </c>
      <c r="X14" s="359" t="n">
        <f aca="false">F14+G14+N14+O14</f>
        <v>2</v>
      </c>
      <c r="Y14" s="359" t="n">
        <f aca="false">SUM(V14:X14)</f>
        <v>91</v>
      </c>
      <c r="Z14" s="15" t="n">
        <f aca="false">W14/Y14</f>
        <v>0.296703296703297</v>
      </c>
      <c r="AA14" s="15" t="n">
        <f aca="false">X14/Y14</f>
        <v>0.021978021978022</v>
      </c>
      <c r="AB14" s="359" t="n">
        <f aca="false">H14+I14+P14+Q14</f>
        <v>7</v>
      </c>
      <c r="AC14" s="359" t="n">
        <f aca="false">SUM(B14:I14)</f>
        <v>67</v>
      </c>
      <c r="AD14" s="361" t="n">
        <f aca="false">SUM(J14:Q14)</f>
        <v>31</v>
      </c>
      <c r="AE14" s="362" t="n">
        <f aca="false">SUM(B14:Q14)</f>
        <v>98</v>
      </c>
      <c r="AH14" s="15" t="n">
        <f aca="false">(S14/BN14) - 1</f>
        <v>0.0181818181818181</v>
      </c>
      <c r="AI14" s="15" t="n">
        <f aca="false">(T14/BO14) - 1</f>
        <v>0.5</v>
      </c>
      <c r="AJ14" s="15" t="n">
        <f aca="false">(U14/BP14) - 1</f>
        <v>0.270408163265306</v>
      </c>
      <c r="AK14" s="15" t="n">
        <f aca="false">(V14/BQ14) - 1</f>
        <v>0.347826086956522</v>
      </c>
      <c r="AL14" s="15" t="n">
        <f aca="false">(W14/BR14) - 1</f>
        <v>0.421052631578947</v>
      </c>
      <c r="AM14" s="15" t="n">
        <f aca="false">(X14/BS14) - 1</f>
        <v>-0.6</v>
      </c>
      <c r="AN14" s="15" t="n">
        <f aca="false">(Y14/BT14) - 1</f>
        <v>0.3</v>
      </c>
      <c r="AO14" s="15" t="n">
        <f aca="false">(Z14/BU14) - 1</f>
        <v>0.0931174089068827</v>
      </c>
      <c r="AP14" s="15" t="n">
        <f aca="false">(AA14/BV14) - 1</f>
        <v>-0.692307692307692</v>
      </c>
      <c r="AQ14" s="15" t="n">
        <f aca="false">(AB14/BW14) - 1</f>
        <v>-0.461538461538462</v>
      </c>
      <c r="AR14" s="15" t="n">
        <f aca="false">(AC14/BX14) - 1</f>
        <v>0</v>
      </c>
      <c r="AS14" s="15" t="n">
        <f aca="false">(AD14/BY14) - 1</f>
        <v>0.9375</v>
      </c>
      <c r="AT14" s="15" t="n">
        <f aca="false">(AE14/BZ14) - 1</f>
        <v>0.180722891566265</v>
      </c>
      <c r="AV14" s="356" t="s">
        <v>17</v>
      </c>
      <c r="AW14" s="357" t="n">
        <f aca="false">SUM(AW5:AW12)</f>
        <v>24</v>
      </c>
      <c r="AX14" s="357" t="n">
        <f aca="false">SUM(AX5:AX12)</f>
        <v>15</v>
      </c>
      <c r="AY14" s="357" t="n">
        <f aca="false">SUM(AY5:AY12)</f>
        <v>13</v>
      </c>
      <c r="AZ14" s="357" t="n">
        <f aca="false">SUM(AZ5:AZ12)</f>
        <v>6</v>
      </c>
      <c r="BA14" s="357" t="n">
        <f aca="false">SUM(BA5:BA12)</f>
        <v>4</v>
      </c>
      <c r="BB14" s="357" t="n">
        <f aca="false">SUM(BB5:BB12)</f>
        <v>0</v>
      </c>
      <c r="BC14" s="357" t="n">
        <f aca="false">SUM(BC5:BC12)</f>
        <v>4</v>
      </c>
      <c r="BD14" s="357" t="n">
        <f aca="false">SUM(BD5:BD12)</f>
        <v>1</v>
      </c>
      <c r="BE14" s="357" t="n">
        <f aca="false">SUM(BE5:BE12)</f>
        <v>4</v>
      </c>
      <c r="BF14" s="357" t="n">
        <f aca="false">SUM(BF5:BF12)</f>
        <v>3</v>
      </c>
      <c r="BG14" s="357" t="n">
        <f aca="false">SUM(BG5:BG12)</f>
        <v>0</v>
      </c>
      <c r="BH14" s="357" t="n">
        <f aca="false">SUM(BH5:BH12)</f>
        <v>0</v>
      </c>
      <c r="BI14" s="357" t="n">
        <f aca="false">SUM(BI5:BI12)</f>
        <v>1</v>
      </c>
      <c r="BJ14" s="357" t="n">
        <f aca="false">SUM(BJ5:BJ12)</f>
        <v>0</v>
      </c>
      <c r="BK14" s="357" t="n">
        <f aca="false">SUM(BK5:BK12)</f>
        <v>5</v>
      </c>
      <c r="BL14" s="357" t="n">
        <f aca="false">SUM(BL5:BL12)</f>
        <v>3</v>
      </c>
      <c r="BN14" s="358" t="n">
        <f aca="false">AW14+AY14+BA14+BC14+BE14+BG14+BI14+BK14</f>
        <v>55</v>
      </c>
      <c r="BO14" s="359" t="n">
        <f aca="false">AX14+AZ14+BB14+BD14+BF14+BH14+BJ14+BL14</f>
        <v>28</v>
      </c>
      <c r="BP14" s="360" t="n">
        <f aca="false">BO14/(BO14+BN14)</f>
        <v>0.337349397590361</v>
      </c>
      <c r="BQ14" s="359" t="n">
        <f aca="false">AW14+AX14+BE14+BF14</f>
        <v>46</v>
      </c>
      <c r="BR14" s="359" t="n">
        <f aca="false">AY14+AZ14+BG14+BH14</f>
        <v>19</v>
      </c>
      <c r="BS14" s="359" t="n">
        <f aca="false">BA14+BB14+BI14+BJ14</f>
        <v>5</v>
      </c>
      <c r="BT14" s="359" t="n">
        <f aca="false">SUM(BQ14:BS14)</f>
        <v>70</v>
      </c>
      <c r="BU14" s="15" t="n">
        <f aca="false">BR14/BT14</f>
        <v>0.271428571428571</v>
      </c>
      <c r="BV14" s="15" t="n">
        <f aca="false">BS14/BT14</f>
        <v>0.0714285714285714</v>
      </c>
      <c r="BW14" s="359" t="n">
        <f aca="false">BC14+BD14+BK14+BL14</f>
        <v>13</v>
      </c>
      <c r="BX14" s="359" t="n">
        <f aca="false">SUM(AW14:BD14)</f>
        <v>67</v>
      </c>
      <c r="BY14" s="361" t="n">
        <f aca="false">SUM(BE14:BL14)</f>
        <v>16</v>
      </c>
      <c r="BZ14" s="362" t="n">
        <f aca="false">SUM(AW14:BL14)</f>
        <v>83</v>
      </c>
      <c r="CC14" s="15" t="n">
        <f aca="false">(BN14/DI14) - 1</f>
        <v>0.375</v>
      </c>
      <c r="CD14" s="15" t="n">
        <f aca="false">(BO14/DJ14) - 1</f>
        <v>0.037037037037037</v>
      </c>
      <c r="CE14" s="15" t="n">
        <f aca="false">(BP14/DK14) - 1</f>
        <v>-0.162873717090585</v>
      </c>
      <c r="CF14" s="15" t="n">
        <f aca="false">(BQ14/DL14) - 1</f>
        <v>0.533333333333333</v>
      </c>
      <c r="CG14" s="15" t="n">
        <f aca="false">(BR14/DM14) - 1</f>
        <v>0.461538461538461</v>
      </c>
      <c r="CH14" s="15" t="n">
        <f aca="false">(BS14/DN14) - 1</f>
        <v>1.5</v>
      </c>
      <c r="CI14" s="15" t="n">
        <f aca="false">(BT14/DO14) - 1</f>
        <v>0.555555555555556</v>
      </c>
      <c r="CJ14" s="15" t="n">
        <f aca="false">(BU14/DP14) - 1</f>
        <v>-0.0604395604395605</v>
      </c>
      <c r="CK14" s="15" t="n">
        <f aca="false">(BV14/DQ14) - 1</f>
        <v>0.607142857142857</v>
      </c>
      <c r="CL14" s="15" t="n">
        <f aca="false">(BW14/DR14) - 1</f>
        <v>-0.409090909090909</v>
      </c>
      <c r="CM14" s="15" t="n">
        <f aca="false">(BX14/DS14) - 1</f>
        <v>0.155172413793103</v>
      </c>
      <c r="CN14" s="15" t="n">
        <f aca="false">(BY14/DT14) - 1</f>
        <v>0.777777777777778</v>
      </c>
      <c r="CO14" s="15" t="n">
        <f aca="false">(BZ14/DU14) - 1</f>
        <v>0.238805970149254</v>
      </c>
      <c r="CQ14" s="356" t="s">
        <v>17</v>
      </c>
      <c r="CR14" s="357" t="n">
        <f aca="false">SUM(CR5:CR12)</f>
        <v>19</v>
      </c>
      <c r="CS14" s="357" t="n">
        <f aca="false">SUM(CS5:CS12)</f>
        <v>6</v>
      </c>
      <c r="CT14" s="357" t="n">
        <f aca="false">SUM(CT5:CT12)</f>
        <v>7</v>
      </c>
      <c r="CU14" s="357" t="n">
        <f aca="false">SUM(CU5:CU12)</f>
        <v>3</v>
      </c>
      <c r="CV14" s="357" t="n">
        <f aca="false">SUM(CV5:CV12)</f>
        <v>2</v>
      </c>
      <c r="CW14" s="357" t="n">
        <f aca="false">SUM(CW5:CW12)</f>
        <v>0</v>
      </c>
      <c r="CX14" s="357" t="n">
        <f aca="false">SUM(CX5:CX12)</f>
        <v>5</v>
      </c>
      <c r="CY14" s="357" t="n">
        <f aca="false">SUM(CY5:CY12)</f>
        <v>16</v>
      </c>
      <c r="CZ14" s="357" t="n">
        <f aca="false">SUM(CZ5:CZ12)</f>
        <v>5</v>
      </c>
      <c r="DA14" s="357" t="n">
        <f aca="false">SUM(DA5:DA12)</f>
        <v>0</v>
      </c>
      <c r="DB14" s="357" t="n">
        <f aca="false">SUM(DB5:DB12)</f>
        <v>1</v>
      </c>
      <c r="DC14" s="357" t="n">
        <f aca="false">SUM(DC5:DC12)</f>
        <v>2</v>
      </c>
      <c r="DD14" s="357" t="n">
        <f aca="false">SUM(DD5:DD12)</f>
        <v>0</v>
      </c>
      <c r="DE14" s="357" t="n">
        <f aca="false">SUM(DE5:DE12)</f>
        <v>0</v>
      </c>
      <c r="DF14" s="357" t="n">
        <f aca="false">SUM(DF5:DF12)</f>
        <v>1</v>
      </c>
      <c r="DG14" s="357" t="n">
        <f aca="false">SUM(DG5:DG12)</f>
        <v>0</v>
      </c>
      <c r="DI14" s="358" t="n">
        <f aca="false">CR14+CT14+CV14+CX14+CZ14+DB14+DD14+DF14</f>
        <v>40</v>
      </c>
      <c r="DJ14" s="359" t="n">
        <f aca="false">CS14+CU14+CW14+CY14+DA14+DC14+DE14+DG14</f>
        <v>27</v>
      </c>
      <c r="DK14" s="360" t="n">
        <f aca="false">DJ14/(DJ14+DI14)</f>
        <v>0.402985074626866</v>
      </c>
      <c r="DL14" s="359" t="n">
        <f aca="false">CR14+CS14+CZ14+DA14</f>
        <v>30</v>
      </c>
      <c r="DM14" s="359" t="n">
        <f aca="false">CT14+CU14+DB14+DC14</f>
        <v>13</v>
      </c>
      <c r="DN14" s="359" t="n">
        <f aca="false">CV14+CW14+DD14+DE14</f>
        <v>2</v>
      </c>
      <c r="DO14" s="359" t="n">
        <f aca="false">SUM(DL14:DN14)</f>
        <v>45</v>
      </c>
      <c r="DP14" s="15" t="n">
        <f aca="false">DM14/DO14</f>
        <v>0.288888888888889</v>
      </c>
      <c r="DQ14" s="15" t="n">
        <f aca="false">DN14/DO14</f>
        <v>0.0444444444444444</v>
      </c>
      <c r="DR14" s="359" t="n">
        <f aca="false">CX14+CY14+DF14+DG14</f>
        <v>22</v>
      </c>
      <c r="DS14" s="359" t="n">
        <f aca="false">SUM(CR14:CY14)</f>
        <v>58</v>
      </c>
      <c r="DT14" s="361" t="n">
        <f aca="false">SUM(CZ14:DG14)</f>
        <v>9</v>
      </c>
      <c r="DU14" s="362" t="n">
        <f aca="false">SUM(CR14:DG14)</f>
        <v>67</v>
      </c>
      <c r="DX14" s="15" t="n">
        <f aca="false">(DI14/FD14) - 1</f>
        <v>0.111111111111111</v>
      </c>
      <c r="DY14" s="15" t="n">
        <f aca="false">(DJ14/FE14) - 1</f>
        <v>1.25</v>
      </c>
      <c r="DZ14" s="15" t="n">
        <f aca="false">(DK14/FF14) - 1</f>
        <v>0.611940298507463</v>
      </c>
      <c r="EA14" s="15" t="n">
        <f aca="false">(DL14/FG14) - 1</f>
        <v>-0.189189189189189</v>
      </c>
      <c r="EB14" s="15" t="n">
        <f aca="false">(DM14/FH14) - 1</f>
        <v>0.444444444444444</v>
      </c>
      <c r="EC14" s="15" t="n">
        <f aca="false">(DN14/FI14) - 1</f>
        <v>1</v>
      </c>
      <c r="ED14" s="15" t="n">
        <f aca="false">(DO14/FJ14) - 1</f>
        <v>-0.0425531914893617</v>
      </c>
      <c r="EE14" s="15" t="n">
        <f aca="false">(DP14/FK14) - 1</f>
        <v>0.508641975308642</v>
      </c>
      <c r="EF14" s="15" t="n">
        <f aca="false">(DQ14/FL14) - 1</f>
        <v>1.08888888888889</v>
      </c>
      <c r="EG14" s="15" t="n">
        <f aca="false">(DR14/FM14) - 1</f>
        <v>21</v>
      </c>
      <c r="EH14" s="15" t="n">
        <f aca="false">(DS14/FN14) - 1</f>
        <v>0.288888888888889</v>
      </c>
      <c r="EI14" s="15" t="n">
        <f aca="false">(DT14/FO14) - 1</f>
        <v>2</v>
      </c>
      <c r="EJ14" s="15" t="n">
        <f aca="false">(DU14/FP14) - 1</f>
        <v>0.395833333333333</v>
      </c>
      <c r="EL14" s="356" t="s">
        <v>17</v>
      </c>
      <c r="EM14" s="363" t="n">
        <f aca="false">SUM(EM5:EM12)</f>
        <v>31</v>
      </c>
      <c r="EN14" s="363" t="n">
        <f aca="false">SUM(EN5:EN12)</f>
        <v>5</v>
      </c>
      <c r="EO14" s="363" t="n">
        <f aca="false">SUM(EO5:EO12)</f>
        <v>3</v>
      </c>
      <c r="EP14" s="363" t="n">
        <f aca="false">SUM(EP5:EP12)</f>
        <v>6</v>
      </c>
      <c r="EQ14" s="363" t="n">
        <f aca="false">SUM(EQ5:EQ12)</f>
        <v>0</v>
      </c>
      <c r="ER14" s="363" t="n">
        <f aca="false">SUM(ER5:ER12)</f>
        <v>0</v>
      </c>
      <c r="ES14" s="363" t="n">
        <f aca="false">SUM(ES5:ES12)</f>
        <v>0</v>
      </c>
      <c r="ET14" s="363" t="n">
        <f aca="false">SUM(ET5:ET12)</f>
        <v>0</v>
      </c>
      <c r="EU14" s="363" t="n">
        <f aca="false">SUM(EU5:EU12)</f>
        <v>1</v>
      </c>
      <c r="EV14" s="363" t="n">
        <f aca="false">SUM(EV5:EV12)</f>
        <v>0</v>
      </c>
      <c r="EW14" s="363" t="n">
        <f aca="false">SUM(EW5:EW12)</f>
        <v>0</v>
      </c>
      <c r="EX14" s="363" t="n">
        <f aca="false">SUM(EX5:EX12)</f>
        <v>0</v>
      </c>
      <c r="EY14" s="363" t="n">
        <f aca="false">SUM(EY5:EY12)</f>
        <v>1</v>
      </c>
      <c r="EZ14" s="363" t="n">
        <f aca="false">SUM(EZ5:EZ12)</f>
        <v>0</v>
      </c>
      <c r="FA14" s="363" t="n">
        <f aca="false">SUM(FA5:FA12)</f>
        <v>0</v>
      </c>
      <c r="FB14" s="363" t="n">
        <f aca="false">SUM(FB5:FB12)</f>
        <v>1</v>
      </c>
      <c r="FD14" s="358" t="n">
        <f aca="false">EM14+EO14+EQ14+ES14+EU14+EW14+EY14+FA14</f>
        <v>36</v>
      </c>
      <c r="FE14" s="359" t="n">
        <f aca="false">EN14+EP14+ER14+ET14+EV14+EX14+EZ14+FB14</f>
        <v>12</v>
      </c>
      <c r="FF14" s="360" t="n">
        <f aca="false">FE14/(FE14+FD14)</f>
        <v>0.25</v>
      </c>
      <c r="FG14" s="359" t="n">
        <f aca="false">EM14+EN14+EU14+EV14</f>
        <v>37</v>
      </c>
      <c r="FH14" s="359" t="n">
        <f aca="false">EO14+EP14+EW14+EX14</f>
        <v>9</v>
      </c>
      <c r="FI14" s="359" t="n">
        <f aca="false">EQ14+ER14+EY14+EZ14</f>
        <v>1</v>
      </c>
      <c r="FJ14" s="359" t="n">
        <f aca="false">SUM(FG14:FI14)</f>
        <v>47</v>
      </c>
      <c r="FK14" s="15" t="n">
        <f aca="false">FH14/FJ14</f>
        <v>0.191489361702128</v>
      </c>
      <c r="FL14" s="15" t="n">
        <f aca="false">FI14/FJ14</f>
        <v>0.0212765957446808</v>
      </c>
      <c r="FM14" s="359" t="n">
        <f aca="false">ES14+ET14+FA14+FB14</f>
        <v>1</v>
      </c>
      <c r="FN14" s="359" t="n">
        <f aca="false">SUM(EM14:ET14)</f>
        <v>45</v>
      </c>
      <c r="FO14" s="361" t="n">
        <f aca="false">SUM(EU14:FB14)</f>
        <v>3</v>
      </c>
      <c r="FP14" s="362" t="n">
        <f aca="false">SUM(EM14:FB14)</f>
        <v>48</v>
      </c>
      <c r="GF14" s="347" t="e">
        <f aca="false">(FD14/FR14) - 1</f>
        <v>#DIV/0!</v>
      </c>
      <c r="GG14" s="15" t="e">
        <f aca="false">(FE14/FS14) - 1</f>
        <v>#DIV/0!</v>
      </c>
      <c r="GH14" s="15" t="e">
        <f aca="false">(FF14/FT14) - 1</f>
        <v>#DIV/0!</v>
      </c>
      <c r="GI14" s="15" t="e">
        <f aca="false">(FG14/FU14) - 1</f>
        <v>#DIV/0!</v>
      </c>
      <c r="GJ14" s="15" t="e">
        <f aca="false">(FH14/FV14) - 1</f>
        <v>#DIV/0!</v>
      </c>
      <c r="GK14" s="15" t="e">
        <f aca="false">(FI14/FW14) - 1</f>
        <v>#DIV/0!</v>
      </c>
      <c r="GL14" s="15" t="e">
        <f aca="false">(FJ14/FX14) - 1</f>
        <v>#DIV/0!</v>
      </c>
      <c r="GM14" s="15" t="e">
        <f aca="false">(FK14/FY14) - 1</f>
        <v>#DIV/0!</v>
      </c>
      <c r="GN14" s="15" t="e">
        <f aca="false">(FL14/FZ14) - 1</f>
        <v>#DIV/0!</v>
      </c>
      <c r="GO14" s="15" t="e">
        <f aca="false">(FM14/GA14) - 1</f>
        <v>#DIV/0!</v>
      </c>
      <c r="GP14" s="15" t="e">
        <f aca="false">(FN14/GB14) - 1</f>
        <v>#DIV/0!</v>
      </c>
      <c r="GQ14" s="15" t="e">
        <f aca="false">(FO14/GC14) - 1</f>
        <v>#DIV/0!</v>
      </c>
      <c r="GR14" s="348" t="e">
        <f aca="false">(FP14/GD14) - 1</f>
        <v>#DIV/0!</v>
      </c>
    </row>
    <row r="15" customFormat="false" ht="14.25" hidden="false" customHeight="false" outlineLevel="0" collapsed="false">
      <c r="A15" s="356" t="s">
        <v>204</v>
      </c>
      <c r="B15" s="356" t="n">
        <f aca="false">SUM(B7:B10)</f>
        <v>13</v>
      </c>
      <c r="C15" s="356" t="n">
        <f aca="false">SUM(C7:C10)</f>
        <v>8</v>
      </c>
      <c r="D15" s="356" t="n">
        <f aca="false">SUM(D7:D10)</f>
        <v>10</v>
      </c>
      <c r="E15" s="356" t="n">
        <f aca="false">SUM(E7:E10)</f>
        <v>4</v>
      </c>
      <c r="F15" s="356" t="n">
        <f aca="false">SUM(F7:F10)</f>
        <v>1</v>
      </c>
      <c r="G15" s="356" t="n">
        <f aca="false">SUM(G7:G10)</f>
        <v>0</v>
      </c>
      <c r="H15" s="356" t="n">
        <f aca="false">SUM(H7:H10)</f>
        <v>1</v>
      </c>
      <c r="I15" s="356" t="n">
        <f aca="false">SUM(I7:I10)</f>
        <v>1</v>
      </c>
      <c r="J15" s="356" t="n">
        <f aca="false">SUM(J7:J10)</f>
        <v>5</v>
      </c>
      <c r="K15" s="356" t="n">
        <f aca="false">SUM(K7:K10)</f>
        <v>12</v>
      </c>
      <c r="L15" s="356" t="n">
        <f aca="false">SUM(L7:L10)</f>
        <v>1</v>
      </c>
      <c r="M15" s="356" t="n">
        <f aca="false">SUM(M7:M10)</f>
        <v>0</v>
      </c>
      <c r="N15" s="356" t="n">
        <f aca="false">SUM(N7:N10)</f>
        <v>0</v>
      </c>
      <c r="O15" s="356" t="n">
        <f aca="false">SUM(O7:O10)</f>
        <v>0</v>
      </c>
      <c r="P15" s="356" t="n">
        <f aca="false">SUM(P7:P10)</f>
        <v>0</v>
      </c>
      <c r="Q15" s="356" t="n">
        <f aca="false">SUM(Q7:Q10)</f>
        <v>0</v>
      </c>
      <c r="S15" s="364" t="n">
        <f aca="false">B15+D15+F15+H15+J15+L15+N15+P15</f>
        <v>31</v>
      </c>
      <c r="T15" s="363" t="n">
        <f aca="false">C15+E15+G15+I15+K15+M15+O15+Q15</f>
        <v>25</v>
      </c>
      <c r="U15" s="365" t="n">
        <f aca="false">T15/(T15+S15)</f>
        <v>0.446428571428571</v>
      </c>
      <c r="V15" s="363" t="n">
        <f aca="false">B15+C15+J15+K15</f>
        <v>38</v>
      </c>
      <c r="W15" s="363" t="n">
        <f aca="false">D15+E15+L15+M15</f>
        <v>15</v>
      </c>
      <c r="X15" s="363" t="n">
        <f aca="false">F15+G15+N15+O15</f>
        <v>1</v>
      </c>
      <c r="Y15" s="363" t="n">
        <f aca="false">SUM(V15:X15)</f>
        <v>54</v>
      </c>
      <c r="Z15" s="366" t="n">
        <f aca="false">W15/Y15</f>
        <v>0.277777777777778</v>
      </c>
      <c r="AA15" s="366" t="n">
        <f aca="false">X15/Y15</f>
        <v>0.0185185185185185</v>
      </c>
      <c r="AB15" s="363" t="n">
        <f aca="false">H15+I15+P15+Q15</f>
        <v>2</v>
      </c>
      <c r="AC15" s="363" t="n">
        <f aca="false">SUM(B15:I15)</f>
        <v>38</v>
      </c>
      <c r="AD15" s="367" t="n">
        <f aca="false">SUM(J15:Q15)</f>
        <v>18</v>
      </c>
      <c r="AE15" s="35" t="n">
        <f aca="false">SUM(B15:Q15)</f>
        <v>56</v>
      </c>
      <c r="AH15" s="15" t="n">
        <f aca="false">(S15/BN15) - 1</f>
        <v>-0.03125</v>
      </c>
      <c r="AI15" s="15" t="n">
        <f aca="false">(T15/BO15) - 1</f>
        <v>0.315789473684211</v>
      </c>
      <c r="AJ15" s="15" t="n">
        <f aca="false">(U15/BP15) - 1</f>
        <v>0.198308270676692</v>
      </c>
      <c r="AK15" s="15" t="n">
        <f aca="false">(V15/BQ15) - 1</f>
        <v>0.0857142857142856</v>
      </c>
      <c r="AL15" s="15" t="n">
        <f aca="false">(W15/BR15) - 1</f>
        <v>0.666666666666667</v>
      </c>
      <c r="AM15" s="15" t="n">
        <f aca="false">(X15/BS15) - 1</f>
        <v>-0.666666666666667</v>
      </c>
      <c r="AN15" s="15" t="n">
        <f aca="false">(Y15/BT15) - 1</f>
        <v>0.148936170212766</v>
      </c>
      <c r="AO15" s="15" t="n">
        <f aca="false">(Z15/BU15) - 1</f>
        <v>0.450617283950617</v>
      </c>
      <c r="AP15" s="15" t="n">
        <f aca="false">(AA15/BV15) - 1</f>
        <v>-0.709876543209877</v>
      </c>
      <c r="AQ15" s="15" t="n">
        <f aca="false">(AB15/BW15) - 1</f>
        <v>-0.5</v>
      </c>
      <c r="AR15" s="15" t="n">
        <f aca="false">(AC15/BX15) - 1</f>
        <v>-0.05</v>
      </c>
      <c r="AS15" s="15" t="n">
        <f aca="false">(AD15/BY15) - 1</f>
        <v>0.636363636363636</v>
      </c>
      <c r="AT15" s="15" t="n">
        <f aca="false">(AE15/BZ15) - 1</f>
        <v>0.0980392156862746</v>
      </c>
      <c r="AV15" s="356" t="s">
        <v>204</v>
      </c>
      <c r="AW15" s="356" t="n">
        <f aca="false">SUM(AW7:AW10)</f>
        <v>18</v>
      </c>
      <c r="AX15" s="356" t="n">
        <f aca="false">SUM(AX7:AX10)</f>
        <v>11</v>
      </c>
      <c r="AY15" s="356" t="n">
        <f aca="false">SUM(AY7:AY10)</f>
        <v>6</v>
      </c>
      <c r="AZ15" s="356" t="n">
        <f aca="false">SUM(AZ7:AZ10)</f>
        <v>3</v>
      </c>
      <c r="BA15" s="356" t="n">
        <f aca="false">SUM(BA7:BA10)</f>
        <v>2</v>
      </c>
      <c r="BB15" s="356" t="n">
        <f aca="false">SUM(BB7:BB10)</f>
        <v>0</v>
      </c>
      <c r="BC15" s="356" t="n">
        <f aca="false">SUM(BC7:BC10)</f>
        <v>0</v>
      </c>
      <c r="BD15" s="356" t="n">
        <f aca="false">SUM(BD7:BD10)</f>
        <v>0</v>
      </c>
      <c r="BE15" s="356" t="n">
        <f aca="false">SUM(BE7:BE10)</f>
        <v>3</v>
      </c>
      <c r="BF15" s="356" t="n">
        <f aca="false">SUM(BF7:BF10)</f>
        <v>3</v>
      </c>
      <c r="BG15" s="356" t="n">
        <f aca="false">SUM(BG7:BG10)</f>
        <v>0</v>
      </c>
      <c r="BH15" s="356" t="n">
        <f aca="false">SUM(BH7:BH10)</f>
        <v>0</v>
      </c>
      <c r="BI15" s="356" t="n">
        <f aca="false">SUM(BI7:BI10)</f>
        <v>1</v>
      </c>
      <c r="BJ15" s="356" t="n">
        <f aca="false">SUM(BJ7:BJ10)</f>
        <v>0</v>
      </c>
      <c r="BK15" s="356" t="n">
        <f aca="false">SUM(BK7:BK10)</f>
        <v>2</v>
      </c>
      <c r="BL15" s="356" t="n">
        <f aca="false">SUM(BL7:BL10)</f>
        <v>2</v>
      </c>
      <c r="BN15" s="364" t="n">
        <f aca="false">AW15+AY15+BA15+BC15+BE15+BG15+BI15+BK15</f>
        <v>32</v>
      </c>
      <c r="BO15" s="363" t="n">
        <f aca="false">AX15+AZ15+BB15+BD15+BF15+BH15+BJ15+BL15</f>
        <v>19</v>
      </c>
      <c r="BP15" s="365" t="n">
        <f aca="false">BO15/(BO15+BN15)</f>
        <v>0.372549019607843</v>
      </c>
      <c r="BQ15" s="363" t="n">
        <f aca="false">AW15+AX15+BE15+BF15</f>
        <v>35</v>
      </c>
      <c r="BR15" s="363" t="n">
        <f aca="false">AY15+AZ15+BG15+BH15</f>
        <v>9</v>
      </c>
      <c r="BS15" s="363" t="n">
        <f aca="false">BA15+BB15+BI15+BJ15</f>
        <v>3</v>
      </c>
      <c r="BT15" s="363" t="n">
        <f aca="false">SUM(BQ15:BS15)</f>
        <v>47</v>
      </c>
      <c r="BU15" s="366" t="n">
        <f aca="false">BR15/BT15</f>
        <v>0.191489361702128</v>
      </c>
      <c r="BV15" s="366" t="n">
        <f aca="false">BS15/BT15</f>
        <v>0.0638297872340425</v>
      </c>
      <c r="BW15" s="363" t="n">
        <f aca="false">BC15+BD15+BK15+BL15</f>
        <v>4</v>
      </c>
      <c r="BX15" s="363" t="n">
        <f aca="false">SUM(AW15:BD15)</f>
        <v>40</v>
      </c>
      <c r="BY15" s="367" t="n">
        <f aca="false">SUM(BE15:BL15)</f>
        <v>11</v>
      </c>
      <c r="BZ15" s="35" t="n">
        <f aca="false">SUM(AW15:BL15)</f>
        <v>51</v>
      </c>
      <c r="CC15" s="15" t="n">
        <f aca="false">(BN15/DI15) - 1</f>
        <v>0.684210526315789</v>
      </c>
      <c r="CD15" s="15" t="n">
        <f aca="false">(BO15/DJ15) - 1</f>
        <v>0.117647058823529</v>
      </c>
      <c r="CE15" s="15" t="n">
        <f aca="false">(BP15/DK15) - 1</f>
        <v>-0.211072664359862</v>
      </c>
      <c r="CF15" s="15" t="n">
        <f aca="false">(BQ15/DL15) - 1</f>
        <v>0.944444444444444</v>
      </c>
      <c r="CG15" s="15" t="n">
        <f aca="false">(BR15/DM15) - 1</f>
        <v>0.8</v>
      </c>
      <c r="CH15" s="15" t="n">
        <f aca="false">(BS15/DN15) - 1</f>
        <v>2</v>
      </c>
      <c r="CI15" s="15" t="n">
        <f aca="false">(BT15/DO15) - 1</f>
        <v>0.958333333333333</v>
      </c>
      <c r="CJ15" s="15" t="n">
        <f aca="false">(BU15/DP15) - 1</f>
        <v>-0.0808510638297872</v>
      </c>
      <c r="CK15" s="15" t="n">
        <f aca="false">(BV15/DQ15) - 1</f>
        <v>0.531914893617021</v>
      </c>
      <c r="CL15" s="15" t="n">
        <f aca="false">(BW15/DR15) - 1</f>
        <v>-0.666666666666667</v>
      </c>
      <c r="CM15" s="15" t="n">
        <f aca="false">(BX15/DS15) - 1</f>
        <v>0.212121212121212</v>
      </c>
      <c r="CN15" s="15" t="n">
        <f aca="false">(BY15/DT15) - 1</f>
        <v>2.66666666666667</v>
      </c>
      <c r="CO15" s="15" t="n">
        <f aca="false">(BZ15/DU15) - 1</f>
        <v>0.416666666666667</v>
      </c>
      <c r="CQ15" s="356" t="s">
        <v>204</v>
      </c>
      <c r="CR15" s="356" t="n">
        <f aca="false">SUM(CR7:CR10)</f>
        <v>14</v>
      </c>
      <c r="CS15" s="356" t="n">
        <f aca="false">SUM(CS7:CS10)</f>
        <v>3</v>
      </c>
      <c r="CT15" s="356" t="n">
        <f aca="false">SUM(CT7:CT10)</f>
        <v>1</v>
      </c>
      <c r="CU15" s="356" t="n">
        <f aca="false">SUM(CU7:CU10)</f>
        <v>3</v>
      </c>
      <c r="CV15" s="356" t="n">
        <f aca="false">SUM(CV7:CV10)</f>
        <v>1</v>
      </c>
      <c r="CW15" s="356" t="n">
        <f aca="false">SUM(CW7:CW10)</f>
        <v>0</v>
      </c>
      <c r="CX15" s="356" t="n">
        <f aca="false">SUM(CX7:CX10)</f>
        <v>1</v>
      </c>
      <c r="CY15" s="356" t="n">
        <f aca="false">SUM(CY7:CY10)</f>
        <v>10</v>
      </c>
      <c r="CZ15" s="356" t="n">
        <f aca="false">SUM(CZ7:CZ10)</f>
        <v>1</v>
      </c>
      <c r="DA15" s="356" t="n">
        <f aca="false">SUM(DA7:DA10)</f>
        <v>0</v>
      </c>
      <c r="DB15" s="356" t="n">
        <f aca="false">SUM(DB7:DB10)</f>
        <v>0</v>
      </c>
      <c r="DC15" s="356" t="n">
        <f aca="false">SUM(DC7:DC10)</f>
        <v>1</v>
      </c>
      <c r="DD15" s="356" t="n">
        <f aca="false">SUM(DD7:DD10)</f>
        <v>0</v>
      </c>
      <c r="DE15" s="356" t="n">
        <f aca="false">SUM(DE7:DE10)</f>
        <v>0</v>
      </c>
      <c r="DF15" s="356" t="n">
        <f aca="false">SUM(DF7:DF10)</f>
        <v>1</v>
      </c>
      <c r="DG15" s="356" t="n">
        <f aca="false">SUM(DG7:DG10)</f>
        <v>0</v>
      </c>
      <c r="DI15" s="364" t="n">
        <f aca="false">CR15+CT15+CV15+CX15+CZ15+DB15+DD15+DF15</f>
        <v>19</v>
      </c>
      <c r="DJ15" s="363" t="n">
        <f aca="false">CS15+CU15+CW15+CY15+DA15+DC15+DE15+DG15</f>
        <v>17</v>
      </c>
      <c r="DK15" s="365" t="n">
        <f aca="false">DJ15/(DJ15+DI15)</f>
        <v>0.472222222222222</v>
      </c>
      <c r="DL15" s="363" t="n">
        <f aca="false">CR15+CS15+CZ15+DA15</f>
        <v>18</v>
      </c>
      <c r="DM15" s="363" t="n">
        <f aca="false">CT15+CU15+DB15+DC15</f>
        <v>5</v>
      </c>
      <c r="DN15" s="363" t="n">
        <f aca="false">CV15+CW15+DD15+DE15</f>
        <v>1</v>
      </c>
      <c r="DO15" s="363" t="n">
        <f aca="false">SUM(DL15:DN15)</f>
        <v>24</v>
      </c>
      <c r="DP15" s="366" t="n">
        <f aca="false">DM15/DO15</f>
        <v>0.208333333333333</v>
      </c>
      <c r="DQ15" s="366" t="n">
        <f aca="false">DN15/DO15</f>
        <v>0.0416666666666667</v>
      </c>
      <c r="DR15" s="363" t="n">
        <f aca="false">CX15+CY15+DF15+DG15</f>
        <v>12</v>
      </c>
      <c r="DS15" s="363" t="n">
        <f aca="false">SUM(CR15:CY15)</f>
        <v>33</v>
      </c>
      <c r="DT15" s="367" t="n">
        <f aca="false">SUM(CZ15:DG15)</f>
        <v>3</v>
      </c>
      <c r="DU15" s="35" t="n">
        <f aca="false">SUM(CR15:DG15)</f>
        <v>36</v>
      </c>
      <c r="DX15" s="15" t="n">
        <f aca="false">(DI15/FD15) - 1</f>
        <v>-0.321428571428571</v>
      </c>
      <c r="DY15" s="15" t="n">
        <f aca="false">(DJ15/FE15) - 1</f>
        <v>0.545454545454545</v>
      </c>
      <c r="DZ15" s="15" t="n">
        <f aca="false">(DK15/FF15) - 1</f>
        <v>0.674242424242424</v>
      </c>
      <c r="EA15" s="15" t="n">
        <f aca="false">(DL15/FG15) - 1</f>
        <v>-0.4</v>
      </c>
      <c r="EB15" s="15" t="n">
        <f aca="false">(DM15/FH15) - 1</f>
        <v>-0.375</v>
      </c>
      <c r="EC15" s="15" t="e">
        <f aca="false">(DN15/FI15) - 1</f>
        <v>#DIV/0!</v>
      </c>
      <c r="ED15" s="15" t="n">
        <f aca="false">(DO15/FJ15) - 1</f>
        <v>-0.368421052631579</v>
      </c>
      <c r="EE15" s="15" t="n">
        <f aca="false">(DP15/FK15) - 1</f>
        <v>-0.0104166666666665</v>
      </c>
      <c r="EF15" s="15" t="e">
        <f aca="false">(DQ15/FL15) - 1</f>
        <v>#DIV/0!</v>
      </c>
      <c r="EG15" s="15" t="n">
        <f aca="false">(DR15/FM15) - 1</f>
        <v>11</v>
      </c>
      <c r="EH15" s="15" t="n">
        <f aca="false">(DS15/FN15) - 1</f>
        <v>-0.131578947368421</v>
      </c>
      <c r="EI15" s="15" t="n">
        <f aca="false">(DT15/FO15) - 1</f>
        <v>2</v>
      </c>
      <c r="EJ15" s="15" t="n">
        <f aca="false">(DU15/FP15) - 1</f>
        <v>-0.0769230769230769</v>
      </c>
      <c r="EL15" s="356" t="s">
        <v>204</v>
      </c>
      <c r="EM15" s="356" t="n">
        <f aca="false">SUM(EM7:EM10)</f>
        <v>26</v>
      </c>
      <c r="EN15" s="356" t="n">
        <f aca="false">SUM(EN7:EN10)</f>
        <v>4</v>
      </c>
      <c r="EO15" s="356" t="n">
        <f aca="false">SUM(EO7:EO10)</f>
        <v>2</v>
      </c>
      <c r="EP15" s="356" t="n">
        <f aca="false">SUM(EP7:EP10)</f>
        <v>6</v>
      </c>
      <c r="EQ15" s="356" t="n">
        <f aca="false">SUM(EQ7:EQ10)</f>
        <v>0</v>
      </c>
      <c r="ER15" s="356" t="n">
        <f aca="false">SUM(ER7:ER10)</f>
        <v>0</v>
      </c>
      <c r="ES15" s="356" t="n">
        <f aca="false">SUM(ES7:ES10)</f>
        <v>0</v>
      </c>
      <c r="ET15" s="356" t="n">
        <f aca="false">SUM(ET7:ET10)</f>
        <v>0</v>
      </c>
      <c r="EU15" s="356" t="n">
        <f aca="false">SUM(EU7:EU10)</f>
        <v>0</v>
      </c>
      <c r="EV15" s="356" t="n">
        <f aca="false">SUM(EV7:EV10)</f>
        <v>0</v>
      </c>
      <c r="EW15" s="356" t="n">
        <f aca="false">SUM(EW7:EW10)</f>
        <v>0</v>
      </c>
      <c r="EX15" s="356" t="n">
        <f aca="false">SUM(EX7:EX10)</f>
        <v>0</v>
      </c>
      <c r="EY15" s="356" t="n">
        <f aca="false">SUM(EY7:EY10)</f>
        <v>0</v>
      </c>
      <c r="EZ15" s="356" t="n">
        <f aca="false">SUM(EZ7:EZ10)</f>
        <v>0</v>
      </c>
      <c r="FA15" s="356" t="n">
        <f aca="false">SUM(FA7:FA10)</f>
        <v>0</v>
      </c>
      <c r="FB15" s="356" t="n">
        <f aca="false">SUM(FB7:FB10)</f>
        <v>1</v>
      </c>
      <c r="FD15" s="364" t="n">
        <f aca="false">EM15+EO15+EQ15+ES15+EU15+EW15+EY15+FA15</f>
        <v>28</v>
      </c>
      <c r="FE15" s="363" t="n">
        <f aca="false">EN15+EP15+ER15+ET15+EV15+EX15+EZ15+FB15</f>
        <v>11</v>
      </c>
      <c r="FF15" s="365" t="n">
        <f aca="false">FE15/(FE15+FD15)</f>
        <v>0.282051282051282</v>
      </c>
      <c r="FG15" s="363" t="n">
        <f aca="false">EM15+EN15+EU15+EV15</f>
        <v>30</v>
      </c>
      <c r="FH15" s="363" t="n">
        <f aca="false">EO15+EP15+EW15+EX15</f>
        <v>8</v>
      </c>
      <c r="FI15" s="363" t="n">
        <f aca="false">EQ15+ER15+EY15+EZ15</f>
        <v>0</v>
      </c>
      <c r="FJ15" s="363" t="n">
        <f aca="false">SUM(FG15:FI15)</f>
        <v>38</v>
      </c>
      <c r="FK15" s="366" t="n">
        <f aca="false">FH15/FJ15</f>
        <v>0.210526315789474</v>
      </c>
      <c r="FL15" s="366" t="n">
        <f aca="false">FI15/FJ15</f>
        <v>0</v>
      </c>
      <c r="FM15" s="363" t="n">
        <f aca="false">ES15+ET15+FA15+FB15</f>
        <v>1</v>
      </c>
      <c r="FN15" s="363" t="n">
        <f aca="false">SUM(EM15:ET15)</f>
        <v>38</v>
      </c>
      <c r="FO15" s="367" t="n">
        <f aca="false">SUM(EU15:FB15)</f>
        <v>1</v>
      </c>
      <c r="FP15" s="35" t="n">
        <f aca="false">SUM(EM15:FB15)</f>
        <v>39</v>
      </c>
      <c r="GF15" s="368" t="e">
        <f aca="false">(FD15/FR15) - 1</f>
        <v>#DIV/0!</v>
      </c>
      <c r="GG15" s="369" t="e">
        <f aca="false">(FE15/FS15) - 1</f>
        <v>#DIV/0!</v>
      </c>
      <c r="GH15" s="369" t="e">
        <f aca="false">(FF15/FT15) - 1</f>
        <v>#DIV/0!</v>
      </c>
      <c r="GI15" s="369" t="e">
        <f aca="false">(FG15/FU15) - 1</f>
        <v>#DIV/0!</v>
      </c>
      <c r="GJ15" s="369" t="e">
        <f aca="false">(FH15/FV15) - 1</f>
        <v>#DIV/0!</v>
      </c>
      <c r="GK15" s="369" t="e">
        <f aca="false">(FI15/FW15) - 1</f>
        <v>#DIV/0!</v>
      </c>
      <c r="GL15" s="369" t="e">
        <f aca="false">(FJ15/FX15) - 1</f>
        <v>#DIV/0!</v>
      </c>
      <c r="GM15" s="369" t="e">
        <f aca="false">(FK15/FY15) - 1</f>
        <v>#DIV/0!</v>
      </c>
      <c r="GN15" s="369" t="e">
        <f aca="false">(FL15/FZ15) - 1</f>
        <v>#DIV/0!</v>
      </c>
      <c r="GO15" s="369" t="e">
        <f aca="false">(FM15/GA15) - 1</f>
        <v>#DIV/0!</v>
      </c>
      <c r="GP15" s="369" t="e">
        <f aca="false">(FN15/GB15) - 1</f>
        <v>#DIV/0!</v>
      </c>
      <c r="GQ15" s="369" t="e">
        <f aca="false">(FO15/GC15) - 1</f>
        <v>#DIV/0!</v>
      </c>
      <c r="GR15" s="370" t="e">
        <f aca="false">(FP15/GD15) - 1</f>
        <v>#DIV/0!</v>
      </c>
    </row>
    <row r="17" customFormat="false" ht="14.25" hidden="false" customHeight="false" outlineLevel="0" collapsed="false">
      <c r="A17" s="0" t="s">
        <v>205</v>
      </c>
      <c r="B17" s="0" t="n">
        <f aca="false">SUM(B5:B8)</f>
        <v>13</v>
      </c>
      <c r="C17" s="0" t="n">
        <f aca="false">SUM(C5:C8)</f>
        <v>7</v>
      </c>
      <c r="D17" s="0" t="n">
        <f aca="false">SUM(D5:D8)</f>
        <v>6</v>
      </c>
      <c r="E17" s="0" t="n">
        <f aca="false">SUM(E5:E8)</f>
        <v>6</v>
      </c>
      <c r="F17" s="0" t="n">
        <f aca="false">SUM(F5:F8)</f>
        <v>0</v>
      </c>
      <c r="G17" s="0" t="n">
        <f aca="false">SUM(G5:G8)</f>
        <v>0</v>
      </c>
      <c r="H17" s="0" t="n">
        <f aca="false">SUM(H5:H8)</f>
        <v>2</v>
      </c>
      <c r="I17" s="0" t="n">
        <f aca="false">SUM(I5:I8)</f>
        <v>2</v>
      </c>
      <c r="J17" s="0" t="n">
        <f aca="false">SUM(J5:J8)</f>
        <v>7</v>
      </c>
      <c r="K17" s="0" t="n">
        <f aca="false">SUM(K5:K8)</f>
        <v>5</v>
      </c>
      <c r="L17" s="0" t="n">
        <f aca="false">SUM(L5:L8)</f>
        <v>0</v>
      </c>
      <c r="M17" s="0" t="n">
        <f aca="false">SUM(M5:M8)</f>
        <v>0</v>
      </c>
      <c r="N17" s="0" t="n">
        <f aca="false">SUM(N5:N8)</f>
        <v>0</v>
      </c>
      <c r="O17" s="0" t="n">
        <f aca="false">SUM(O5:O8)</f>
        <v>0</v>
      </c>
      <c r="P17" s="0" t="n">
        <f aca="false">SUM(P5:P8)</f>
        <v>0</v>
      </c>
      <c r="Q17" s="0" t="n">
        <f aca="false">SUM(Q5:Q8)</f>
        <v>1</v>
      </c>
      <c r="AV17" s="0" t="s">
        <v>205</v>
      </c>
      <c r="AW17" s="0" t="n">
        <f aca="false">SUM(AW5:AW8)</f>
        <v>16</v>
      </c>
      <c r="AX17" s="0" t="n">
        <f aca="false">SUM(AX5:AX8)</f>
        <v>11</v>
      </c>
      <c r="AY17" s="0" t="n">
        <f aca="false">SUM(AY5:AY8)</f>
        <v>8</v>
      </c>
      <c r="AZ17" s="0" t="n">
        <f aca="false">SUM(AZ5:AZ8)</f>
        <v>3</v>
      </c>
      <c r="BA17" s="0" t="n">
        <f aca="false">SUM(BA5:BA8)</f>
        <v>1</v>
      </c>
      <c r="BB17" s="0" t="n">
        <f aca="false">SUM(BB5:BB8)</f>
        <v>0</v>
      </c>
      <c r="BC17" s="0" t="n">
        <f aca="false">SUM(BC5:BC8)</f>
        <v>3</v>
      </c>
      <c r="BD17" s="0" t="n">
        <f aca="false">SUM(BD5:BD8)</f>
        <v>0</v>
      </c>
      <c r="BE17" s="0" t="n">
        <f aca="false">SUM(BE5:BE8)</f>
        <v>2</v>
      </c>
      <c r="BF17" s="0" t="n">
        <f aca="false">SUM(BF5:BF8)</f>
        <v>1</v>
      </c>
      <c r="BG17" s="0" t="n">
        <f aca="false">SUM(BG5:BG8)</f>
        <v>0</v>
      </c>
      <c r="BH17" s="0" t="n">
        <f aca="false">SUM(BH5:BH8)</f>
        <v>0</v>
      </c>
      <c r="BI17" s="0" t="n">
        <f aca="false">SUM(BI5:BI8)</f>
        <v>0</v>
      </c>
      <c r="BJ17" s="0" t="n">
        <f aca="false">SUM(BJ5:BJ8)</f>
        <v>0</v>
      </c>
      <c r="BK17" s="0" t="n">
        <f aca="false">SUM(BK5:BK8)</f>
        <v>1</v>
      </c>
      <c r="BL17" s="0" t="n">
        <f aca="false">SUM(BL5:BL8)</f>
        <v>0</v>
      </c>
      <c r="CQ17" s="0" t="s">
        <v>205</v>
      </c>
      <c r="CR17" s="0" t="n">
        <f aca="false">SUM(CR5:CR8)</f>
        <v>8</v>
      </c>
      <c r="CS17" s="0" t="n">
        <f aca="false">SUM(CS5:CS8)</f>
        <v>3</v>
      </c>
      <c r="CT17" s="0" t="n">
        <f aca="false">SUM(CT5:CT8)</f>
        <v>4</v>
      </c>
      <c r="CU17" s="0" t="n">
        <f aca="false">SUM(CU5:CU8)</f>
        <v>1</v>
      </c>
      <c r="CV17" s="0" t="n">
        <f aca="false">SUM(CV5:CV8)</f>
        <v>0</v>
      </c>
      <c r="CW17" s="0" t="n">
        <f aca="false">SUM(CW5:CW8)</f>
        <v>0</v>
      </c>
      <c r="CX17" s="0" t="n">
        <f aca="false">SUM(CX5:CX8)</f>
        <v>3</v>
      </c>
      <c r="CY17" s="0" t="n">
        <f aca="false">SUM(CY5:CY8)</f>
        <v>8</v>
      </c>
      <c r="CZ17" s="0" t="n">
        <f aca="false">SUM(CZ5:CZ8)</f>
        <v>1</v>
      </c>
      <c r="DA17" s="0" t="n">
        <f aca="false">SUM(DA5:DA8)</f>
        <v>0</v>
      </c>
      <c r="DB17" s="0" t="n">
        <f aca="false">SUM(DB5:DB8)</f>
        <v>0</v>
      </c>
      <c r="DC17" s="0" t="n">
        <f aca="false">SUM(DC5:DC8)</f>
        <v>0</v>
      </c>
      <c r="DD17" s="0" t="n">
        <f aca="false">SUM(DD5:DD8)</f>
        <v>0</v>
      </c>
      <c r="DE17" s="0" t="n">
        <f aca="false">SUM(DE5:DE8)</f>
        <v>0</v>
      </c>
      <c r="DF17" s="0" t="n">
        <f aca="false">SUM(DF5:DF8)</f>
        <v>0</v>
      </c>
      <c r="DG17" s="0" t="n">
        <f aca="false">SUM(DG5:DG8)</f>
        <v>0</v>
      </c>
      <c r="EL17" s="0" t="s">
        <v>207</v>
      </c>
      <c r="EM17" s="0" t="n">
        <f aca="false">SUM(EM5:EM8)</f>
        <v>15</v>
      </c>
      <c r="EN17" s="0" t="n">
        <f aca="false">SUM(EN5:EN8)</f>
        <v>4</v>
      </c>
      <c r="EO17" s="0" t="n">
        <f aca="false">SUM(EO5:EO8)</f>
        <v>3</v>
      </c>
      <c r="EP17" s="0" t="n">
        <f aca="false">SUM(EP5:EP8)</f>
        <v>4</v>
      </c>
      <c r="EQ17" s="0" t="n">
        <f aca="false">SUM(EQ5:EQ8)</f>
        <v>0</v>
      </c>
      <c r="ER17" s="0" t="n">
        <f aca="false">SUM(ER5:ER8)</f>
        <v>0</v>
      </c>
      <c r="ES17" s="0" t="n">
        <f aca="false">SUM(ES5:ES8)</f>
        <v>0</v>
      </c>
      <c r="ET17" s="0" t="n">
        <f aca="false">SUM(ET5:ET8)</f>
        <v>0</v>
      </c>
      <c r="EU17" s="0" t="n">
        <f aca="false">SUM(EU5:EU8)</f>
        <v>1</v>
      </c>
      <c r="EV17" s="0" t="n">
        <f aca="false">SUM(EV5:EV8)</f>
        <v>0</v>
      </c>
      <c r="EW17" s="0" t="n">
        <f aca="false">SUM(EW5:EW8)</f>
        <v>0</v>
      </c>
      <c r="EX17" s="0" t="n">
        <f aca="false">SUM(EX5:EX8)</f>
        <v>0</v>
      </c>
      <c r="EY17" s="0" t="n">
        <f aca="false">SUM(EY5:EY8)</f>
        <v>1</v>
      </c>
      <c r="EZ17" s="0" t="n">
        <f aca="false">SUM(EZ5:EZ8)</f>
        <v>0</v>
      </c>
      <c r="FA17" s="0" t="n">
        <f aca="false">SUM(FA5:FA8)</f>
        <v>0</v>
      </c>
      <c r="FB17" s="0" t="n">
        <f aca="false">SUM(FB5:FB8)</f>
        <v>0</v>
      </c>
    </row>
    <row r="18" customFormat="false" ht="14.25" hidden="false" customHeight="false" outlineLevel="0" collapsed="false">
      <c r="A18" s="0" t="s">
        <v>206</v>
      </c>
      <c r="B18" s="0" t="n">
        <f aca="false">SUM(B9:B12)</f>
        <v>10</v>
      </c>
      <c r="C18" s="0" t="n">
        <f aca="false">SUM(C9:C12)</f>
        <v>5</v>
      </c>
      <c r="D18" s="0" t="n">
        <f aca="false">SUM(D9:D12)</f>
        <v>10</v>
      </c>
      <c r="E18" s="0" t="n">
        <f aca="false">SUM(E9:E12)</f>
        <v>3</v>
      </c>
      <c r="F18" s="0" t="n">
        <f aca="false">SUM(F9:F12)</f>
        <v>2</v>
      </c>
      <c r="G18" s="0" t="n">
        <f aca="false">SUM(G9:G12)</f>
        <v>0</v>
      </c>
      <c r="H18" s="0" t="n">
        <f aca="false">SUM(H9:H12)</f>
        <v>0</v>
      </c>
      <c r="I18" s="0" t="n">
        <f aca="false">SUM(I9:I12)</f>
        <v>1</v>
      </c>
      <c r="J18" s="0" t="n">
        <f aca="false">SUM(J9:J12)</f>
        <v>5</v>
      </c>
      <c r="K18" s="0" t="n">
        <f aca="false">SUM(K9:K12)</f>
        <v>10</v>
      </c>
      <c r="L18" s="0" t="n">
        <f aca="false">SUM(L9:L12)</f>
        <v>1</v>
      </c>
      <c r="M18" s="0" t="n">
        <f aca="false">SUM(M9:M12)</f>
        <v>1</v>
      </c>
      <c r="N18" s="0" t="n">
        <f aca="false">SUM(N9:N12)</f>
        <v>0</v>
      </c>
      <c r="O18" s="0" t="n">
        <f aca="false">SUM(O9:O12)</f>
        <v>0</v>
      </c>
      <c r="P18" s="0" t="n">
        <f aca="false">SUM(P9:P12)</f>
        <v>0</v>
      </c>
      <c r="Q18" s="0" t="n">
        <f aca="false">SUM(Q9:Q12)</f>
        <v>1</v>
      </c>
      <c r="AV18" s="0" t="s">
        <v>206</v>
      </c>
      <c r="AW18" s="0" t="n">
        <f aca="false">SUM(AW9:AW12)</f>
        <v>8</v>
      </c>
      <c r="AX18" s="0" t="n">
        <f aca="false">SUM(AX9:AX12)</f>
        <v>4</v>
      </c>
      <c r="AY18" s="0" t="n">
        <f aca="false">SUM(AY9:AY12)</f>
        <v>5</v>
      </c>
      <c r="AZ18" s="0" t="n">
        <f aca="false">SUM(AZ9:AZ12)</f>
        <v>3</v>
      </c>
      <c r="BA18" s="0" t="n">
        <f aca="false">SUM(BA9:BA12)</f>
        <v>3</v>
      </c>
      <c r="BB18" s="0" t="n">
        <f aca="false">SUM(BB9:BB12)</f>
        <v>0</v>
      </c>
      <c r="BC18" s="0" t="n">
        <f aca="false">SUM(BC9:BC12)</f>
        <v>1</v>
      </c>
      <c r="BD18" s="0" t="n">
        <f aca="false">SUM(BD9:BD12)</f>
        <v>1</v>
      </c>
      <c r="BE18" s="0" t="n">
        <f aca="false">SUM(BE9:BE12)</f>
        <v>2</v>
      </c>
      <c r="BF18" s="0" t="n">
        <f aca="false">SUM(BF9:BF12)</f>
        <v>2</v>
      </c>
      <c r="BG18" s="0" t="n">
        <f aca="false">SUM(BG9:BG12)</f>
        <v>0</v>
      </c>
      <c r="BH18" s="0" t="n">
        <f aca="false">SUM(BH9:BH12)</f>
        <v>0</v>
      </c>
      <c r="BI18" s="0" t="n">
        <f aca="false">SUM(BI9:BI12)</f>
        <v>1</v>
      </c>
      <c r="BJ18" s="0" t="n">
        <f aca="false">SUM(BJ9:BJ12)</f>
        <v>0</v>
      </c>
      <c r="BK18" s="0" t="n">
        <f aca="false">SUM(BK9:BK12)</f>
        <v>4</v>
      </c>
      <c r="BL18" s="0" t="n">
        <f aca="false">SUM(BL9:BL12)</f>
        <v>3</v>
      </c>
      <c r="CQ18" s="0" t="s">
        <v>206</v>
      </c>
      <c r="CR18" s="0" t="n">
        <f aca="false">SUM(CR9:CR12)</f>
        <v>11</v>
      </c>
      <c r="CS18" s="0" t="n">
        <f aca="false">SUM(CS9:CS12)</f>
        <v>3</v>
      </c>
      <c r="CT18" s="0" t="n">
        <f aca="false">SUM(CT9:CT12)</f>
        <v>3</v>
      </c>
      <c r="CU18" s="0" t="n">
        <f aca="false">SUM(CU9:CU12)</f>
        <v>2</v>
      </c>
      <c r="CV18" s="0" t="n">
        <f aca="false">SUM(CV9:CV12)</f>
        <v>2</v>
      </c>
      <c r="CW18" s="0" t="n">
        <f aca="false">SUM(CW9:CW12)</f>
        <v>0</v>
      </c>
      <c r="CX18" s="0" t="n">
        <f aca="false">SUM(CX9:CX12)</f>
        <v>2</v>
      </c>
      <c r="CY18" s="0" t="n">
        <f aca="false">SUM(CY9:CY12)</f>
        <v>8</v>
      </c>
      <c r="CZ18" s="0" t="n">
        <f aca="false">SUM(CZ9:CZ12)</f>
        <v>4</v>
      </c>
      <c r="DA18" s="0" t="n">
        <f aca="false">SUM(DA9:DA12)</f>
        <v>0</v>
      </c>
      <c r="DB18" s="0" t="n">
        <f aca="false">SUM(DB9:DB12)</f>
        <v>1</v>
      </c>
      <c r="DC18" s="0" t="n">
        <f aca="false">SUM(DC9:DC12)</f>
        <v>2</v>
      </c>
      <c r="DD18" s="0" t="n">
        <f aca="false">SUM(DD9:DD12)</f>
        <v>0</v>
      </c>
      <c r="DE18" s="0" t="n">
        <f aca="false">SUM(DE9:DE12)</f>
        <v>0</v>
      </c>
      <c r="DF18" s="0" t="n">
        <f aca="false">SUM(DF9:DF12)</f>
        <v>1</v>
      </c>
      <c r="DG18" s="0" t="n">
        <f aca="false">SUM(DG9:DG12)</f>
        <v>0</v>
      </c>
      <c r="EL18" s="0" t="s">
        <v>208</v>
      </c>
      <c r="EM18" s="0" t="n">
        <f aca="false">SUM(EM9:EM12)</f>
        <v>16</v>
      </c>
      <c r="EN18" s="0" t="n">
        <f aca="false">SUM(EN9:EN12)</f>
        <v>1</v>
      </c>
      <c r="EO18" s="0" t="n">
        <f aca="false">SUM(EO9:EO12)</f>
        <v>0</v>
      </c>
      <c r="EP18" s="0" t="n">
        <f aca="false">SUM(EP9:EP12)</f>
        <v>2</v>
      </c>
      <c r="EQ18" s="0" t="n">
        <f aca="false">SUM(EQ9:EQ12)</f>
        <v>0</v>
      </c>
      <c r="ER18" s="0" t="n">
        <f aca="false">SUM(ER9:ER12)</f>
        <v>0</v>
      </c>
      <c r="ES18" s="0" t="n">
        <f aca="false">SUM(ES9:ES12)</f>
        <v>0</v>
      </c>
      <c r="ET18" s="0" t="n">
        <f aca="false">SUM(ET9:ET12)</f>
        <v>0</v>
      </c>
      <c r="EU18" s="0" t="n">
        <f aca="false">SUM(EU9:EU12)</f>
        <v>0</v>
      </c>
      <c r="EV18" s="0" t="n">
        <f aca="false">SUM(EV9:EV12)</f>
        <v>0</v>
      </c>
      <c r="EW18" s="0" t="n">
        <f aca="false">SUM(EW9:EW12)</f>
        <v>0</v>
      </c>
      <c r="EX18" s="0" t="n">
        <f aca="false">SUM(EX9:EX12)</f>
        <v>0</v>
      </c>
      <c r="EY18" s="0" t="n">
        <f aca="false">SUM(EY9:EY12)</f>
        <v>0</v>
      </c>
      <c r="EZ18" s="0" t="n">
        <f aca="false">SUM(EZ9:EZ12)</f>
        <v>0</v>
      </c>
      <c r="FA18" s="0" t="n">
        <f aca="false">SUM(FA9:FA12)</f>
        <v>0</v>
      </c>
      <c r="FB18" s="0" t="n">
        <f aca="false">SUM(FB9:FB12)</f>
        <v>1</v>
      </c>
    </row>
    <row r="20" customFormat="false" ht="14.25" hidden="false" customHeight="false" outlineLevel="0" collapsed="false">
      <c r="CQ20" s="0" t="s">
        <v>210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91</v>
      </c>
      <c r="T24" s="152" t="n">
        <f aca="false">Y15</f>
        <v>54</v>
      </c>
      <c r="U24" s="153" t="n">
        <f aca="false">V24/S24</f>
        <v>0.296703296703297</v>
      </c>
      <c r="V24" s="154" t="n">
        <f aca="false">W14</f>
        <v>27</v>
      </c>
      <c r="W24" s="153" t="n">
        <f aca="false">X24/S24</f>
        <v>0.406593406593407</v>
      </c>
      <c r="X24" s="154" t="n">
        <f aca="false">C14+E14+G14+K14+M14+O14</f>
        <v>37</v>
      </c>
      <c r="Y24" s="153" t="n">
        <f aca="false">Z24/X24</f>
        <v>0.27027027027027</v>
      </c>
      <c r="Z24" s="154" t="n">
        <f aca="false">E14+M14</f>
        <v>10</v>
      </c>
      <c r="AA24" s="155" t="n">
        <f aca="false">X14</f>
        <v>2</v>
      </c>
      <c r="AB24" s="155" t="n">
        <f aca="false">X15</f>
        <v>1</v>
      </c>
      <c r="AC24" s="155" t="n">
        <f aca="false">AB14</f>
        <v>7</v>
      </c>
      <c r="AD24" s="155" t="n">
        <f aca="false">AB15</f>
        <v>2</v>
      </c>
      <c r="AE24" s="152" t="n">
        <f aca="false">AC14</f>
        <v>67</v>
      </c>
      <c r="AF24" s="152" t="n">
        <f aca="false">AC15</f>
        <v>38</v>
      </c>
      <c r="AG24" s="152" t="n">
        <f aca="false">AD14</f>
        <v>31</v>
      </c>
      <c r="AH24" s="152" t="n">
        <f aca="false">AD15</f>
        <v>18</v>
      </c>
      <c r="BN24" s="152" t="n">
        <f aca="false">BT14</f>
        <v>70</v>
      </c>
      <c r="BO24" s="152" t="n">
        <f aca="false">BT15</f>
        <v>47</v>
      </c>
      <c r="BP24" s="153" t="n">
        <f aca="false">BQ24/BN24</f>
        <v>0.271428571428571</v>
      </c>
      <c r="BQ24" s="154" t="n">
        <f aca="false">BR14</f>
        <v>19</v>
      </c>
      <c r="BR24" s="153" t="n">
        <f aca="false">BS24/BN24</f>
        <v>0.342857142857143</v>
      </c>
      <c r="BS24" s="154" t="n">
        <f aca="false">AX14+AZ14+BB14+BF14+BH14+BJ14</f>
        <v>24</v>
      </c>
      <c r="BT24" s="153" t="n">
        <f aca="false">BU24/BS24</f>
        <v>0.25</v>
      </c>
      <c r="BU24" s="154" t="n">
        <f aca="false">AZ14+BH14</f>
        <v>6</v>
      </c>
      <c r="BV24" s="155" t="n">
        <f aca="false">BS14</f>
        <v>5</v>
      </c>
      <c r="BW24" s="155" t="n">
        <f aca="false">BS15</f>
        <v>3</v>
      </c>
      <c r="BX24" s="155" t="n">
        <f aca="false">BW14</f>
        <v>13</v>
      </c>
      <c r="BY24" s="155" t="n">
        <f aca="false">BW15</f>
        <v>4</v>
      </c>
      <c r="BZ24" s="152" t="n">
        <f aca="false">BX14</f>
        <v>67</v>
      </c>
      <c r="CA24" s="152" t="n">
        <f aca="false">BX15</f>
        <v>40</v>
      </c>
      <c r="CB24" s="152" t="n">
        <f aca="false">BY14</f>
        <v>16</v>
      </c>
      <c r="CC24" s="152" t="n">
        <f aca="false">BY15</f>
        <v>11</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R24"/>
  <sheetViews>
    <sheetView showFormulas="false" showGridLines="true" showRowColHeaders="true" showZeros="true" rightToLeft="false" tabSelected="false" showOutlineSymbols="true" defaultGridColor="true" view="normal" topLeftCell="BG1" colorId="64" zoomScale="75" zoomScaleNormal="75" zoomScalePageLayoutView="100" workbookViewId="0">
      <selection pane="topLeft" activeCell="A22" activeCellId="1" sqref="E31:G31 A22"/>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s>
  <sheetData>
    <row r="1" customFormat="false" ht="25.5" hidden="false" customHeight="fals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58</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Crassier Voie Verte</v>
      </c>
      <c r="T2" s="325"/>
      <c r="U2" s="325"/>
      <c r="V2" s="325"/>
      <c r="W2" s="325"/>
      <c r="X2" s="325"/>
      <c r="Y2" s="325"/>
      <c r="Z2" s="325"/>
      <c r="AA2" s="325"/>
      <c r="AB2" s="325"/>
      <c r="AC2" s="325"/>
      <c r="AD2" s="325"/>
      <c r="AH2" s="326" t="str">
        <f aca="false">"Changement depuis 2022 " &amp; $AX1</f>
        <v>Changement depuis 2022 Crassier Voie Verte</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Crassier Voie Verte</v>
      </c>
      <c r="BO2" s="325"/>
      <c r="BP2" s="325"/>
      <c r="BQ2" s="325"/>
      <c r="BR2" s="325"/>
      <c r="BS2" s="325"/>
      <c r="BT2" s="325"/>
      <c r="BU2" s="325"/>
      <c r="BV2" s="325"/>
      <c r="BW2" s="325"/>
      <c r="BX2" s="325"/>
      <c r="BY2" s="325"/>
      <c r="CC2" s="326" t="str">
        <f aca="false">"Changement depuis 2022 " &amp; $AX1</f>
        <v>Changement depuis 2022 Crassier Voie Verte</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Crassier Voie Verte</v>
      </c>
      <c r="DJ2" s="325"/>
      <c r="DK2" s="325"/>
      <c r="DL2" s="325"/>
      <c r="DM2" s="325"/>
      <c r="DN2" s="325"/>
      <c r="DO2" s="325"/>
      <c r="DP2" s="325"/>
      <c r="DQ2" s="325"/>
      <c r="DR2" s="325"/>
      <c r="DS2" s="325"/>
      <c r="DT2" s="325"/>
      <c r="DX2" s="326" t="str">
        <f aca="false">"Changement depuis 2021 " &amp; $CS1</f>
        <v>Changement depuis 2021 Crassier Voie Verte</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Crassier Voie Verte</v>
      </c>
      <c r="FE2" s="325"/>
      <c r="FF2" s="325"/>
      <c r="FG2" s="325"/>
      <c r="FH2" s="325"/>
      <c r="FI2" s="325"/>
      <c r="FJ2" s="325"/>
      <c r="FK2" s="325"/>
      <c r="FL2" s="325"/>
      <c r="FM2" s="325"/>
      <c r="FN2" s="325"/>
      <c r="FO2" s="325"/>
      <c r="FR2" s="325" t="str">
        <f aca="false">"Totaux 2020 " &amp; $EN1</f>
        <v>Totaux 2020 Crassier Voie Verte</v>
      </c>
      <c r="FS2" s="325"/>
      <c r="FT2" s="325"/>
      <c r="FU2" s="325"/>
      <c r="FV2" s="325"/>
      <c r="FW2" s="325"/>
      <c r="FX2" s="325"/>
      <c r="FY2" s="325"/>
      <c r="FZ2" s="325"/>
      <c r="GA2" s="325"/>
      <c r="GB2" s="325"/>
      <c r="GC2" s="325"/>
      <c r="GF2" s="326" t="str">
        <f aca="false">"Changement depuis 2020 " &amp; $EN1</f>
        <v>Changement depuis 2020 Crassier Voie Verte</v>
      </c>
      <c r="GG2" s="326"/>
      <c r="GH2" s="326"/>
      <c r="GI2" s="326"/>
      <c r="GJ2" s="326"/>
      <c r="GK2" s="326"/>
      <c r="GL2" s="326"/>
      <c r="GM2" s="326"/>
      <c r="GN2" s="326"/>
      <c r="GO2" s="326"/>
      <c r="GP2" s="326"/>
      <c r="GQ2" s="326"/>
      <c r="GR2" s="327"/>
    </row>
    <row r="3" customFormat="false" ht="16.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F3" s="324"/>
      <c r="AG3" s="324"/>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A3" s="324"/>
      <c r="CB3" s="324"/>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P3" s="324"/>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V3" s="324"/>
      <c r="DW3" s="324"/>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19.5" hidden="false" customHeight="false" outlineLevel="0" collapsed="false">
      <c r="A5" s="344" t="n">
        <v>0.291666666666667</v>
      </c>
      <c r="B5" s="345" t="n">
        <v>3</v>
      </c>
      <c r="C5" s="371" t="n">
        <v>1</v>
      </c>
      <c r="D5" s="345" t="n">
        <v>1</v>
      </c>
      <c r="E5" s="371" t="n">
        <v>1</v>
      </c>
      <c r="F5" s="345"/>
      <c r="G5" s="371"/>
      <c r="H5" s="345" t="n">
        <v>1</v>
      </c>
      <c r="I5" s="371" t="n">
        <v>1</v>
      </c>
      <c r="J5" s="345"/>
      <c r="K5" s="371"/>
      <c r="L5" s="345"/>
      <c r="M5" s="371"/>
      <c r="N5" s="345"/>
      <c r="O5" s="371"/>
      <c r="P5" s="345" t="n">
        <v>1</v>
      </c>
      <c r="Q5" s="371"/>
      <c r="S5" s="340" t="n">
        <f aca="false">B5+D5+F5+H5+J5+L5+N5+P5</f>
        <v>6</v>
      </c>
      <c r="T5" s="4" t="n">
        <f aca="false">C5+E5+G5+I5+K5+M5+O5+Q5</f>
        <v>3</v>
      </c>
      <c r="U5" s="341" t="n">
        <f aca="false">T5/(T5+S5)</f>
        <v>0.333333333333333</v>
      </c>
      <c r="V5" s="4" t="n">
        <f aca="false">B5+C5+J5+K5</f>
        <v>4</v>
      </c>
      <c r="W5" s="4" t="n">
        <f aca="false">D5+E5+L5+M5</f>
        <v>2</v>
      </c>
      <c r="X5" s="4" t="n">
        <f aca="false">F5+G5+N5+O5</f>
        <v>0</v>
      </c>
      <c r="Y5" s="4" t="n">
        <f aca="false">SUM(V5:X5)</f>
        <v>6</v>
      </c>
      <c r="Z5" s="15" t="n">
        <f aca="false">W5/Y5</f>
        <v>0.333333333333333</v>
      </c>
      <c r="AA5" s="15" t="n">
        <f aca="false">X5/Y5</f>
        <v>0</v>
      </c>
      <c r="AB5" s="4" t="n">
        <f aca="false">H5+I5+P5+Q5</f>
        <v>3</v>
      </c>
      <c r="AC5" s="4" t="n">
        <f aca="false">SUM(B5:I5)</f>
        <v>8</v>
      </c>
      <c r="AD5" s="342" t="n">
        <f aca="false">SUM(J5:Q5)</f>
        <v>1</v>
      </c>
      <c r="AE5" s="343" t="n">
        <f aca="false">SUM(B5:Q5)</f>
        <v>9</v>
      </c>
      <c r="AH5" s="15" t="n">
        <f aca="false">(S5/BN5) - 1</f>
        <v>-0.454545454545455</v>
      </c>
      <c r="AI5" s="15" t="n">
        <f aca="false">(T5/BO5) - 1</f>
        <v>0.5</v>
      </c>
      <c r="AJ5" s="15" t="n">
        <f aca="false">(U5/BP5) - 1</f>
        <v>1.16666666666667</v>
      </c>
      <c r="AK5" s="15" t="n">
        <f aca="false">(V5/BQ5) - 1</f>
        <v>-0.333333333333333</v>
      </c>
      <c r="AL5" s="15" t="n">
        <f aca="false">(W5/BR5) - 1</f>
        <v>-0.333333333333333</v>
      </c>
      <c r="AM5" s="15" t="n">
        <f aca="false">(X5/BS5) - 1</f>
        <v>-1</v>
      </c>
      <c r="AN5" s="15" t="n">
        <f aca="false">(Y5/BT5) - 1</f>
        <v>-0.454545454545455</v>
      </c>
      <c r="AO5" s="15" t="n">
        <f aca="false">(Z5/BU5) - 1</f>
        <v>0.222222222222222</v>
      </c>
      <c r="AP5" s="15" t="n">
        <f aca="false">(AA5/BV5) - 1</f>
        <v>-1</v>
      </c>
      <c r="AQ5" s="15" t="n">
        <f aca="false">(AB5/BW5) - 1</f>
        <v>0.5</v>
      </c>
      <c r="AR5" s="15" t="n">
        <f aca="false">(AC5/BX5) - 1</f>
        <v>-0.272727272727273</v>
      </c>
      <c r="AS5" s="15" t="n">
        <f aca="false">(AD5/BY5) - 1</f>
        <v>-0.5</v>
      </c>
      <c r="AT5" s="15" t="n">
        <f aca="false">(AE5/BZ5) - 1</f>
        <v>-0.307692307692308</v>
      </c>
      <c r="AV5" s="344" t="n">
        <v>0.291666666666667</v>
      </c>
      <c r="AW5" s="345" t="n">
        <v>4</v>
      </c>
      <c r="AX5" s="371"/>
      <c r="AY5" s="345" t="n">
        <v>1</v>
      </c>
      <c r="AZ5" s="371" t="n">
        <v>2</v>
      </c>
      <c r="BA5" s="345" t="n">
        <v>2</v>
      </c>
      <c r="BB5" s="371"/>
      <c r="BC5" s="345" t="n">
        <v>2</v>
      </c>
      <c r="BD5" s="371"/>
      <c r="BE5" s="345" t="n">
        <v>2</v>
      </c>
      <c r="BF5" s="371"/>
      <c r="BG5" s="345"/>
      <c r="BH5" s="371"/>
      <c r="BI5" s="345"/>
      <c r="BJ5" s="371"/>
      <c r="BK5" s="345"/>
      <c r="BL5" s="371"/>
      <c r="BN5" s="340" t="n">
        <f aca="false">AW5+AY5+BA5+BC5+BE5+BG5+BI5+BK5</f>
        <v>11</v>
      </c>
      <c r="BO5" s="4" t="n">
        <f aca="false">AX5+AZ5+BB5+BD5+BF5+BH5+BJ5+BL5</f>
        <v>2</v>
      </c>
      <c r="BP5" s="341" t="n">
        <f aca="false">BO5/(BO5+BN5)</f>
        <v>0.153846153846154</v>
      </c>
      <c r="BQ5" s="4" t="n">
        <f aca="false">AW5+AX5+BE5+BF5</f>
        <v>6</v>
      </c>
      <c r="BR5" s="4" t="n">
        <f aca="false">AY5+AZ5+BG5+BH5</f>
        <v>3</v>
      </c>
      <c r="BS5" s="4" t="n">
        <f aca="false">BA5+BB5+BI5+BJ5</f>
        <v>2</v>
      </c>
      <c r="BT5" s="4" t="n">
        <f aca="false">SUM(BQ5:BS5)</f>
        <v>11</v>
      </c>
      <c r="BU5" s="15" t="n">
        <f aca="false">BR5/BT5</f>
        <v>0.272727272727273</v>
      </c>
      <c r="BV5" s="15" t="n">
        <f aca="false">BS5/BT5</f>
        <v>0.181818181818182</v>
      </c>
      <c r="BW5" s="4" t="n">
        <f aca="false">BC5+BD5+BK5+BL5</f>
        <v>2</v>
      </c>
      <c r="BX5" s="4" t="n">
        <f aca="false">SUM(AW5:BD5)</f>
        <v>11</v>
      </c>
      <c r="BY5" s="342" t="n">
        <f aca="false">SUM(BE5:BL5)</f>
        <v>2</v>
      </c>
      <c r="BZ5" s="343" t="n">
        <f aca="false">SUM(AW5:BL5)</f>
        <v>13</v>
      </c>
      <c r="CC5" s="15" t="n">
        <f aca="false">(BN5/DI5) - 1</f>
        <v>1.75</v>
      </c>
      <c r="CD5" s="15" t="n">
        <f aca="false">(BO5/DJ5) - 1</f>
        <v>0</v>
      </c>
      <c r="CE5" s="15" t="n">
        <f aca="false">(BP5/DK5) - 1</f>
        <v>-0.538461538461538</v>
      </c>
      <c r="CF5" s="15" t="n">
        <f aca="false">(BQ5/DL5) - 1</f>
        <v>0.5</v>
      </c>
      <c r="CG5" s="15" t="n">
        <f aca="false">(BR5/DM5) - 1</f>
        <v>2</v>
      </c>
      <c r="CH5" s="15" t="e">
        <f aca="false">(BS5/DN5) - 1</f>
        <v>#DIV/0!</v>
      </c>
      <c r="CI5" s="15" t="n">
        <f aca="false">(BT5/DO5) - 1</f>
        <v>1.2</v>
      </c>
      <c r="CJ5" s="15" t="n">
        <f aca="false">(BU5/DP5) - 1</f>
        <v>0.363636363636364</v>
      </c>
      <c r="CK5" s="15" t="e">
        <f aca="false">(BV5/DQ5) - 1</f>
        <v>#DIV/0!</v>
      </c>
      <c r="CL5" s="15" t="n">
        <f aca="false">(BW5/DR5) - 1</f>
        <v>1</v>
      </c>
      <c r="CM5" s="15" t="n">
        <f aca="false">(BX5/DS5) - 1</f>
        <v>0.833333333333333</v>
      </c>
      <c r="CN5" s="15" t="e">
        <f aca="false">(BY5/DT5) - 1</f>
        <v>#DIV/0!</v>
      </c>
      <c r="CO5" s="15" t="n">
        <f aca="false">(BZ5/DU5) - 1</f>
        <v>1.16666666666667</v>
      </c>
      <c r="CQ5" s="344" t="n">
        <v>0.291666666666667</v>
      </c>
      <c r="CR5" s="430" t="n">
        <v>3</v>
      </c>
      <c r="CS5" s="430" t="n">
        <v>1</v>
      </c>
      <c r="CT5" s="430"/>
      <c r="CU5" s="430" t="n">
        <v>1</v>
      </c>
      <c r="CV5" s="430"/>
      <c r="CW5" s="430"/>
      <c r="CX5" s="430" t="n">
        <v>1</v>
      </c>
      <c r="CY5" s="430"/>
      <c r="CZ5" s="430"/>
      <c r="DA5" s="430"/>
      <c r="DB5" s="430"/>
      <c r="DC5" s="430"/>
      <c r="DD5" s="430"/>
      <c r="DE5" s="430"/>
      <c r="DF5" s="430"/>
      <c r="DG5" s="373"/>
      <c r="DI5" s="340" t="n">
        <f aca="false">CR5+CT5+CV5+CX5+CZ5+DB5+DD5+DF5</f>
        <v>4</v>
      </c>
      <c r="DJ5" s="4" t="n">
        <f aca="false">CS5+CU5+CW5+CY5+DA5+DC5+DE5+DG5</f>
        <v>2</v>
      </c>
      <c r="DK5" s="341" t="n">
        <f aca="false">DJ5/(DJ5+DI5)</f>
        <v>0.333333333333333</v>
      </c>
      <c r="DL5" s="4" t="n">
        <f aca="false">CR5+CS5+CZ5+DA5</f>
        <v>4</v>
      </c>
      <c r="DM5" s="4" t="n">
        <f aca="false">CT5+CU5+DB5+DC5</f>
        <v>1</v>
      </c>
      <c r="DN5" s="4" t="n">
        <f aca="false">CV5+CW5+DD5+DE5</f>
        <v>0</v>
      </c>
      <c r="DO5" s="4" t="n">
        <f aca="false">SUM(DL5:DN5)</f>
        <v>5</v>
      </c>
      <c r="DP5" s="15" t="n">
        <f aca="false">DM5/DO5</f>
        <v>0.2</v>
      </c>
      <c r="DQ5" s="15" t="n">
        <f aca="false">DN5/DO5</f>
        <v>0</v>
      </c>
      <c r="DR5" s="4" t="n">
        <f aca="false">CX5+CY5+DF5+DG5</f>
        <v>1</v>
      </c>
      <c r="DS5" s="4" t="n">
        <f aca="false">SUM(CR5:CY5)</f>
        <v>6</v>
      </c>
      <c r="DT5" s="342" t="n">
        <f aca="false">SUM(CZ5:DG5)</f>
        <v>0</v>
      </c>
      <c r="DU5" s="343" t="n">
        <f aca="false">SUM(CR5:DG5)</f>
        <v>6</v>
      </c>
      <c r="DX5" s="15" t="n">
        <f aca="false">(DI5/FD5) - 1</f>
        <v>0.333333333333333</v>
      </c>
      <c r="DY5" s="15" t="n">
        <f aca="false">(DJ5/FE5) - 1</f>
        <v>1</v>
      </c>
      <c r="DZ5" s="15" t="n">
        <f aca="false">(DK5/FF5) - 1</f>
        <v>0.333333333333333</v>
      </c>
      <c r="EA5" s="15" t="n">
        <f aca="false">(DL5/FG5) - 1</f>
        <v>1</v>
      </c>
      <c r="EB5" s="15" t="n">
        <f aca="false">(DM5/FH5) - 1</f>
        <v>-0.5</v>
      </c>
      <c r="EC5" s="15" t="e">
        <f aca="false">(DN5/FI5) - 1</f>
        <v>#DIV/0!</v>
      </c>
      <c r="ED5" s="15" t="n">
        <f aca="false">(DO5/FJ5) - 1</f>
        <v>0.25</v>
      </c>
      <c r="EE5" s="15" t="n">
        <f aca="false">(DP5/FK5) - 1</f>
        <v>-0.6</v>
      </c>
      <c r="EF5" s="15" t="e">
        <f aca="false">(DQ5/FL5) - 1</f>
        <v>#DIV/0!</v>
      </c>
      <c r="EG5" s="15" t="e">
        <f aca="false">(DR5/FM5) - 1</f>
        <v>#DIV/0!</v>
      </c>
      <c r="EH5" s="15" t="n">
        <f aca="false">(DS5/FN5) - 1</f>
        <v>1</v>
      </c>
      <c r="EI5" s="15" t="n">
        <f aca="false">(DT5/FO5) - 1</f>
        <v>-1</v>
      </c>
      <c r="EJ5" s="15" t="n">
        <f aca="false">(DU5/FP5) - 1</f>
        <v>0.5</v>
      </c>
      <c r="EL5" s="346" t="n">
        <v>0.291666666666667</v>
      </c>
      <c r="EM5" s="345" t="n">
        <v>1</v>
      </c>
      <c r="EN5" s="371"/>
      <c r="EO5" s="345" t="n">
        <v>1</v>
      </c>
      <c r="EP5" s="371" t="n">
        <v>1</v>
      </c>
      <c r="EQ5" s="345"/>
      <c r="ER5" s="371"/>
      <c r="ES5" s="345"/>
      <c r="ET5" s="371"/>
      <c r="EU5" s="345" t="n">
        <v>1</v>
      </c>
      <c r="EV5" s="371"/>
      <c r="EW5" s="345"/>
      <c r="EX5" s="371"/>
      <c r="EY5" s="345"/>
      <c r="EZ5" s="371"/>
      <c r="FA5" s="345"/>
      <c r="FB5" s="371"/>
      <c r="FD5" s="340" t="n">
        <f aca="false">EM5+EO5+EQ5+ES5+EU5+EW5+EY5+FA5</f>
        <v>3</v>
      </c>
      <c r="FE5" s="4" t="n">
        <f aca="false">EN5+EP5+ER5+ET5+EV5+EX5+EZ5+FB5</f>
        <v>1</v>
      </c>
      <c r="FF5" s="341" t="n">
        <f aca="false">FE5/(FE5+FD5)</f>
        <v>0.25</v>
      </c>
      <c r="FG5" s="4" t="n">
        <f aca="false">EM5+EN5+EU5+EV5</f>
        <v>2</v>
      </c>
      <c r="FH5" s="4" t="n">
        <f aca="false">EO5+EP5+EW5+EX5</f>
        <v>2</v>
      </c>
      <c r="FI5" s="4" t="n">
        <f aca="false">EQ5+ER5+EY5+EZ5</f>
        <v>0</v>
      </c>
      <c r="FJ5" s="4" t="n">
        <f aca="false">SUM(FG5:FI5)</f>
        <v>4</v>
      </c>
      <c r="FK5" s="15" t="n">
        <f aca="false">FH5/FJ5</f>
        <v>0.5</v>
      </c>
      <c r="FL5" s="15" t="n">
        <f aca="false">FI5/FJ5</f>
        <v>0</v>
      </c>
      <c r="FM5" s="4" t="n">
        <f aca="false">ES5+ET5+FA5+FB5</f>
        <v>0</v>
      </c>
      <c r="FN5" s="4" t="n">
        <f aca="false">SUM(EM5:ET5)</f>
        <v>3</v>
      </c>
      <c r="FO5" s="342" t="n">
        <f aca="false">SUM(EU5:FB5)</f>
        <v>1</v>
      </c>
      <c r="FP5" s="343" t="n">
        <f aca="false">SUM(EM5:FB5)</f>
        <v>4</v>
      </c>
      <c r="FR5" s="0" t="n">
        <v>3</v>
      </c>
      <c r="FS5" s="0" t="n">
        <v>0</v>
      </c>
      <c r="FT5" s="0" t="n">
        <v>0</v>
      </c>
      <c r="FU5" s="0" t="n">
        <v>3</v>
      </c>
      <c r="FV5" s="0" t="n">
        <v>0</v>
      </c>
      <c r="FW5" s="0" t="n">
        <v>0</v>
      </c>
      <c r="FX5" s="0" t="n">
        <v>3</v>
      </c>
      <c r="FY5" s="0" t="n">
        <v>0</v>
      </c>
      <c r="FZ5" s="0" t="n">
        <v>0</v>
      </c>
      <c r="GA5" s="0" t="n">
        <v>0</v>
      </c>
      <c r="GB5" s="0" t="n">
        <v>2</v>
      </c>
      <c r="GC5" s="0" t="n">
        <v>1</v>
      </c>
      <c r="GD5" s="0" t="n">
        <v>3</v>
      </c>
      <c r="GF5" s="347" t="n">
        <f aca="false">(FD5/FR5) - 1</f>
        <v>0</v>
      </c>
      <c r="GG5" s="15" t="e">
        <f aca="false">(FE5/FS5) - 1</f>
        <v>#DIV/0!</v>
      </c>
      <c r="GH5" s="15" t="e">
        <f aca="false">(FF5/FT5) - 1</f>
        <v>#DIV/0!</v>
      </c>
      <c r="GI5" s="15" t="n">
        <f aca="false">(FG5/FU5) - 1</f>
        <v>-0.333333333333333</v>
      </c>
      <c r="GJ5" s="15" t="e">
        <f aca="false">(FH5/FV5) - 1</f>
        <v>#DIV/0!</v>
      </c>
      <c r="GK5" s="15" t="e">
        <f aca="false">(FI5/FW5) - 1</f>
        <v>#DIV/0!</v>
      </c>
      <c r="GL5" s="15" t="n">
        <f aca="false">(FJ5/FX5) - 1</f>
        <v>0.333333333333333</v>
      </c>
      <c r="GM5" s="15" t="e">
        <f aca="false">(FK5/FY5) - 1</f>
        <v>#DIV/0!</v>
      </c>
      <c r="GN5" s="15" t="e">
        <f aca="false">(FL5/FZ5) - 1</f>
        <v>#DIV/0!</v>
      </c>
      <c r="GO5" s="15" t="e">
        <f aca="false">(FM5/GA5) - 1</f>
        <v>#DIV/0!</v>
      </c>
      <c r="GP5" s="15" t="n">
        <f aca="false">(FN5/GB5) - 1</f>
        <v>0.5</v>
      </c>
      <c r="GQ5" s="15" t="n">
        <f aca="false">(FO5/GC5) - 1</f>
        <v>0</v>
      </c>
      <c r="GR5" s="348" t="n">
        <f aca="false">(FP5/GD5) - 1</f>
        <v>0.333333333333333</v>
      </c>
    </row>
    <row r="6" customFormat="false" ht="19.5" hidden="false" customHeight="false" outlineLevel="0" collapsed="false">
      <c r="A6" s="349" t="n">
        <v>0.302083333333333</v>
      </c>
      <c r="B6" s="376" t="n">
        <v>2</v>
      </c>
      <c r="C6" s="377"/>
      <c r="D6" s="376" t="n">
        <v>1</v>
      </c>
      <c r="E6" s="377"/>
      <c r="F6" s="376"/>
      <c r="G6" s="377"/>
      <c r="H6" s="376"/>
      <c r="I6" s="377"/>
      <c r="J6" s="376"/>
      <c r="K6" s="377"/>
      <c r="L6" s="376"/>
      <c r="M6" s="377"/>
      <c r="N6" s="376"/>
      <c r="O6" s="377"/>
      <c r="P6" s="376"/>
      <c r="Q6" s="377"/>
      <c r="S6" s="340" t="n">
        <f aca="false">B6+D6+F6+H6+J6+L6+N6+P6</f>
        <v>3</v>
      </c>
      <c r="T6" s="4" t="n">
        <f aca="false">C6+E6+G6+I6+K6+M6+O6+Q6</f>
        <v>0</v>
      </c>
      <c r="U6" s="341" t="n">
        <f aca="false">T6/(T6+S6)</f>
        <v>0</v>
      </c>
      <c r="V6" s="4" t="n">
        <f aca="false">B6+C6+J6+K6</f>
        <v>2</v>
      </c>
      <c r="W6" s="4" t="n">
        <f aca="false">D6+E6+L6+M6</f>
        <v>1</v>
      </c>
      <c r="X6" s="4" t="n">
        <f aca="false">F6+G6+N6+O6</f>
        <v>0</v>
      </c>
      <c r="Y6" s="4" t="n">
        <f aca="false">SUM(V6:X6)</f>
        <v>3</v>
      </c>
      <c r="Z6" s="15" t="n">
        <f aca="false">W6/Y6</f>
        <v>0.333333333333333</v>
      </c>
      <c r="AA6" s="15" t="n">
        <f aca="false">X6/Y6</f>
        <v>0</v>
      </c>
      <c r="AB6" s="4" t="n">
        <f aca="false">H6+I6+P6+Q6</f>
        <v>0</v>
      </c>
      <c r="AC6" s="4" t="n">
        <f aca="false">SUM(B6:I6)</f>
        <v>3</v>
      </c>
      <c r="AD6" s="342" t="n">
        <f aca="false">SUM(J6:Q6)</f>
        <v>0</v>
      </c>
      <c r="AE6" s="343" t="n">
        <f aca="false">SUM(B6:Q6)</f>
        <v>3</v>
      </c>
      <c r="AH6" s="15" t="n">
        <f aca="false">(S6/BN6) - 1</f>
        <v>0</v>
      </c>
      <c r="AI6" s="15" t="e">
        <f aca="false">(T6/BO6) - 1</f>
        <v>#DIV/0!</v>
      </c>
      <c r="AJ6" s="15" t="e">
        <f aca="false">(U6/BP6) - 1</f>
        <v>#DIV/0!</v>
      </c>
      <c r="AK6" s="15" t="n">
        <f aca="false">(V6/BQ6) - 1</f>
        <v>0</v>
      </c>
      <c r="AL6" s="15" t="n">
        <f aca="false">(W6/BR6) - 1</f>
        <v>0</v>
      </c>
      <c r="AM6" s="15" t="e">
        <f aca="false">(X6/BS6) - 1</f>
        <v>#DIV/0!</v>
      </c>
      <c r="AN6" s="15" t="n">
        <f aca="false">(Y6/BT6) - 1</f>
        <v>0</v>
      </c>
      <c r="AO6" s="15" t="n">
        <f aca="false">(Z6/BU6) - 1</f>
        <v>0</v>
      </c>
      <c r="AP6" s="15" t="e">
        <f aca="false">(AA6/BV6) - 1</f>
        <v>#DIV/0!</v>
      </c>
      <c r="AQ6" s="15" t="e">
        <f aca="false">(AB6/BW6) - 1</f>
        <v>#DIV/0!</v>
      </c>
      <c r="AR6" s="15" t="n">
        <f aca="false">(AC6/BX6) - 1</f>
        <v>0</v>
      </c>
      <c r="AS6" s="15" t="e">
        <f aca="false">(AD6/BY6) - 1</f>
        <v>#DIV/0!</v>
      </c>
      <c r="AT6" s="15" t="n">
        <f aca="false">(AE6/BZ6) - 1</f>
        <v>0</v>
      </c>
      <c r="AV6" s="349" t="n">
        <v>0.302083333333333</v>
      </c>
      <c r="AW6" s="376" t="n">
        <v>2</v>
      </c>
      <c r="AX6" s="377"/>
      <c r="AY6" s="376" t="n">
        <v>1</v>
      </c>
      <c r="AZ6" s="377"/>
      <c r="BA6" s="376"/>
      <c r="BB6" s="377"/>
      <c r="BC6" s="376"/>
      <c r="BD6" s="377"/>
      <c r="BE6" s="376"/>
      <c r="BF6" s="377"/>
      <c r="BG6" s="376"/>
      <c r="BH6" s="377"/>
      <c r="BI6" s="376"/>
      <c r="BJ6" s="377"/>
      <c r="BK6" s="376"/>
      <c r="BL6" s="377"/>
      <c r="BN6" s="340" t="n">
        <f aca="false">AW6+AY6+BA6+BC6+BE6+BG6+BI6+BK6</f>
        <v>3</v>
      </c>
      <c r="BO6" s="4" t="n">
        <f aca="false">AX6+AZ6+BB6+BD6+BF6+BH6+BJ6+BL6</f>
        <v>0</v>
      </c>
      <c r="BP6" s="341" t="n">
        <f aca="false">BO6/(BO6+BN6)</f>
        <v>0</v>
      </c>
      <c r="BQ6" s="4" t="n">
        <f aca="false">AW6+AX6+BE6+BF6</f>
        <v>2</v>
      </c>
      <c r="BR6" s="4" t="n">
        <f aca="false">AY6+AZ6+BG6+BH6</f>
        <v>1</v>
      </c>
      <c r="BS6" s="4" t="n">
        <f aca="false">BA6+BB6+BI6+BJ6</f>
        <v>0</v>
      </c>
      <c r="BT6" s="4" t="n">
        <f aca="false">SUM(BQ6:BS6)</f>
        <v>3</v>
      </c>
      <c r="BU6" s="15" t="n">
        <f aca="false">BR6/BT6</f>
        <v>0.333333333333333</v>
      </c>
      <c r="BV6" s="15" t="n">
        <f aca="false">BS6/BT6</f>
        <v>0</v>
      </c>
      <c r="BW6" s="4" t="n">
        <f aca="false">BC6+BD6+BK6+BL6</f>
        <v>0</v>
      </c>
      <c r="BX6" s="4" t="n">
        <f aca="false">SUM(AW6:BD6)</f>
        <v>3</v>
      </c>
      <c r="BY6" s="342" t="n">
        <f aca="false">SUM(BE6:BL6)</f>
        <v>0</v>
      </c>
      <c r="BZ6" s="343" t="n">
        <f aca="false">SUM(AW6:BL6)</f>
        <v>3</v>
      </c>
      <c r="CC6" s="15" t="n">
        <f aca="false">(BN6/DI6) - 1</f>
        <v>2</v>
      </c>
      <c r="CD6" s="15" t="n">
        <f aca="false">(BO6/DJ6) - 1</f>
        <v>-1</v>
      </c>
      <c r="CE6" s="15" t="n">
        <f aca="false">(BP6/DK6) - 1</f>
        <v>-1</v>
      </c>
      <c r="CF6" s="15" t="n">
        <f aca="false">(BQ6/DL6) - 1</f>
        <v>1</v>
      </c>
      <c r="CG6" s="15" t="e">
        <f aca="false">(BR6/DM6) - 1</f>
        <v>#DIV/0!</v>
      </c>
      <c r="CH6" s="15" t="e">
        <f aca="false">(BS6/DN6) - 1</f>
        <v>#DIV/0!</v>
      </c>
      <c r="CI6" s="15" t="n">
        <f aca="false">(BT6/DO6) - 1</f>
        <v>2</v>
      </c>
      <c r="CJ6" s="15" t="e">
        <f aca="false">(BU6/DP6) - 1</f>
        <v>#DIV/0!</v>
      </c>
      <c r="CK6" s="15" t="e">
        <f aca="false">(BV6/DQ6) - 1</f>
        <v>#DIV/0!</v>
      </c>
      <c r="CL6" s="15" t="n">
        <f aca="false">(BW6/DR6) - 1</f>
        <v>-1</v>
      </c>
      <c r="CM6" s="15" t="n">
        <f aca="false">(BX6/DS6) - 1</f>
        <v>0.5</v>
      </c>
      <c r="CN6" s="15" t="e">
        <f aca="false">(BY6/DT6) - 1</f>
        <v>#DIV/0!</v>
      </c>
      <c r="CO6" s="15" t="n">
        <f aca="false">(BZ6/DU6) - 1</f>
        <v>0.5</v>
      </c>
      <c r="CQ6" s="349" t="n">
        <v>0.302083333333333</v>
      </c>
      <c r="CR6" s="433" t="n">
        <v>1</v>
      </c>
      <c r="CS6" s="433"/>
      <c r="CT6" s="433"/>
      <c r="CU6" s="433"/>
      <c r="CV6" s="433"/>
      <c r="CW6" s="433"/>
      <c r="CX6" s="433"/>
      <c r="CY6" s="433" t="n">
        <v>1</v>
      </c>
      <c r="CZ6" s="433"/>
      <c r="DA6" s="433"/>
      <c r="DB6" s="433"/>
      <c r="DC6" s="433"/>
      <c r="DD6" s="433"/>
      <c r="DE6" s="433"/>
      <c r="DF6" s="433"/>
      <c r="DG6" s="434"/>
      <c r="DI6" s="340" t="n">
        <f aca="false">CR6+CT6+CV6+CX6+CZ6+DB6+DD6+DF6</f>
        <v>1</v>
      </c>
      <c r="DJ6" s="4" t="n">
        <f aca="false">CS6+CU6+CW6+CY6+DA6+DC6+DE6+DG6</f>
        <v>1</v>
      </c>
      <c r="DK6" s="341" t="n">
        <f aca="false">DJ6/(DJ6+DI6)</f>
        <v>0.5</v>
      </c>
      <c r="DL6" s="4" t="n">
        <f aca="false">CR6+CS6+CZ6+DA6</f>
        <v>1</v>
      </c>
      <c r="DM6" s="4" t="n">
        <f aca="false">CT6+CU6+DB6+DC6</f>
        <v>0</v>
      </c>
      <c r="DN6" s="4" t="n">
        <f aca="false">CV6+CW6+DD6+DE6</f>
        <v>0</v>
      </c>
      <c r="DO6" s="4" t="n">
        <f aca="false">SUM(DL6:DN6)</f>
        <v>1</v>
      </c>
      <c r="DP6" s="15" t="n">
        <f aca="false">DM6/DO6</f>
        <v>0</v>
      </c>
      <c r="DQ6" s="15" t="n">
        <f aca="false">DN6/DO6</f>
        <v>0</v>
      </c>
      <c r="DR6" s="4" t="n">
        <f aca="false">CX6+CY6+DF6+DG6</f>
        <v>1</v>
      </c>
      <c r="DS6" s="4" t="n">
        <f aca="false">SUM(CR6:CY6)</f>
        <v>2</v>
      </c>
      <c r="DT6" s="342" t="n">
        <f aca="false">SUM(CZ6:DG6)</f>
        <v>0</v>
      </c>
      <c r="DU6" s="343" t="n">
        <f aca="false">SUM(CR6:DG6)</f>
        <v>2</v>
      </c>
      <c r="DX6" s="15" t="n">
        <f aca="false">(DI6/FD6) - 1</f>
        <v>-0.666666666666667</v>
      </c>
      <c r="DY6" s="15" t="n">
        <f aca="false">(DJ6/FE6) - 1</f>
        <v>0</v>
      </c>
      <c r="DZ6" s="15" t="n">
        <f aca="false">(DK6/FF6) - 1</f>
        <v>1</v>
      </c>
      <c r="EA6" s="15" t="n">
        <f aca="false">(DL6/FG6) - 1</f>
        <v>-0.5</v>
      </c>
      <c r="EB6" s="15" t="n">
        <f aca="false">(DM6/FH6) - 1</f>
        <v>-1</v>
      </c>
      <c r="EC6" s="15" t="e">
        <f aca="false">(DN6/FI6) - 1</f>
        <v>#DIV/0!</v>
      </c>
      <c r="ED6" s="15" t="n">
        <f aca="false">(DO6/FJ6) - 1</f>
        <v>-0.75</v>
      </c>
      <c r="EE6" s="15" t="n">
        <f aca="false">(DP6/FK6) - 1</f>
        <v>-1</v>
      </c>
      <c r="EF6" s="15" t="e">
        <f aca="false">(DQ6/FL6) - 1</f>
        <v>#DIV/0!</v>
      </c>
      <c r="EG6" s="15" t="e">
        <f aca="false">(DR6/FM6) - 1</f>
        <v>#DIV/0!</v>
      </c>
      <c r="EH6" s="15" t="n">
        <f aca="false">(DS6/FN6) - 1</f>
        <v>-0.333333333333333</v>
      </c>
      <c r="EI6" s="15" t="n">
        <f aca="false">(DT6/FO6) - 1</f>
        <v>-1</v>
      </c>
      <c r="EJ6" s="15" t="n">
        <f aca="false">(DU6/FP6) - 1</f>
        <v>-0.5</v>
      </c>
      <c r="EL6" s="350" t="n">
        <v>0.302083333333333</v>
      </c>
      <c r="EM6" s="376" t="n">
        <v>2</v>
      </c>
      <c r="EN6" s="377"/>
      <c r="EO6" s="376"/>
      <c r="EP6" s="377" t="n">
        <v>1</v>
      </c>
      <c r="EQ6" s="376"/>
      <c r="ER6" s="377"/>
      <c r="ES6" s="376"/>
      <c r="ET6" s="377"/>
      <c r="EU6" s="376"/>
      <c r="EV6" s="377"/>
      <c r="EW6" s="376" t="n">
        <v>1</v>
      </c>
      <c r="EX6" s="377"/>
      <c r="EY6" s="376"/>
      <c r="EZ6" s="377"/>
      <c r="FA6" s="376"/>
      <c r="FB6" s="377"/>
      <c r="FD6" s="340" t="n">
        <f aca="false">EM6+EO6+EQ6+ES6+EU6+EW6+EY6+FA6</f>
        <v>3</v>
      </c>
      <c r="FE6" s="4" t="n">
        <f aca="false">EN6+EP6+ER6+ET6+EV6+EX6+EZ6+FB6</f>
        <v>1</v>
      </c>
      <c r="FF6" s="341" t="n">
        <f aca="false">FE6/(FE6+FD6)</f>
        <v>0.25</v>
      </c>
      <c r="FG6" s="4" t="n">
        <f aca="false">EM6+EN6+EU6+EV6</f>
        <v>2</v>
      </c>
      <c r="FH6" s="4" t="n">
        <f aca="false">EO6+EP6+EW6+EX6</f>
        <v>2</v>
      </c>
      <c r="FI6" s="4" t="n">
        <f aca="false">EQ6+ER6+EY6+EZ6</f>
        <v>0</v>
      </c>
      <c r="FJ6" s="4" t="n">
        <f aca="false">SUM(FG6:FI6)</f>
        <v>4</v>
      </c>
      <c r="FK6" s="15" t="n">
        <f aca="false">FH6/FJ6</f>
        <v>0.5</v>
      </c>
      <c r="FL6" s="15" t="n">
        <f aca="false">FI6/FJ6</f>
        <v>0</v>
      </c>
      <c r="FM6" s="4" t="n">
        <f aca="false">ES6+ET6+FA6+FB6</f>
        <v>0</v>
      </c>
      <c r="FN6" s="4" t="n">
        <f aca="false">SUM(EM6:ET6)</f>
        <v>3</v>
      </c>
      <c r="FO6" s="342" t="n">
        <f aca="false">SUM(EU6:FB6)</f>
        <v>1</v>
      </c>
      <c r="FP6" s="343" t="n">
        <f aca="false">SUM(EM6:FB6)</f>
        <v>4</v>
      </c>
      <c r="FR6" s="0" t="n">
        <v>4</v>
      </c>
      <c r="FS6" s="0" t="n">
        <v>0</v>
      </c>
      <c r="FT6" s="0" t="n">
        <v>0</v>
      </c>
      <c r="FU6" s="0" t="n">
        <v>3</v>
      </c>
      <c r="FV6" s="0" t="n">
        <v>0</v>
      </c>
      <c r="FW6" s="0" t="n">
        <v>1</v>
      </c>
      <c r="FX6" s="0" t="n">
        <v>4</v>
      </c>
      <c r="FY6" s="0" t="n">
        <v>0</v>
      </c>
      <c r="FZ6" s="0" t="n">
        <v>0.25</v>
      </c>
      <c r="GA6" s="0" t="n">
        <v>0</v>
      </c>
      <c r="GB6" s="0" t="n">
        <v>3</v>
      </c>
      <c r="GC6" s="0" t="n">
        <v>1</v>
      </c>
      <c r="GD6" s="0" t="n">
        <v>4</v>
      </c>
      <c r="GF6" s="347" t="n">
        <f aca="false">(FD6/FR6) - 1</f>
        <v>-0.25</v>
      </c>
      <c r="GG6" s="15" t="e">
        <f aca="false">(FE6/FS6) - 1</f>
        <v>#DIV/0!</v>
      </c>
      <c r="GH6" s="15" t="e">
        <f aca="false">(FF6/FT6) - 1</f>
        <v>#DIV/0!</v>
      </c>
      <c r="GI6" s="15" t="n">
        <f aca="false">(FG6/FU6) - 1</f>
        <v>-0.333333333333333</v>
      </c>
      <c r="GJ6" s="15" t="e">
        <f aca="false">(FH6/FV6) - 1</f>
        <v>#DIV/0!</v>
      </c>
      <c r="GK6" s="15" t="n">
        <f aca="false">(FI6/FW6) - 1</f>
        <v>-1</v>
      </c>
      <c r="GL6" s="15" t="n">
        <f aca="false">(FJ6/FX6) - 1</f>
        <v>0</v>
      </c>
      <c r="GM6" s="15" t="e">
        <f aca="false">(FK6/FY6) - 1</f>
        <v>#DIV/0!</v>
      </c>
      <c r="GN6" s="15" t="n">
        <f aca="false">(FL6/FZ6) - 1</f>
        <v>-1</v>
      </c>
      <c r="GO6" s="15" t="e">
        <f aca="false">(FM6/GA6) - 1</f>
        <v>#DIV/0!</v>
      </c>
      <c r="GP6" s="15" t="n">
        <f aca="false">(FN6/GB6) - 1</f>
        <v>0</v>
      </c>
      <c r="GQ6" s="15" t="n">
        <f aca="false">(FO6/GC6) - 1</f>
        <v>0</v>
      </c>
      <c r="GR6" s="348" t="n">
        <f aca="false">(FP6/GD6) - 1</f>
        <v>0</v>
      </c>
    </row>
    <row r="7" customFormat="false" ht="19.5" hidden="false" customHeight="false" outlineLevel="0" collapsed="false">
      <c r="A7" s="349" t="n">
        <v>0.3125</v>
      </c>
      <c r="B7" s="376"/>
      <c r="C7" s="377"/>
      <c r="D7" s="376" t="n">
        <v>5</v>
      </c>
      <c r="E7" s="377" t="n">
        <v>1</v>
      </c>
      <c r="F7" s="376"/>
      <c r="G7" s="377"/>
      <c r="H7" s="376" t="n">
        <v>1</v>
      </c>
      <c r="I7" s="377" t="n">
        <v>1</v>
      </c>
      <c r="J7" s="376"/>
      <c r="K7" s="377"/>
      <c r="L7" s="376"/>
      <c r="M7" s="377"/>
      <c r="N7" s="376"/>
      <c r="O7" s="377"/>
      <c r="P7" s="376" t="n">
        <v>1</v>
      </c>
      <c r="Q7" s="377"/>
      <c r="S7" s="340" t="n">
        <f aca="false">B7+D7+F7+H7+J7+L7+N7+P7</f>
        <v>7</v>
      </c>
      <c r="T7" s="4" t="n">
        <f aca="false">C7+E7+G7+I7+K7+M7+O7+Q7</f>
        <v>2</v>
      </c>
      <c r="U7" s="341" t="n">
        <f aca="false">T7/(T7+S7)</f>
        <v>0.222222222222222</v>
      </c>
      <c r="V7" s="4" t="n">
        <f aca="false">B7+C7+J7+K7</f>
        <v>0</v>
      </c>
      <c r="W7" s="4" t="n">
        <f aca="false">D7+E7+L7+M7</f>
        <v>6</v>
      </c>
      <c r="X7" s="4" t="n">
        <f aca="false">F7+G7+N7+O7</f>
        <v>0</v>
      </c>
      <c r="Y7" s="4" t="n">
        <f aca="false">SUM(V7:X7)</f>
        <v>6</v>
      </c>
      <c r="Z7" s="15" t="n">
        <f aca="false">W7/Y7</f>
        <v>1</v>
      </c>
      <c r="AA7" s="15" t="n">
        <f aca="false">X7/Y7</f>
        <v>0</v>
      </c>
      <c r="AB7" s="4" t="n">
        <f aca="false">H7+I7+P7+Q7</f>
        <v>3</v>
      </c>
      <c r="AC7" s="4" t="n">
        <f aca="false">SUM(B7:I7)</f>
        <v>8</v>
      </c>
      <c r="AD7" s="342" t="n">
        <f aca="false">SUM(J7:Q7)</f>
        <v>1</v>
      </c>
      <c r="AE7" s="343" t="n">
        <f aca="false">SUM(B7:Q7)</f>
        <v>9</v>
      </c>
      <c r="AH7" s="15" t="n">
        <f aca="false">(S7/BN7) - 1</f>
        <v>0</v>
      </c>
      <c r="AI7" s="15" t="n">
        <f aca="false">(T7/BO7) - 1</f>
        <v>-0.5</v>
      </c>
      <c r="AJ7" s="15" t="n">
        <f aca="false">(U7/BP7) - 1</f>
        <v>-0.388888888888889</v>
      </c>
      <c r="AK7" s="15" t="n">
        <f aca="false">(V7/BQ7) - 1</f>
        <v>-1</v>
      </c>
      <c r="AL7" s="15" t="n">
        <f aca="false">(W7/BR7) - 1</f>
        <v>-0.142857142857143</v>
      </c>
      <c r="AM7" s="15" t="e">
        <f aca="false">(X7/BS7) - 1</f>
        <v>#DIV/0!</v>
      </c>
      <c r="AN7" s="15" t="n">
        <f aca="false">(Y7/BT7) - 1</f>
        <v>-0.333333333333333</v>
      </c>
      <c r="AO7" s="15" t="n">
        <f aca="false">(Z7/BU7) - 1</f>
        <v>0.285714285714286</v>
      </c>
      <c r="AP7" s="15" t="e">
        <f aca="false">(AA7/BV7) - 1</f>
        <v>#DIV/0!</v>
      </c>
      <c r="AQ7" s="15" t="n">
        <f aca="false">(AB7/BW7) - 1</f>
        <v>0.5</v>
      </c>
      <c r="AR7" s="15" t="n">
        <f aca="false">(AC7/BX7) - 1</f>
        <v>-0.2</v>
      </c>
      <c r="AS7" s="15" t="n">
        <f aca="false">(AD7/BY7) - 1</f>
        <v>0</v>
      </c>
      <c r="AT7" s="15" t="n">
        <f aca="false">(AE7/BZ7) - 1</f>
        <v>-0.181818181818182</v>
      </c>
      <c r="AV7" s="349" t="n">
        <v>0.3125</v>
      </c>
      <c r="AW7" s="376" t="n">
        <v>1</v>
      </c>
      <c r="AX7" s="377" t="n">
        <v>1</v>
      </c>
      <c r="AY7" s="376" t="n">
        <v>4</v>
      </c>
      <c r="AZ7" s="377" t="n">
        <v>3</v>
      </c>
      <c r="BA7" s="376"/>
      <c r="BB7" s="377"/>
      <c r="BC7" s="376" t="n">
        <v>1</v>
      </c>
      <c r="BD7" s="377"/>
      <c r="BE7" s="376"/>
      <c r="BF7" s="377"/>
      <c r="BG7" s="376"/>
      <c r="BH7" s="377"/>
      <c r="BI7" s="376"/>
      <c r="BJ7" s="377"/>
      <c r="BK7" s="376" t="n">
        <v>1</v>
      </c>
      <c r="BL7" s="377"/>
      <c r="BN7" s="340" t="n">
        <f aca="false">AW7+AY7+BA7+BC7+BE7+BG7+BI7+BK7</f>
        <v>7</v>
      </c>
      <c r="BO7" s="4" t="n">
        <f aca="false">AX7+AZ7+BB7+BD7+BF7+BH7+BJ7+BL7</f>
        <v>4</v>
      </c>
      <c r="BP7" s="341" t="n">
        <f aca="false">BO7/(BO7+BN7)</f>
        <v>0.363636363636364</v>
      </c>
      <c r="BQ7" s="4" t="n">
        <f aca="false">AW7+AX7+BE7+BF7</f>
        <v>2</v>
      </c>
      <c r="BR7" s="4" t="n">
        <f aca="false">AY7+AZ7+BG7+BH7</f>
        <v>7</v>
      </c>
      <c r="BS7" s="4" t="n">
        <f aca="false">BA7+BB7+BI7+BJ7</f>
        <v>0</v>
      </c>
      <c r="BT7" s="4" t="n">
        <f aca="false">SUM(BQ7:BS7)</f>
        <v>9</v>
      </c>
      <c r="BU7" s="15" t="n">
        <f aca="false">BR7/BT7</f>
        <v>0.777777777777778</v>
      </c>
      <c r="BV7" s="15" t="n">
        <f aca="false">BS7/BT7</f>
        <v>0</v>
      </c>
      <c r="BW7" s="4" t="n">
        <f aca="false">BC7+BD7+BK7+BL7</f>
        <v>2</v>
      </c>
      <c r="BX7" s="4" t="n">
        <f aca="false">SUM(AW7:BD7)</f>
        <v>10</v>
      </c>
      <c r="BY7" s="342" t="n">
        <f aca="false">SUM(BE7:BL7)</f>
        <v>1</v>
      </c>
      <c r="BZ7" s="343" t="n">
        <f aca="false">SUM(AW7:BL7)</f>
        <v>11</v>
      </c>
      <c r="CC7" s="15" t="n">
        <f aca="false">(BN7/DI7) - 1</f>
        <v>6</v>
      </c>
      <c r="CD7" s="15" t="e">
        <f aca="false">(BO7/DJ7) - 1</f>
        <v>#DIV/0!</v>
      </c>
      <c r="CE7" s="15" t="e">
        <f aca="false">(BP7/DK7) - 1</f>
        <v>#DIV/0!</v>
      </c>
      <c r="CF7" s="15" t="n">
        <f aca="false">(BQ7/DL7) - 1</f>
        <v>1</v>
      </c>
      <c r="CG7" s="15" t="e">
        <f aca="false">(BR7/DM7) - 1</f>
        <v>#DIV/0!</v>
      </c>
      <c r="CH7" s="15" t="e">
        <f aca="false">(BS7/DN7) - 1</f>
        <v>#DIV/0!</v>
      </c>
      <c r="CI7" s="15" t="n">
        <f aca="false">(BT7/DO7) - 1</f>
        <v>8</v>
      </c>
      <c r="CJ7" s="15" t="e">
        <f aca="false">(BU7/DP7) - 1</f>
        <v>#DIV/0!</v>
      </c>
      <c r="CK7" s="15" t="e">
        <f aca="false">(BV7/DQ7) - 1</f>
        <v>#DIV/0!</v>
      </c>
      <c r="CL7" s="15" t="e">
        <f aca="false">(BW7/DR7) - 1</f>
        <v>#DIV/0!</v>
      </c>
      <c r="CM7" s="15" t="n">
        <f aca="false">(BX7/DS7) - 1</f>
        <v>9</v>
      </c>
      <c r="CN7" s="15" t="e">
        <f aca="false">(BY7/DT7) - 1</f>
        <v>#DIV/0!</v>
      </c>
      <c r="CO7" s="15" t="n">
        <f aca="false">(BZ7/DU7) - 1</f>
        <v>10</v>
      </c>
      <c r="CQ7" s="349" t="n">
        <v>0.3125</v>
      </c>
      <c r="CR7" s="433" t="n">
        <v>1</v>
      </c>
      <c r="CS7" s="433"/>
      <c r="CT7" s="433"/>
      <c r="CU7" s="433"/>
      <c r="CV7" s="433"/>
      <c r="CW7" s="433"/>
      <c r="CX7" s="433"/>
      <c r="CY7" s="433"/>
      <c r="CZ7" s="433"/>
      <c r="DA7" s="433"/>
      <c r="DB7" s="433"/>
      <c r="DC7" s="433"/>
      <c r="DD7" s="433"/>
      <c r="DE7" s="433"/>
      <c r="DF7" s="433"/>
      <c r="DG7" s="434"/>
      <c r="DI7" s="340" t="n">
        <f aca="false">CR7+CT7+CV7+CX7+CZ7+DB7+DD7+DF7</f>
        <v>1</v>
      </c>
      <c r="DJ7" s="4" t="n">
        <f aca="false">CS7+CU7+CW7+CY7+DA7+DC7+DE7+DG7</f>
        <v>0</v>
      </c>
      <c r="DK7" s="341" t="n">
        <f aca="false">DJ7/(DJ7+DI7)</f>
        <v>0</v>
      </c>
      <c r="DL7" s="4" t="n">
        <f aca="false">CR7+CS7+CZ7+DA7</f>
        <v>1</v>
      </c>
      <c r="DM7" s="4" t="n">
        <f aca="false">CT7+CU7+DB7+DC7</f>
        <v>0</v>
      </c>
      <c r="DN7" s="4" t="n">
        <f aca="false">CV7+CW7+DD7+DE7</f>
        <v>0</v>
      </c>
      <c r="DO7" s="4" t="n">
        <f aca="false">SUM(DL7:DN7)</f>
        <v>1</v>
      </c>
      <c r="DP7" s="15" t="n">
        <f aca="false">DM7/DO7</f>
        <v>0</v>
      </c>
      <c r="DQ7" s="15" t="n">
        <f aca="false">DN7/DO7</f>
        <v>0</v>
      </c>
      <c r="DR7" s="4" t="n">
        <f aca="false">CX7+CY7+DF7+DG7</f>
        <v>0</v>
      </c>
      <c r="DS7" s="4" t="n">
        <f aca="false">SUM(CR7:CY7)</f>
        <v>1</v>
      </c>
      <c r="DT7" s="342" t="n">
        <f aca="false">SUM(CZ7:DG7)</f>
        <v>0</v>
      </c>
      <c r="DU7" s="343" t="n">
        <f aca="false">SUM(CR7:DG7)</f>
        <v>1</v>
      </c>
      <c r="DX7" s="15" t="n">
        <f aca="false">(DI7/FD7) - 1</f>
        <v>-0.5</v>
      </c>
      <c r="DY7" s="15" t="n">
        <f aca="false">(DJ7/FE7) - 1</f>
        <v>-1</v>
      </c>
      <c r="DZ7" s="15" t="n">
        <f aca="false">(DK7/FF7) - 1</f>
        <v>-1</v>
      </c>
      <c r="EA7" s="15" t="e">
        <f aca="false">(DL7/FG7) - 1</f>
        <v>#DIV/0!</v>
      </c>
      <c r="EB7" s="15" t="e">
        <f aca="false">(DM7/FH7) - 1</f>
        <v>#DIV/0!</v>
      </c>
      <c r="EC7" s="15" t="e">
        <f aca="false">(DN7/FI7) - 1</f>
        <v>#DIV/0!</v>
      </c>
      <c r="ED7" s="15" t="e">
        <f aca="false">(DO7/FJ7) - 1</f>
        <v>#DIV/0!</v>
      </c>
      <c r="EE7" s="15" t="e">
        <f aca="false">(DP7/FK7) - 1</f>
        <v>#DIV/0!</v>
      </c>
      <c r="EF7" s="15" t="e">
        <f aca="false">(DQ7/FL7) - 1</f>
        <v>#DIV/0!</v>
      </c>
      <c r="EG7" s="15" t="n">
        <f aca="false">(DR7/FM7) - 1</f>
        <v>-1</v>
      </c>
      <c r="EH7" s="15" t="n">
        <f aca="false">(DS7/FN7) - 1</f>
        <v>-0.5</v>
      </c>
      <c r="EI7" s="15" t="n">
        <f aca="false">(DT7/FO7) - 1</f>
        <v>-1</v>
      </c>
      <c r="EJ7" s="15" t="n">
        <f aca="false">(DU7/FP7) - 1</f>
        <v>-0.75</v>
      </c>
      <c r="EL7" s="350" t="n">
        <v>0.3125</v>
      </c>
      <c r="EM7" s="376"/>
      <c r="EN7" s="377"/>
      <c r="EO7" s="376"/>
      <c r="EP7" s="377"/>
      <c r="EQ7" s="376"/>
      <c r="ER7" s="377"/>
      <c r="ES7" s="376" t="n">
        <v>1</v>
      </c>
      <c r="ET7" s="377" t="n">
        <v>1</v>
      </c>
      <c r="EU7" s="376"/>
      <c r="EV7" s="377"/>
      <c r="EW7" s="376"/>
      <c r="EX7" s="377"/>
      <c r="EY7" s="376"/>
      <c r="EZ7" s="377"/>
      <c r="FA7" s="376" t="n">
        <v>1</v>
      </c>
      <c r="FB7" s="377" t="n">
        <v>1</v>
      </c>
      <c r="FD7" s="340" t="n">
        <f aca="false">EM7+EO7+EQ7+ES7+EU7+EW7+EY7+FA7</f>
        <v>2</v>
      </c>
      <c r="FE7" s="4" t="n">
        <f aca="false">EN7+EP7+ER7+ET7+EV7+EX7+EZ7+FB7</f>
        <v>2</v>
      </c>
      <c r="FF7" s="341" t="n">
        <f aca="false">FE7/(FE7+FD7)</f>
        <v>0.5</v>
      </c>
      <c r="FG7" s="4" t="n">
        <f aca="false">EM7+EN7+EU7+EV7</f>
        <v>0</v>
      </c>
      <c r="FH7" s="4" t="n">
        <f aca="false">EO7+EP7+EW7+EX7</f>
        <v>0</v>
      </c>
      <c r="FI7" s="4" t="n">
        <f aca="false">EQ7+ER7+EY7+EZ7</f>
        <v>0</v>
      </c>
      <c r="FJ7" s="4" t="n">
        <f aca="false">SUM(FG7:FI7)</f>
        <v>0</v>
      </c>
      <c r="FK7" s="15" t="e">
        <f aca="false">FH7/FJ7</f>
        <v>#DIV/0!</v>
      </c>
      <c r="FL7" s="15" t="e">
        <f aca="false">FI7/FJ7</f>
        <v>#DIV/0!</v>
      </c>
      <c r="FM7" s="4" t="n">
        <f aca="false">ES7+ET7+FA7+FB7</f>
        <v>4</v>
      </c>
      <c r="FN7" s="4" t="n">
        <f aca="false">SUM(EM7:ET7)</f>
        <v>2</v>
      </c>
      <c r="FO7" s="342" t="n">
        <f aca="false">SUM(EU7:FB7)</f>
        <v>2</v>
      </c>
      <c r="FP7" s="343" t="n">
        <f aca="false">SUM(EM7:FB7)</f>
        <v>4</v>
      </c>
      <c r="FR7" s="0" t="n">
        <v>1</v>
      </c>
      <c r="FS7" s="0" t="n">
        <v>0</v>
      </c>
      <c r="FT7" s="0" t="n">
        <v>0</v>
      </c>
      <c r="FU7" s="0" t="n">
        <v>1</v>
      </c>
      <c r="FV7" s="0" t="n">
        <v>0</v>
      </c>
      <c r="FW7" s="0" t="n">
        <v>0</v>
      </c>
      <c r="FX7" s="0" t="n">
        <v>1</v>
      </c>
      <c r="FY7" s="0" t="n">
        <v>0</v>
      </c>
      <c r="FZ7" s="0" t="n">
        <v>0</v>
      </c>
      <c r="GA7" s="0" t="n">
        <v>0</v>
      </c>
      <c r="GB7" s="0" t="n">
        <v>1</v>
      </c>
      <c r="GC7" s="0" t="n">
        <v>0</v>
      </c>
      <c r="GD7" s="0" t="n">
        <v>1</v>
      </c>
      <c r="GF7" s="347" t="n">
        <f aca="false">(FD7/FR7) - 1</f>
        <v>1</v>
      </c>
      <c r="GG7" s="15" t="e">
        <f aca="false">(FE7/FS7) - 1</f>
        <v>#DIV/0!</v>
      </c>
      <c r="GH7" s="15" t="e">
        <f aca="false">(FF7/FT7) - 1</f>
        <v>#DIV/0!</v>
      </c>
      <c r="GI7" s="15" t="n">
        <f aca="false">(FG7/FU7) - 1</f>
        <v>-1</v>
      </c>
      <c r="GJ7" s="15" t="e">
        <f aca="false">(FH7/FV7) - 1</f>
        <v>#DIV/0!</v>
      </c>
      <c r="GK7" s="15" t="e">
        <f aca="false">(FI7/FW7) - 1</f>
        <v>#DIV/0!</v>
      </c>
      <c r="GL7" s="15" t="n">
        <f aca="false">(FJ7/FX7) - 1</f>
        <v>-1</v>
      </c>
      <c r="GM7" s="15" t="e">
        <f aca="false">(FK7/FY7) - 1</f>
        <v>#DIV/0!</v>
      </c>
      <c r="GN7" s="15" t="e">
        <f aca="false">(FL7/FZ7) - 1</f>
        <v>#DIV/0!</v>
      </c>
      <c r="GO7" s="15" t="e">
        <f aca="false">(FM7/GA7) - 1</f>
        <v>#DIV/0!</v>
      </c>
      <c r="GP7" s="15" t="n">
        <f aca="false">(FN7/GB7) - 1</f>
        <v>1</v>
      </c>
      <c r="GQ7" s="15" t="e">
        <f aca="false">(FO7/GC7) - 1</f>
        <v>#DIV/0!</v>
      </c>
      <c r="GR7" s="348" t="n">
        <f aca="false">(FP7/GD7) - 1</f>
        <v>3</v>
      </c>
    </row>
    <row r="8" customFormat="false" ht="19.5" hidden="false" customHeight="false" outlineLevel="0" collapsed="false">
      <c r="A8" s="349" t="n">
        <v>0.322916666666667</v>
      </c>
      <c r="B8" s="376"/>
      <c r="C8" s="377"/>
      <c r="D8" s="376"/>
      <c r="E8" s="377"/>
      <c r="F8" s="376"/>
      <c r="G8" s="377"/>
      <c r="H8" s="376" t="n">
        <v>1</v>
      </c>
      <c r="I8" s="377"/>
      <c r="J8" s="376"/>
      <c r="K8" s="377"/>
      <c r="L8" s="376"/>
      <c r="M8" s="377"/>
      <c r="N8" s="376"/>
      <c r="O8" s="377"/>
      <c r="P8" s="376" t="n">
        <v>3</v>
      </c>
      <c r="Q8" s="377"/>
      <c r="S8" s="340" t="n">
        <f aca="false">B8+D8+F8+H8+J8+L8+N8+P8</f>
        <v>4</v>
      </c>
      <c r="T8" s="4" t="n">
        <f aca="false">C8+E8+G8+I8+K8+M8+O8+Q8</f>
        <v>0</v>
      </c>
      <c r="U8" s="341" t="n">
        <f aca="false">T8/(T8+S8)</f>
        <v>0</v>
      </c>
      <c r="V8" s="4" t="n">
        <f aca="false">B8+C8+J8+K8</f>
        <v>0</v>
      </c>
      <c r="W8" s="4" t="n">
        <f aca="false">D8+E8+L8+M8</f>
        <v>0</v>
      </c>
      <c r="X8" s="4" t="n">
        <f aca="false">F8+G8+N8+O8</f>
        <v>0</v>
      </c>
      <c r="Y8" s="4" t="n">
        <f aca="false">SUM(V8:X8)</f>
        <v>0</v>
      </c>
      <c r="Z8" s="15" t="e">
        <f aca="false">W8/Y8</f>
        <v>#DIV/0!</v>
      </c>
      <c r="AA8" s="15" t="e">
        <f aca="false">X8/Y8</f>
        <v>#DIV/0!</v>
      </c>
      <c r="AB8" s="4" t="n">
        <f aca="false">H8+I8+P8+Q8</f>
        <v>4</v>
      </c>
      <c r="AC8" s="4" t="n">
        <f aca="false">SUM(B8:I8)</f>
        <v>1</v>
      </c>
      <c r="AD8" s="342" t="n">
        <f aca="false">SUM(J8:Q8)</f>
        <v>3</v>
      </c>
      <c r="AE8" s="343" t="n">
        <f aca="false">SUM(B8:Q8)</f>
        <v>4</v>
      </c>
      <c r="AH8" s="15" t="n">
        <f aca="false">(S8/BN8) - 1</f>
        <v>-0.428571428571429</v>
      </c>
      <c r="AI8" s="15" t="n">
        <f aca="false">(T8/BO8) - 1</f>
        <v>-1</v>
      </c>
      <c r="AJ8" s="15" t="n">
        <f aca="false">(U8/BP8) - 1</f>
        <v>-1</v>
      </c>
      <c r="AK8" s="15" t="n">
        <f aca="false">(V8/BQ8) - 1</f>
        <v>-1</v>
      </c>
      <c r="AL8" s="15" t="n">
        <f aca="false">(W8/BR8) - 1</f>
        <v>-1</v>
      </c>
      <c r="AM8" s="15" t="e">
        <f aca="false">(X8/BS8) - 1</f>
        <v>#DIV/0!</v>
      </c>
      <c r="AN8" s="15" t="n">
        <f aca="false">(Y8/BT8) - 1</f>
        <v>-1</v>
      </c>
      <c r="AO8" s="15" t="e">
        <f aca="false">(Z8/BU8) - 1</f>
        <v>#DIV/0!</v>
      </c>
      <c r="AP8" s="15" t="e">
        <f aca="false">(AA8/BV8) - 1</f>
        <v>#DIV/0!</v>
      </c>
      <c r="AQ8" s="15" t="n">
        <f aca="false">(AB8/BW8) - 1</f>
        <v>1</v>
      </c>
      <c r="AR8" s="15" t="n">
        <f aca="false">(AC8/BX8) - 1</f>
        <v>-0.857142857142857</v>
      </c>
      <c r="AS8" s="15" t="n">
        <f aca="false">(AD8/BY8) - 1</f>
        <v>2</v>
      </c>
      <c r="AT8" s="15" t="n">
        <f aca="false">(AE8/BZ8) - 1</f>
        <v>-0.5</v>
      </c>
      <c r="AV8" s="349" t="n">
        <v>0.322916666666667</v>
      </c>
      <c r="AW8" s="376" t="n">
        <v>4</v>
      </c>
      <c r="AX8" s="377"/>
      <c r="AY8" s="376" t="n">
        <v>1</v>
      </c>
      <c r="AZ8" s="377"/>
      <c r="BA8" s="376"/>
      <c r="BB8" s="377"/>
      <c r="BC8" s="376" t="n">
        <v>1</v>
      </c>
      <c r="BD8" s="377" t="n">
        <v>1</v>
      </c>
      <c r="BE8" s="376" t="n">
        <v>1</v>
      </c>
      <c r="BF8" s="377"/>
      <c r="BG8" s="376"/>
      <c r="BH8" s="377"/>
      <c r="BI8" s="376"/>
      <c r="BJ8" s="377"/>
      <c r="BK8" s="376"/>
      <c r="BL8" s="377"/>
      <c r="BN8" s="340" t="n">
        <f aca="false">AW8+AY8+BA8+BC8+BE8+BG8+BI8+BK8</f>
        <v>7</v>
      </c>
      <c r="BO8" s="4" t="n">
        <f aca="false">AX8+AZ8+BB8+BD8+BF8+BH8+BJ8+BL8</f>
        <v>1</v>
      </c>
      <c r="BP8" s="341" t="n">
        <f aca="false">BO8/(BO8+BN8)</f>
        <v>0.125</v>
      </c>
      <c r="BQ8" s="4" t="n">
        <f aca="false">AW8+AX8+BE8+BF8</f>
        <v>5</v>
      </c>
      <c r="BR8" s="4" t="n">
        <f aca="false">AY8+AZ8+BG8+BH8</f>
        <v>1</v>
      </c>
      <c r="BS8" s="4" t="n">
        <f aca="false">BA8+BB8+BI8+BJ8</f>
        <v>0</v>
      </c>
      <c r="BT8" s="4" t="n">
        <f aca="false">SUM(BQ8:BS8)</f>
        <v>6</v>
      </c>
      <c r="BU8" s="15" t="n">
        <f aca="false">BR8/BT8</f>
        <v>0.166666666666667</v>
      </c>
      <c r="BV8" s="15" t="n">
        <f aca="false">BS8/BT8</f>
        <v>0</v>
      </c>
      <c r="BW8" s="4" t="n">
        <f aca="false">BC8+BD8+BK8+BL8</f>
        <v>2</v>
      </c>
      <c r="BX8" s="4" t="n">
        <f aca="false">SUM(AW8:BD8)</f>
        <v>7</v>
      </c>
      <c r="BY8" s="342" t="n">
        <f aca="false">SUM(BE8:BL8)</f>
        <v>1</v>
      </c>
      <c r="BZ8" s="343" t="n">
        <f aca="false">SUM(AW8:BL8)</f>
        <v>8</v>
      </c>
      <c r="CC8" s="15" t="n">
        <f aca="false">(BN8/DI8) - 1</f>
        <v>0.75</v>
      </c>
      <c r="CD8" s="15" t="n">
        <f aca="false">(BO8/DJ8) - 1</f>
        <v>-0.5</v>
      </c>
      <c r="CE8" s="15" t="n">
        <f aca="false">(BP8/DK8) - 1</f>
        <v>-0.625</v>
      </c>
      <c r="CF8" s="15" t="n">
        <f aca="false">(BQ8/DL8) - 1</f>
        <v>0.25</v>
      </c>
      <c r="CG8" s="15" t="n">
        <f aca="false">(BR8/DM8) - 1</f>
        <v>0</v>
      </c>
      <c r="CH8" s="15" t="e">
        <f aca="false">(BS8/DN8) - 1</f>
        <v>#DIV/0!</v>
      </c>
      <c r="CI8" s="15" t="n">
        <f aca="false">(BT8/DO8) - 1</f>
        <v>0.2</v>
      </c>
      <c r="CJ8" s="15" t="n">
        <f aca="false">(BU8/DP8) - 1</f>
        <v>-0.166666666666667</v>
      </c>
      <c r="CK8" s="15" t="e">
        <f aca="false">(BV8/DQ8) - 1</f>
        <v>#DIV/0!</v>
      </c>
      <c r="CL8" s="15" t="n">
        <f aca="false">(BW8/DR8) - 1</f>
        <v>1</v>
      </c>
      <c r="CM8" s="15" t="n">
        <f aca="false">(BX8/DS8) - 1</f>
        <v>0.4</v>
      </c>
      <c r="CN8" s="15" t="n">
        <f aca="false">(BY8/DT8) - 1</f>
        <v>0</v>
      </c>
      <c r="CO8" s="15" t="n">
        <f aca="false">(BZ8/DU8) - 1</f>
        <v>0.333333333333333</v>
      </c>
      <c r="CQ8" s="349" t="n">
        <v>0.322916666666667</v>
      </c>
      <c r="CR8" s="442" t="n">
        <v>2</v>
      </c>
      <c r="CS8" s="442" t="n">
        <v>2</v>
      </c>
      <c r="CT8" s="442" t="n">
        <v>1</v>
      </c>
      <c r="CU8" s="442"/>
      <c r="CV8" s="442"/>
      <c r="CW8" s="442"/>
      <c r="CX8" s="442"/>
      <c r="CY8" s="442"/>
      <c r="CZ8" s="442"/>
      <c r="DA8" s="442"/>
      <c r="DB8" s="442"/>
      <c r="DC8" s="442"/>
      <c r="DD8" s="442"/>
      <c r="DE8" s="442"/>
      <c r="DF8" s="442" t="n">
        <v>1</v>
      </c>
      <c r="DG8" s="439"/>
      <c r="DI8" s="340" t="n">
        <f aca="false">CR8+CT8+CV8+CX8+CZ8+DB8+DD8+DF8</f>
        <v>4</v>
      </c>
      <c r="DJ8" s="4" t="n">
        <f aca="false">CS8+CU8+CW8+CY8+DA8+DC8+DE8+DG8</f>
        <v>2</v>
      </c>
      <c r="DK8" s="341" t="n">
        <f aca="false">DJ8/(DJ8+DI8)</f>
        <v>0.333333333333333</v>
      </c>
      <c r="DL8" s="4" t="n">
        <f aca="false">CR8+CS8+CZ8+DA8</f>
        <v>4</v>
      </c>
      <c r="DM8" s="4" t="n">
        <f aca="false">CT8+CU8+DB8+DC8</f>
        <v>1</v>
      </c>
      <c r="DN8" s="4" t="n">
        <f aca="false">CV8+CW8+DD8+DE8</f>
        <v>0</v>
      </c>
      <c r="DO8" s="4" t="n">
        <f aca="false">SUM(DL8:DN8)</f>
        <v>5</v>
      </c>
      <c r="DP8" s="15" t="n">
        <f aca="false">DM8/DO8</f>
        <v>0.2</v>
      </c>
      <c r="DQ8" s="15" t="n">
        <f aca="false">DN8/DO8</f>
        <v>0</v>
      </c>
      <c r="DR8" s="4" t="n">
        <f aca="false">CX8+CY8+DF8+DG8</f>
        <v>1</v>
      </c>
      <c r="DS8" s="4" t="n">
        <f aca="false">SUM(CR8:CY8)</f>
        <v>5</v>
      </c>
      <c r="DT8" s="342" t="n">
        <f aca="false">SUM(CZ8:DG8)</f>
        <v>1</v>
      </c>
      <c r="DU8" s="343" t="n">
        <f aca="false">SUM(CR8:DG8)</f>
        <v>6</v>
      </c>
      <c r="DX8" s="15" t="n">
        <f aca="false">(DI8/FD8) - 1</f>
        <v>3</v>
      </c>
      <c r="DY8" s="15" t="n">
        <f aca="false">(DJ8/FE8) - 1</f>
        <v>1</v>
      </c>
      <c r="DZ8" s="15" t="n">
        <f aca="false">(DK8/FF8) - 1</f>
        <v>-0.333333333333333</v>
      </c>
      <c r="EA8" s="15" t="e">
        <f aca="false">(DL8/FG8) - 1</f>
        <v>#DIV/0!</v>
      </c>
      <c r="EB8" s="15" t="n">
        <f aca="false">(DM8/FH8) - 1</f>
        <v>-0.5</v>
      </c>
      <c r="EC8" s="15" t="e">
        <f aca="false">(DN8/FI8) - 1</f>
        <v>#DIV/0!</v>
      </c>
      <c r="ED8" s="15" t="n">
        <f aca="false">(DO8/FJ8) - 1</f>
        <v>1.5</v>
      </c>
      <c r="EE8" s="15" t="n">
        <f aca="false">(DP8/FK8) - 1</f>
        <v>-0.8</v>
      </c>
      <c r="EF8" s="15" t="e">
        <f aca="false">(DQ8/FL8) - 1</f>
        <v>#DIV/0!</v>
      </c>
      <c r="EG8" s="15" t="e">
        <f aca="false">(DR8/FM8) - 1</f>
        <v>#DIV/0!</v>
      </c>
      <c r="EH8" s="15" t="n">
        <f aca="false">(DS8/FN8) - 1</f>
        <v>1.5</v>
      </c>
      <c r="EI8" s="15" t="e">
        <f aca="false">(DT8/FO8) - 1</f>
        <v>#DIV/0!</v>
      </c>
      <c r="EJ8" s="15" t="n">
        <f aca="false">(DU8/FP8) - 1</f>
        <v>2</v>
      </c>
      <c r="EL8" s="350" t="n">
        <v>0.322916666666667</v>
      </c>
      <c r="EM8" s="376"/>
      <c r="EN8" s="377"/>
      <c r="EO8" s="376" t="n">
        <v>1</v>
      </c>
      <c r="EP8" s="377" t="n">
        <v>1</v>
      </c>
      <c r="EQ8" s="376"/>
      <c r="ER8" s="377"/>
      <c r="ES8" s="376"/>
      <c r="ET8" s="377"/>
      <c r="EU8" s="376"/>
      <c r="EV8" s="377"/>
      <c r="EW8" s="376"/>
      <c r="EX8" s="377"/>
      <c r="EY8" s="376"/>
      <c r="EZ8" s="377"/>
      <c r="FA8" s="376"/>
      <c r="FB8" s="377"/>
      <c r="FD8" s="340" t="n">
        <f aca="false">EM8+EO8+EQ8+ES8+EU8+EW8+EY8+FA8</f>
        <v>1</v>
      </c>
      <c r="FE8" s="4" t="n">
        <f aca="false">EN8+EP8+ER8+ET8+EV8+EX8+EZ8+FB8</f>
        <v>1</v>
      </c>
      <c r="FF8" s="341" t="n">
        <f aca="false">FE8/(FE8+FD8)</f>
        <v>0.5</v>
      </c>
      <c r="FG8" s="4" t="n">
        <f aca="false">EM8+EN8+EU8+EV8</f>
        <v>0</v>
      </c>
      <c r="FH8" s="4" t="n">
        <f aca="false">EO8+EP8+EW8+EX8</f>
        <v>2</v>
      </c>
      <c r="FI8" s="4" t="n">
        <f aca="false">EQ8+ER8+EY8+EZ8</f>
        <v>0</v>
      </c>
      <c r="FJ8" s="4" t="n">
        <f aca="false">SUM(FG8:FI8)</f>
        <v>2</v>
      </c>
      <c r="FK8" s="15" t="n">
        <f aca="false">FH8/FJ8</f>
        <v>1</v>
      </c>
      <c r="FL8" s="15" t="n">
        <f aca="false">FI8/FJ8</f>
        <v>0</v>
      </c>
      <c r="FM8" s="4" t="n">
        <f aca="false">ES8+ET8+FA8+FB8</f>
        <v>0</v>
      </c>
      <c r="FN8" s="4" t="n">
        <f aca="false">SUM(EM8:ET8)</f>
        <v>2</v>
      </c>
      <c r="FO8" s="342" t="n">
        <f aca="false">SUM(EU8:FB8)</f>
        <v>0</v>
      </c>
      <c r="FP8" s="343" t="n">
        <f aca="false">SUM(EM8:FB8)</f>
        <v>2</v>
      </c>
      <c r="FR8" s="0" t="n">
        <v>1</v>
      </c>
      <c r="FS8" s="0" t="n">
        <v>2</v>
      </c>
      <c r="FT8" s="0" t="n">
        <v>0.666666666666667</v>
      </c>
      <c r="FU8" s="0" t="n">
        <v>0</v>
      </c>
      <c r="FV8" s="0" t="n">
        <v>2</v>
      </c>
      <c r="FW8" s="0" t="n">
        <v>0</v>
      </c>
      <c r="FX8" s="0" t="n">
        <v>2</v>
      </c>
      <c r="FY8" s="0" t="n">
        <v>1</v>
      </c>
      <c r="FZ8" s="0" t="n">
        <v>0</v>
      </c>
      <c r="GA8" s="0" t="n">
        <v>1</v>
      </c>
      <c r="GB8" s="0" t="n">
        <v>3</v>
      </c>
      <c r="GC8" s="0" t="n">
        <v>0</v>
      </c>
      <c r="GD8" s="0" t="n">
        <v>3</v>
      </c>
      <c r="GF8" s="347" t="n">
        <f aca="false">(FD8/FR8) - 1</f>
        <v>0</v>
      </c>
      <c r="GG8" s="15" t="n">
        <f aca="false">(FE8/FS8) - 1</f>
        <v>-0.5</v>
      </c>
      <c r="GH8" s="15" t="n">
        <f aca="false">(FF8/FT8) - 1</f>
        <v>-0.25</v>
      </c>
      <c r="GI8" s="15" t="e">
        <f aca="false">(FG8/FU8) - 1</f>
        <v>#DIV/0!</v>
      </c>
      <c r="GJ8" s="15" t="n">
        <f aca="false">(FH8/FV8) - 1</f>
        <v>0</v>
      </c>
      <c r="GK8" s="15" t="e">
        <f aca="false">(FI8/FW8) - 1</f>
        <v>#DIV/0!</v>
      </c>
      <c r="GL8" s="15" t="n">
        <f aca="false">(FJ8/FX8) - 1</f>
        <v>0</v>
      </c>
      <c r="GM8" s="15" t="n">
        <f aca="false">(FK8/FY8) - 1</f>
        <v>0</v>
      </c>
      <c r="GN8" s="15" t="e">
        <f aca="false">(FL8/FZ8) - 1</f>
        <v>#DIV/0!</v>
      </c>
      <c r="GO8" s="15" t="n">
        <f aca="false">(FM8/GA8) - 1</f>
        <v>-1</v>
      </c>
      <c r="GP8" s="15" t="n">
        <f aca="false">(FN8/GB8) - 1</f>
        <v>-0.333333333333333</v>
      </c>
      <c r="GQ8" s="15" t="e">
        <f aca="false">(FO8/GC8) - 1</f>
        <v>#DIV/0!</v>
      </c>
      <c r="GR8" s="348" t="n">
        <f aca="false">(FP8/GD8) - 1</f>
        <v>-0.333333333333333</v>
      </c>
    </row>
    <row r="9" customFormat="false" ht="19.5" hidden="false" customHeight="false" outlineLevel="0" collapsed="false">
      <c r="A9" s="344" t="n">
        <v>0.333333333333333</v>
      </c>
      <c r="B9" s="376"/>
      <c r="C9" s="377"/>
      <c r="D9" s="376" t="n">
        <v>2</v>
      </c>
      <c r="E9" s="377" t="n">
        <v>2</v>
      </c>
      <c r="F9" s="376"/>
      <c r="G9" s="377"/>
      <c r="H9" s="376" t="n">
        <v>1</v>
      </c>
      <c r="I9" s="377"/>
      <c r="J9" s="376"/>
      <c r="K9" s="377"/>
      <c r="L9" s="376"/>
      <c r="M9" s="377"/>
      <c r="N9" s="376"/>
      <c r="O9" s="377"/>
      <c r="P9" s="376"/>
      <c r="Q9" s="377"/>
      <c r="S9" s="340" t="n">
        <f aca="false">B9+D9+F9+H9+J9+L9+N9+P9</f>
        <v>3</v>
      </c>
      <c r="T9" s="4" t="n">
        <f aca="false">C9+E9+G9+I9+K9+M9+O9+Q9</f>
        <v>2</v>
      </c>
      <c r="U9" s="341" t="n">
        <f aca="false">T9/(T9+S9)</f>
        <v>0.4</v>
      </c>
      <c r="V9" s="4" t="n">
        <f aca="false">B9+C9+J9+K9</f>
        <v>0</v>
      </c>
      <c r="W9" s="4" t="n">
        <f aca="false">D9+E9+L9+M9</f>
        <v>4</v>
      </c>
      <c r="X9" s="4" t="n">
        <f aca="false">F9+G9+N9+O9</f>
        <v>0</v>
      </c>
      <c r="Y9" s="4" t="n">
        <f aca="false">SUM(V9:X9)</f>
        <v>4</v>
      </c>
      <c r="Z9" s="15" t="n">
        <f aca="false">W9/Y9</f>
        <v>1</v>
      </c>
      <c r="AA9" s="15" t="n">
        <f aca="false">X9/Y9</f>
        <v>0</v>
      </c>
      <c r="AB9" s="4" t="n">
        <f aca="false">H9+I9+P9+Q9</f>
        <v>1</v>
      </c>
      <c r="AC9" s="4" t="n">
        <f aca="false">SUM(B9:I9)</f>
        <v>5</v>
      </c>
      <c r="AD9" s="342" t="n">
        <f aca="false">SUM(J9:Q9)</f>
        <v>0</v>
      </c>
      <c r="AE9" s="343" t="n">
        <f aca="false">SUM(B9:Q9)</f>
        <v>5</v>
      </c>
      <c r="AH9" s="15" t="n">
        <f aca="false">(S9/BN9) - 1</f>
        <v>0</v>
      </c>
      <c r="AI9" s="15" t="n">
        <f aca="false">(T9/BO9) - 1</f>
        <v>-0.6</v>
      </c>
      <c r="AJ9" s="15" t="n">
        <f aca="false">(U9/BP9) - 1</f>
        <v>-0.36</v>
      </c>
      <c r="AK9" s="15" t="e">
        <f aca="false">(V9/BQ9) - 1</f>
        <v>#DIV/0!</v>
      </c>
      <c r="AL9" s="15" t="n">
        <f aca="false">(W9/BR9) - 1</f>
        <v>-0.333333333333333</v>
      </c>
      <c r="AM9" s="15" t="e">
        <f aca="false">(X9/BS9) - 1</f>
        <v>#DIV/0!</v>
      </c>
      <c r="AN9" s="15" t="n">
        <f aca="false">(Y9/BT9) - 1</f>
        <v>-0.333333333333333</v>
      </c>
      <c r="AO9" s="15" t="n">
        <f aca="false">(Z9/BU9) - 1</f>
        <v>0</v>
      </c>
      <c r="AP9" s="15" t="e">
        <f aca="false">(AA9/BV9) - 1</f>
        <v>#DIV/0!</v>
      </c>
      <c r="AQ9" s="15" t="n">
        <f aca="false">(AB9/BW9) - 1</f>
        <v>-0.5</v>
      </c>
      <c r="AR9" s="15" t="n">
        <f aca="false">(AC9/BX9) - 1</f>
        <v>-0.285714285714286</v>
      </c>
      <c r="AS9" s="15" t="n">
        <f aca="false">(AD9/BY9) - 1</f>
        <v>-1</v>
      </c>
      <c r="AT9" s="15" t="n">
        <f aca="false">(AE9/BZ9) - 1</f>
        <v>-0.375</v>
      </c>
      <c r="AV9" s="344" t="n">
        <v>0.333333333333333</v>
      </c>
      <c r="AW9" s="376"/>
      <c r="AX9" s="377"/>
      <c r="AY9" s="376" t="n">
        <v>3</v>
      </c>
      <c r="AZ9" s="377" t="n">
        <v>3</v>
      </c>
      <c r="BA9" s="376"/>
      <c r="BB9" s="377"/>
      <c r="BC9" s="376"/>
      <c r="BD9" s="377" t="n">
        <v>1</v>
      </c>
      <c r="BE9" s="376"/>
      <c r="BF9" s="377"/>
      <c r="BG9" s="376"/>
      <c r="BH9" s="377"/>
      <c r="BI9" s="376"/>
      <c r="BJ9" s="377"/>
      <c r="BK9" s="376"/>
      <c r="BL9" s="377" t="n">
        <v>1</v>
      </c>
      <c r="BN9" s="340" t="n">
        <f aca="false">AW9+AY9+BA9+BC9+BE9+BG9+BI9+BK9</f>
        <v>3</v>
      </c>
      <c r="BO9" s="4" t="n">
        <f aca="false">AX9+AZ9+BB9+BD9+BF9+BH9+BJ9+BL9</f>
        <v>5</v>
      </c>
      <c r="BP9" s="341" t="n">
        <f aca="false">BO9/(BO9+BN9)</f>
        <v>0.625</v>
      </c>
      <c r="BQ9" s="4" t="n">
        <f aca="false">AW9+AX9+BE9+BF9</f>
        <v>0</v>
      </c>
      <c r="BR9" s="4" t="n">
        <f aca="false">AY9+AZ9+BG9+BH9</f>
        <v>6</v>
      </c>
      <c r="BS9" s="4" t="n">
        <f aca="false">BA9+BB9+BI9+BJ9</f>
        <v>0</v>
      </c>
      <c r="BT9" s="4" t="n">
        <f aca="false">SUM(BQ9:BS9)</f>
        <v>6</v>
      </c>
      <c r="BU9" s="15" t="n">
        <f aca="false">BR9/BT9</f>
        <v>1</v>
      </c>
      <c r="BV9" s="15" t="n">
        <f aca="false">BS9/BT9</f>
        <v>0</v>
      </c>
      <c r="BW9" s="4" t="n">
        <f aca="false">BC9+BD9+BK9+BL9</f>
        <v>2</v>
      </c>
      <c r="BX9" s="4" t="n">
        <f aca="false">SUM(AW9:BD9)</f>
        <v>7</v>
      </c>
      <c r="BY9" s="342" t="n">
        <f aca="false">SUM(BE9:BL9)</f>
        <v>1</v>
      </c>
      <c r="BZ9" s="343" t="n">
        <f aca="false">SUM(AW9:BL9)</f>
        <v>8</v>
      </c>
      <c r="CC9" s="15" t="n">
        <f aca="false">(BN9/DI9) - 1</f>
        <v>-0.25</v>
      </c>
      <c r="CD9" s="15" t="e">
        <f aca="false">(BO9/DJ9) - 1</f>
        <v>#DIV/0!</v>
      </c>
      <c r="CE9" s="15" t="e">
        <f aca="false">(BP9/DK9) - 1</f>
        <v>#DIV/0!</v>
      </c>
      <c r="CF9" s="15" t="n">
        <f aca="false">(BQ9/DL9) - 1</f>
        <v>-1</v>
      </c>
      <c r="CG9" s="15" t="n">
        <f aca="false">(BR9/DM9) - 1</f>
        <v>2</v>
      </c>
      <c r="CH9" s="15" t="e">
        <f aca="false">(BS9/DN9) - 1</f>
        <v>#DIV/0!</v>
      </c>
      <c r="CI9" s="15" t="n">
        <f aca="false">(BT9/DO9) - 1</f>
        <v>1</v>
      </c>
      <c r="CJ9" s="15" t="n">
        <f aca="false">(BU9/DP9) - 1</f>
        <v>0.5</v>
      </c>
      <c r="CK9" s="15" t="e">
        <f aca="false">(BV9/DQ9) - 1</f>
        <v>#DIV/0!</v>
      </c>
      <c r="CL9" s="15" t="n">
        <f aca="false">(BW9/DR9) - 1</f>
        <v>1</v>
      </c>
      <c r="CM9" s="15" t="n">
        <f aca="false">(BX9/DS9) - 1</f>
        <v>1.33333333333333</v>
      </c>
      <c r="CN9" s="15" t="n">
        <f aca="false">(BY9/DT9) - 1</f>
        <v>0</v>
      </c>
      <c r="CO9" s="15" t="n">
        <f aca="false">(BZ9/DU9) - 1</f>
        <v>1</v>
      </c>
      <c r="CQ9" s="344" t="n">
        <v>0.333333333333333</v>
      </c>
      <c r="CR9" s="430" t="n">
        <v>1</v>
      </c>
      <c r="CS9" s="430"/>
      <c r="CT9" s="430" t="n">
        <v>1</v>
      </c>
      <c r="CU9" s="430"/>
      <c r="CV9" s="430"/>
      <c r="CW9" s="430"/>
      <c r="CX9" s="430" t="n">
        <v>1</v>
      </c>
      <c r="CY9" s="430"/>
      <c r="CZ9" s="430"/>
      <c r="DA9" s="430"/>
      <c r="DB9" s="430" t="n">
        <v>1</v>
      </c>
      <c r="DC9" s="430"/>
      <c r="DD9" s="430"/>
      <c r="DE9" s="430"/>
      <c r="DF9" s="430"/>
      <c r="DG9" s="373"/>
      <c r="DI9" s="340" t="n">
        <f aca="false">CR9+CT9+CV9+CX9+CZ9+DB9+DD9+DF9</f>
        <v>4</v>
      </c>
      <c r="DJ9" s="4" t="n">
        <f aca="false">CS9+CU9+CW9+CY9+DA9+DC9+DE9+DG9</f>
        <v>0</v>
      </c>
      <c r="DK9" s="341" t="n">
        <f aca="false">DJ9/(DJ9+DI9)</f>
        <v>0</v>
      </c>
      <c r="DL9" s="4" t="n">
        <f aca="false">CR9+CS9+CZ9+DA9</f>
        <v>1</v>
      </c>
      <c r="DM9" s="4" t="n">
        <f aca="false">CT9+CU9+DB9+DC9</f>
        <v>2</v>
      </c>
      <c r="DN9" s="4" t="n">
        <f aca="false">CV9+CW9+DD9+DE9</f>
        <v>0</v>
      </c>
      <c r="DO9" s="4" t="n">
        <f aca="false">SUM(DL9:DN9)</f>
        <v>3</v>
      </c>
      <c r="DP9" s="15" t="n">
        <f aca="false">DM9/DO9</f>
        <v>0.666666666666667</v>
      </c>
      <c r="DQ9" s="15" t="n">
        <f aca="false">DN9/DO9</f>
        <v>0</v>
      </c>
      <c r="DR9" s="4" t="n">
        <f aca="false">CX9+CY9+DF9+DG9</f>
        <v>1</v>
      </c>
      <c r="DS9" s="4" t="n">
        <f aca="false">SUM(CR9:CY9)</f>
        <v>3</v>
      </c>
      <c r="DT9" s="342" t="n">
        <f aca="false">SUM(CZ9:DG9)</f>
        <v>1</v>
      </c>
      <c r="DU9" s="343" t="n">
        <f aca="false">SUM(CR9:DG9)</f>
        <v>4</v>
      </c>
      <c r="DX9" s="15" t="n">
        <f aca="false">(DI9/FD9) - 1</f>
        <v>-0.333333333333333</v>
      </c>
      <c r="DY9" s="15" t="e">
        <f aca="false">(DJ9/FE9) - 1</f>
        <v>#DIV/0!</v>
      </c>
      <c r="DZ9" s="15" t="e">
        <f aca="false">(DK9/FF9) - 1</f>
        <v>#DIV/0!</v>
      </c>
      <c r="EA9" s="15" t="n">
        <f aca="false">(DL9/FG9) - 1</f>
        <v>-0.666666666666667</v>
      </c>
      <c r="EB9" s="15" t="e">
        <f aca="false">(DM9/FH9) - 1</f>
        <v>#DIV/0!</v>
      </c>
      <c r="EC9" s="15" t="e">
        <f aca="false">(DN9/FI9) - 1</f>
        <v>#DIV/0!</v>
      </c>
      <c r="ED9" s="15" t="n">
        <f aca="false">(DO9/FJ9) - 1</f>
        <v>0</v>
      </c>
      <c r="EE9" s="15" t="e">
        <f aca="false">(DP9/FK9) - 1</f>
        <v>#DIV/0!</v>
      </c>
      <c r="EF9" s="15" t="e">
        <f aca="false">(DQ9/FL9) - 1</f>
        <v>#DIV/0!</v>
      </c>
      <c r="EG9" s="15" t="n">
        <f aca="false">(DR9/FM9) - 1</f>
        <v>-0.666666666666667</v>
      </c>
      <c r="EH9" s="15" t="n">
        <f aca="false">(DS9/FN9) - 1</f>
        <v>-0.25</v>
      </c>
      <c r="EI9" s="15" t="n">
        <f aca="false">(DT9/FO9) - 1</f>
        <v>-0.5</v>
      </c>
      <c r="EJ9" s="15" t="n">
        <f aca="false">(DU9/FP9) - 1</f>
        <v>-0.333333333333333</v>
      </c>
      <c r="EL9" s="346" t="n">
        <v>0.333333333333333</v>
      </c>
      <c r="EM9" s="376" t="n">
        <v>3</v>
      </c>
      <c r="EN9" s="377"/>
      <c r="EO9" s="376"/>
      <c r="EP9" s="377"/>
      <c r="EQ9" s="376"/>
      <c r="ER9" s="377"/>
      <c r="ES9" s="376" t="n">
        <v>1</v>
      </c>
      <c r="ET9" s="377"/>
      <c r="EU9" s="376"/>
      <c r="EV9" s="377"/>
      <c r="EW9" s="376"/>
      <c r="EX9" s="377"/>
      <c r="EY9" s="376"/>
      <c r="EZ9" s="377"/>
      <c r="FA9" s="376" t="n">
        <v>2</v>
      </c>
      <c r="FB9" s="377"/>
      <c r="FD9" s="340" t="n">
        <f aca="false">EM9+EO9+EQ9+ES9+EU9+EW9+EY9+FA9</f>
        <v>6</v>
      </c>
      <c r="FE9" s="4" t="n">
        <f aca="false">EN9+EP9+ER9+ET9+EV9+EX9+EZ9+FB9</f>
        <v>0</v>
      </c>
      <c r="FF9" s="341" t="n">
        <f aca="false">FE9/(FE9+FD9)</f>
        <v>0</v>
      </c>
      <c r="FG9" s="4" t="n">
        <f aca="false">EM9+EN9+EU9+EV9</f>
        <v>3</v>
      </c>
      <c r="FH9" s="4" t="n">
        <f aca="false">EO9+EP9+EW9+EX9</f>
        <v>0</v>
      </c>
      <c r="FI9" s="4" t="n">
        <f aca="false">EQ9+ER9+EY9+EZ9</f>
        <v>0</v>
      </c>
      <c r="FJ9" s="4" t="n">
        <f aca="false">SUM(FG9:FI9)</f>
        <v>3</v>
      </c>
      <c r="FK9" s="15" t="n">
        <f aca="false">FH9/FJ9</f>
        <v>0</v>
      </c>
      <c r="FL9" s="15" t="n">
        <f aca="false">FI9/FJ9</f>
        <v>0</v>
      </c>
      <c r="FM9" s="4" t="n">
        <f aca="false">ES9+ET9+FA9+FB9</f>
        <v>3</v>
      </c>
      <c r="FN9" s="4" t="n">
        <f aca="false">SUM(EM9:ET9)</f>
        <v>4</v>
      </c>
      <c r="FO9" s="342" t="n">
        <f aca="false">SUM(EU9:FB9)</f>
        <v>2</v>
      </c>
      <c r="FP9" s="343" t="n">
        <f aca="false">SUM(EM9:FB9)</f>
        <v>6</v>
      </c>
      <c r="FR9" s="0" t="n">
        <v>3</v>
      </c>
      <c r="FS9" s="0" t="n">
        <v>0</v>
      </c>
      <c r="FT9" s="0" t="n">
        <v>0</v>
      </c>
      <c r="FU9" s="0" t="n">
        <v>2</v>
      </c>
      <c r="FV9" s="0" t="n">
        <v>1</v>
      </c>
      <c r="FW9" s="0" t="n">
        <v>0</v>
      </c>
      <c r="FX9" s="0" t="n">
        <v>3</v>
      </c>
      <c r="FY9" s="0" t="n">
        <v>0.333333333333333</v>
      </c>
      <c r="FZ9" s="0" t="n">
        <v>0</v>
      </c>
      <c r="GA9" s="0" t="n">
        <v>0</v>
      </c>
      <c r="GB9" s="0" t="n">
        <v>1</v>
      </c>
      <c r="GC9" s="0" t="n">
        <v>2</v>
      </c>
      <c r="GD9" s="0" t="n">
        <v>3</v>
      </c>
      <c r="GF9" s="347" t="n">
        <f aca="false">(FD9/FR9) - 1</f>
        <v>1</v>
      </c>
      <c r="GG9" s="15" t="e">
        <f aca="false">(FE9/FS9) - 1</f>
        <v>#DIV/0!</v>
      </c>
      <c r="GH9" s="15" t="e">
        <f aca="false">(FF9/FT9) - 1</f>
        <v>#DIV/0!</v>
      </c>
      <c r="GI9" s="15" t="n">
        <f aca="false">(FG9/FU9) - 1</f>
        <v>0.5</v>
      </c>
      <c r="GJ9" s="15" t="n">
        <f aca="false">(FH9/FV9) - 1</f>
        <v>-1</v>
      </c>
      <c r="GK9" s="15" t="e">
        <f aca="false">(FI9/FW9) - 1</f>
        <v>#DIV/0!</v>
      </c>
      <c r="GL9" s="15" t="n">
        <f aca="false">(FJ9/FX9) - 1</f>
        <v>0</v>
      </c>
      <c r="GM9" s="15" t="n">
        <f aca="false">(FK9/FY9) - 1</f>
        <v>-1</v>
      </c>
      <c r="GN9" s="15" t="e">
        <f aca="false">(FL9/FZ9) - 1</f>
        <v>#DIV/0!</v>
      </c>
      <c r="GO9" s="15" t="e">
        <f aca="false">(FM9/GA9) - 1</f>
        <v>#DIV/0!</v>
      </c>
      <c r="GP9" s="15" t="n">
        <f aca="false">(FN9/GB9) - 1</f>
        <v>3</v>
      </c>
      <c r="GQ9" s="15" t="n">
        <f aca="false">(FO9/GC9) - 1</f>
        <v>0</v>
      </c>
      <c r="GR9" s="348" t="n">
        <f aca="false">(FP9/GD9) - 1</f>
        <v>1</v>
      </c>
    </row>
    <row r="10" customFormat="false" ht="19.5" hidden="false" customHeight="false" outlineLevel="0" collapsed="false">
      <c r="A10" s="349" t="n">
        <v>0.34375</v>
      </c>
      <c r="B10" s="376" t="n">
        <v>1</v>
      </c>
      <c r="C10" s="377"/>
      <c r="D10" s="376"/>
      <c r="E10" s="377" t="n">
        <v>2</v>
      </c>
      <c r="F10" s="376"/>
      <c r="G10" s="377"/>
      <c r="H10" s="378" t="n">
        <v>1</v>
      </c>
      <c r="I10" s="377" t="n">
        <v>1</v>
      </c>
      <c r="J10" s="376"/>
      <c r="K10" s="377"/>
      <c r="L10" s="376"/>
      <c r="M10" s="377"/>
      <c r="N10" s="376"/>
      <c r="O10" s="377"/>
      <c r="P10" s="376"/>
      <c r="Q10" s="377"/>
      <c r="S10" s="340" t="n">
        <f aca="false">B10+D10+F10+H10+J10+L10+N10+P10</f>
        <v>2</v>
      </c>
      <c r="T10" s="4" t="n">
        <f aca="false">C10+E10+G10+I10+K10+M10+O10+Q10</f>
        <v>3</v>
      </c>
      <c r="U10" s="341" t="n">
        <f aca="false">T10/(T10+S10)</f>
        <v>0.6</v>
      </c>
      <c r="V10" s="4" t="n">
        <f aca="false">B10+C10+J10+K10</f>
        <v>1</v>
      </c>
      <c r="W10" s="4" t="n">
        <f aca="false">D10+E10+L10+M10</f>
        <v>2</v>
      </c>
      <c r="X10" s="4" t="n">
        <f aca="false">F10+G10+N10+O10</f>
        <v>0</v>
      </c>
      <c r="Y10" s="4" t="n">
        <f aca="false">SUM(V10:X10)</f>
        <v>3</v>
      </c>
      <c r="Z10" s="15" t="n">
        <f aca="false">W10/Y10</f>
        <v>0.666666666666667</v>
      </c>
      <c r="AA10" s="15" t="n">
        <f aca="false">X10/Y10</f>
        <v>0</v>
      </c>
      <c r="AB10" s="4" t="n">
        <f aca="false">H10+I10+P10+Q10</f>
        <v>2</v>
      </c>
      <c r="AC10" s="4" t="n">
        <f aca="false">SUM(B10:I10)</f>
        <v>5</v>
      </c>
      <c r="AD10" s="342" t="n">
        <f aca="false">SUM(J10:Q10)</f>
        <v>0</v>
      </c>
      <c r="AE10" s="343" t="n">
        <f aca="false">SUM(B10:Q10)</f>
        <v>5</v>
      </c>
      <c r="AH10" s="15" t="n">
        <f aca="false">(S10/BN10) - 1</f>
        <v>1</v>
      </c>
      <c r="AI10" s="15" t="n">
        <f aca="false">(T10/BO10) - 1</f>
        <v>-0.25</v>
      </c>
      <c r="AJ10" s="15" t="n">
        <f aca="false">(U10/BP10) - 1</f>
        <v>-0.25</v>
      </c>
      <c r="AK10" s="15" t="n">
        <f aca="false">(V10/BQ10) - 1</f>
        <v>0</v>
      </c>
      <c r="AL10" s="15" t="n">
        <f aca="false">(W10/BR10) - 1</f>
        <v>-0.5</v>
      </c>
      <c r="AM10" s="15" t="e">
        <f aca="false">(X10/BS10) - 1</f>
        <v>#DIV/0!</v>
      </c>
      <c r="AN10" s="15" t="n">
        <f aca="false">(Y10/BT10) - 1</f>
        <v>-0.4</v>
      </c>
      <c r="AO10" s="15" t="n">
        <f aca="false">(Z10/BU10) - 1</f>
        <v>-0.166666666666667</v>
      </c>
      <c r="AP10" s="15" t="e">
        <f aca="false">(AA10/BV10) - 1</f>
        <v>#DIV/0!</v>
      </c>
      <c r="AQ10" s="15" t="e">
        <f aca="false">(AB10/BW10) - 1</f>
        <v>#DIV/0!</v>
      </c>
      <c r="AR10" s="15" t="n">
        <f aca="false">(AC10/BX10) - 1</f>
        <v>0</v>
      </c>
      <c r="AS10" s="15" t="e">
        <f aca="false">(AD10/BY10) - 1</f>
        <v>#DIV/0!</v>
      </c>
      <c r="AT10" s="15" t="n">
        <f aca="false">(AE10/BZ10) - 1</f>
        <v>0</v>
      </c>
      <c r="AV10" s="349" t="n">
        <v>0.34375</v>
      </c>
      <c r="AW10" s="376" t="n">
        <v>1</v>
      </c>
      <c r="AX10" s="377"/>
      <c r="AY10" s="376"/>
      <c r="AZ10" s="377" t="n">
        <v>4</v>
      </c>
      <c r="BA10" s="376"/>
      <c r="BB10" s="377"/>
      <c r="BC10" s="333"/>
      <c r="BD10" s="377"/>
      <c r="BE10" s="376"/>
      <c r="BF10" s="377"/>
      <c r="BG10" s="376"/>
      <c r="BH10" s="377"/>
      <c r="BI10" s="376"/>
      <c r="BJ10" s="377"/>
      <c r="BK10" s="376"/>
      <c r="BL10" s="377"/>
      <c r="BN10" s="340" t="n">
        <f aca="false">AW10+AY10+BA10+BC10+BE10+BG10+BI10+BK10</f>
        <v>1</v>
      </c>
      <c r="BO10" s="4" t="n">
        <f aca="false">AX10+AZ10+BB10+BD10+BF10+BH10+BJ10+BL10</f>
        <v>4</v>
      </c>
      <c r="BP10" s="341" t="n">
        <f aca="false">BO10/(BO10+BN10)</f>
        <v>0.8</v>
      </c>
      <c r="BQ10" s="4" t="n">
        <f aca="false">AW10+AX10+BE10+BF10</f>
        <v>1</v>
      </c>
      <c r="BR10" s="4" t="n">
        <f aca="false">AY10+AZ10+BG10+BH10</f>
        <v>4</v>
      </c>
      <c r="BS10" s="4" t="n">
        <f aca="false">BA10+BB10+BI10+BJ10</f>
        <v>0</v>
      </c>
      <c r="BT10" s="4" t="n">
        <f aca="false">SUM(BQ10:BS10)</f>
        <v>5</v>
      </c>
      <c r="BU10" s="15" t="n">
        <f aca="false">BR10/BT10</f>
        <v>0.8</v>
      </c>
      <c r="BV10" s="15" t="n">
        <f aca="false">BS10/BT10</f>
        <v>0</v>
      </c>
      <c r="BW10" s="4" t="n">
        <f aca="false">BC10+BD10+BK10+BL10</f>
        <v>0</v>
      </c>
      <c r="BX10" s="4" t="n">
        <f aca="false">SUM(AW10:BD10)</f>
        <v>5</v>
      </c>
      <c r="BY10" s="342" t="n">
        <f aca="false">SUM(BE10:BL10)</f>
        <v>0</v>
      </c>
      <c r="BZ10" s="343" t="n">
        <f aca="false">SUM(AW10:BL10)</f>
        <v>5</v>
      </c>
      <c r="CC10" s="15" t="e">
        <f aca="false">(BN10/DI10) - 1</f>
        <v>#DIV/0!</v>
      </c>
      <c r="CD10" s="15" t="n">
        <f aca="false">(BO10/DJ10) - 1</f>
        <v>3</v>
      </c>
      <c r="CE10" s="15" t="n">
        <f aca="false">(BP10/DK10) - 1</f>
        <v>-0.2</v>
      </c>
      <c r="CF10" s="15" t="n">
        <f aca="false">(BQ10/DL10) - 1</f>
        <v>0</v>
      </c>
      <c r="CG10" s="15" t="e">
        <f aca="false">(BR10/DM10) - 1</f>
        <v>#DIV/0!</v>
      </c>
      <c r="CH10" s="15" t="e">
        <f aca="false">(BS10/DN10) - 1</f>
        <v>#DIV/0!</v>
      </c>
      <c r="CI10" s="15" t="n">
        <f aca="false">(BT10/DO10) - 1</f>
        <v>4</v>
      </c>
      <c r="CJ10" s="15" t="e">
        <f aca="false">(BU10/DP10) - 1</f>
        <v>#DIV/0!</v>
      </c>
      <c r="CK10" s="15" t="e">
        <f aca="false">(BV10/DQ10) - 1</f>
        <v>#DIV/0!</v>
      </c>
      <c r="CL10" s="15" t="e">
        <f aca="false">(BW10/DR10) - 1</f>
        <v>#DIV/0!</v>
      </c>
      <c r="CM10" s="15" t="e">
        <f aca="false">(BX10/DS10) - 1</f>
        <v>#DIV/0!</v>
      </c>
      <c r="CN10" s="15" t="n">
        <f aca="false">(BY10/DT10) - 1</f>
        <v>-1</v>
      </c>
      <c r="CO10" s="15" t="n">
        <f aca="false">(BZ10/DU10) - 1</f>
        <v>4</v>
      </c>
      <c r="CQ10" s="349" t="n">
        <v>0.34375</v>
      </c>
      <c r="CR10" s="433"/>
      <c r="CS10" s="433"/>
      <c r="CT10" s="433"/>
      <c r="CU10" s="433"/>
      <c r="CV10" s="433"/>
      <c r="CW10" s="433"/>
      <c r="CX10" s="433"/>
      <c r="CY10" s="433"/>
      <c r="CZ10" s="433"/>
      <c r="DA10" s="433" t="n">
        <v>1</v>
      </c>
      <c r="DB10" s="433"/>
      <c r="DC10" s="433"/>
      <c r="DD10" s="433"/>
      <c r="DE10" s="433"/>
      <c r="DF10" s="433"/>
      <c r="DG10" s="434"/>
      <c r="DI10" s="340" t="n">
        <f aca="false">CR10+CT10+CV10+CX10+CZ10+DB10+DD10+DF10</f>
        <v>0</v>
      </c>
      <c r="DJ10" s="4" t="n">
        <f aca="false">CS10+CU10+CW10+CY10+DA10+DC10+DE10+DG10</f>
        <v>1</v>
      </c>
      <c r="DK10" s="341" t="n">
        <f aca="false">DJ10/(DJ10+DI10)</f>
        <v>1</v>
      </c>
      <c r="DL10" s="4" t="n">
        <f aca="false">CR10+CS10+CZ10+DA10</f>
        <v>1</v>
      </c>
      <c r="DM10" s="4" t="n">
        <f aca="false">CT10+CU10+DB10+DC10</f>
        <v>0</v>
      </c>
      <c r="DN10" s="4" t="n">
        <f aca="false">CV10+CW10+DD10+DE10</f>
        <v>0</v>
      </c>
      <c r="DO10" s="4" t="n">
        <f aca="false">SUM(DL10:DN10)</f>
        <v>1</v>
      </c>
      <c r="DP10" s="15" t="n">
        <f aca="false">DM10/DO10</f>
        <v>0</v>
      </c>
      <c r="DQ10" s="15" t="n">
        <f aca="false">DN10/DO10</f>
        <v>0</v>
      </c>
      <c r="DR10" s="4" t="n">
        <f aca="false">CX10+CY10+DF10+DG10</f>
        <v>0</v>
      </c>
      <c r="DS10" s="4" t="n">
        <f aca="false">SUM(CR10:CY10)</f>
        <v>0</v>
      </c>
      <c r="DT10" s="342" t="n">
        <f aca="false">SUM(CZ10:DG10)</f>
        <v>1</v>
      </c>
      <c r="DU10" s="343" t="n">
        <f aca="false">SUM(CR10:DG10)</f>
        <v>1</v>
      </c>
      <c r="DX10" s="15" t="e">
        <f aca="false">(DI10/FD10) - 1</f>
        <v>#DIV/0!</v>
      </c>
      <c r="DY10" s="15" t="n">
        <f aca="false">(DJ10/FE10) - 1</f>
        <v>-0.5</v>
      </c>
      <c r="DZ10" s="15" t="n">
        <f aca="false">(DK10/FF10) - 1</f>
        <v>0</v>
      </c>
      <c r="EA10" s="15" t="n">
        <f aca="false">(DL10/FG10) - 1</f>
        <v>0</v>
      </c>
      <c r="EB10" s="15" t="n">
        <f aca="false">(DM10/FH10) - 1</f>
        <v>-1</v>
      </c>
      <c r="EC10" s="15" t="e">
        <f aca="false">(DN10/FI10) - 1</f>
        <v>#DIV/0!</v>
      </c>
      <c r="ED10" s="15" t="n">
        <f aca="false">(DO10/FJ10) - 1</f>
        <v>-0.5</v>
      </c>
      <c r="EE10" s="15" t="n">
        <f aca="false">(DP10/FK10) - 1</f>
        <v>-1</v>
      </c>
      <c r="EF10" s="15" t="e">
        <f aca="false">(DQ10/FL10) - 1</f>
        <v>#DIV/0!</v>
      </c>
      <c r="EG10" s="15" t="e">
        <f aca="false">(DR10/FM10) - 1</f>
        <v>#DIV/0!</v>
      </c>
      <c r="EH10" s="15" t="n">
        <f aca="false">(DS10/FN10) - 1</f>
        <v>-1</v>
      </c>
      <c r="EI10" s="15" t="e">
        <f aca="false">(DT10/FO10) - 1</f>
        <v>#DIV/0!</v>
      </c>
      <c r="EJ10" s="15" t="n">
        <f aca="false">(DU10/FP10) - 1</f>
        <v>-0.5</v>
      </c>
      <c r="EL10" s="350" t="n">
        <v>0.34375</v>
      </c>
      <c r="EM10" s="376"/>
      <c r="EN10" s="377" t="n">
        <v>1</v>
      </c>
      <c r="EO10" s="376"/>
      <c r="EP10" s="377" t="n">
        <v>1</v>
      </c>
      <c r="EQ10" s="376"/>
      <c r="ER10" s="377"/>
      <c r="ES10" s="333"/>
      <c r="ET10" s="377"/>
      <c r="EU10" s="376"/>
      <c r="EV10" s="377"/>
      <c r="EW10" s="376"/>
      <c r="EX10" s="377"/>
      <c r="EY10" s="376"/>
      <c r="EZ10" s="377"/>
      <c r="FA10" s="376"/>
      <c r="FB10" s="377"/>
      <c r="FD10" s="340" t="n">
        <f aca="false">EM10+EO10+EQ10+ES10+EU10+EW10+EY10+FA10</f>
        <v>0</v>
      </c>
      <c r="FE10" s="4" t="n">
        <f aca="false">EN10+EP10+ER10+ET10+EV10+EX10+EZ10+FB10</f>
        <v>2</v>
      </c>
      <c r="FF10" s="341" t="n">
        <f aca="false">FE10/(FE10+FD10)</f>
        <v>1</v>
      </c>
      <c r="FG10" s="4" t="n">
        <f aca="false">EM10+EN10+EU10+EV10</f>
        <v>1</v>
      </c>
      <c r="FH10" s="4" t="n">
        <f aca="false">EO10+EP10+EW10+EX10</f>
        <v>1</v>
      </c>
      <c r="FI10" s="4" t="n">
        <f aca="false">EQ10+ER10+EY10+EZ10</f>
        <v>0</v>
      </c>
      <c r="FJ10" s="4" t="n">
        <f aca="false">SUM(FG10:FI10)</f>
        <v>2</v>
      </c>
      <c r="FK10" s="15" t="n">
        <f aca="false">FH10/FJ10</f>
        <v>0.5</v>
      </c>
      <c r="FL10" s="15" t="n">
        <f aca="false">FI10/FJ10</f>
        <v>0</v>
      </c>
      <c r="FM10" s="4" t="n">
        <f aca="false">ES10+ET10+FA10+FB10</f>
        <v>0</v>
      </c>
      <c r="FN10" s="4" t="n">
        <f aca="false">SUM(EM10:ET10)</f>
        <v>2</v>
      </c>
      <c r="FO10" s="342" t="n">
        <f aca="false">SUM(EU10:FB10)</f>
        <v>0</v>
      </c>
      <c r="FP10" s="343" t="n">
        <f aca="false">SUM(EM10:FB10)</f>
        <v>2</v>
      </c>
      <c r="FR10" s="0" t="n">
        <v>2</v>
      </c>
      <c r="FS10" s="0" t="n">
        <v>4</v>
      </c>
      <c r="FT10" s="0" t="n">
        <v>0.666666666666667</v>
      </c>
      <c r="FU10" s="0" t="n">
        <v>2</v>
      </c>
      <c r="FV10" s="0" t="n">
        <v>0</v>
      </c>
      <c r="FW10" s="0" t="n">
        <v>0</v>
      </c>
      <c r="FX10" s="0" t="n">
        <v>2</v>
      </c>
      <c r="FY10" s="0" t="n">
        <v>0</v>
      </c>
      <c r="FZ10" s="0" t="n">
        <v>0</v>
      </c>
      <c r="GA10" s="0" t="n">
        <v>4</v>
      </c>
      <c r="GB10" s="0" t="n">
        <v>3</v>
      </c>
      <c r="GC10" s="0" t="n">
        <v>3</v>
      </c>
      <c r="GD10" s="0" t="n">
        <v>6</v>
      </c>
      <c r="GF10" s="347" t="n">
        <f aca="false">(FD10/FR10) - 1</f>
        <v>-1</v>
      </c>
      <c r="GG10" s="15" t="n">
        <f aca="false">(FE10/FS10) - 1</f>
        <v>-0.5</v>
      </c>
      <c r="GH10" s="15" t="n">
        <f aca="false">(FF10/FT10) - 1</f>
        <v>0.499999999999999</v>
      </c>
      <c r="GI10" s="15" t="n">
        <f aca="false">(FG10/FU10) - 1</f>
        <v>-0.5</v>
      </c>
      <c r="GJ10" s="15" t="e">
        <f aca="false">(FH10/FV10) - 1</f>
        <v>#DIV/0!</v>
      </c>
      <c r="GK10" s="15" t="e">
        <f aca="false">(FI10/FW10) - 1</f>
        <v>#DIV/0!</v>
      </c>
      <c r="GL10" s="15" t="n">
        <f aca="false">(FJ10/FX10) - 1</f>
        <v>0</v>
      </c>
      <c r="GM10" s="15" t="e">
        <f aca="false">(FK10/FY10) - 1</f>
        <v>#DIV/0!</v>
      </c>
      <c r="GN10" s="15" t="e">
        <f aca="false">(FL10/FZ10) - 1</f>
        <v>#DIV/0!</v>
      </c>
      <c r="GO10" s="15" t="n">
        <f aca="false">(FM10/GA10) - 1</f>
        <v>-1</v>
      </c>
      <c r="GP10" s="15" t="n">
        <f aca="false">(FN10/GB10) - 1</f>
        <v>-0.333333333333333</v>
      </c>
      <c r="GQ10" s="15" t="n">
        <f aca="false">(FO10/GC10) - 1</f>
        <v>-1</v>
      </c>
      <c r="GR10" s="348" t="n">
        <f aca="false">(FP10/GD10) - 1</f>
        <v>-0.666666666666667</v>
      </c>
    </row>
    <row r="11" customFormat="false" ht="19.5" hidden="false" customHeight="false" outlineLevel="0" collapsed="false">
      <c r="A11" s="349" t="n">
        <v>0.354166666666667</v>
      </c>
      <c r="B11" s="376"/>
      <c r="C11" s="377"/>
      <c r="D11" s="376"/>
      <c r="E11" s="377" t="n">
        <v>1</v>
      </c>
      <c r="F11" s="376"/>
      <c r="G11" s="377"/>
      <c r="H11" s="376" t="n">
        <v>3</v>
      </c>
      <c r="I11" s="377"/>
      <c r="J11" s="376"/>
      <c r="K11" s="377"/>
      <c r="L11" s="376"/>
      <c r="M11" s="377"/>
      <c r="N11" s="376"/>
      <c r="O11" s="377"/>
      <c r="P11" s="376"/>
      <c r="Q11" s="377"/>
      <c r="S11" s="340" t="n">
        <f aca="false">B11+D11+F11+H11+J11+L11+N11+P11</f>
        <v>3</v>
      </c>
      <c r="T11" s="4" t="n">
        <f aca="false">C11+E11+G11+I11+K11+M11+O11+Q11</f>
        <v>1</v>
      </c>
      <c r="U11" s="341" t="n">
        <f aca="false">T11/(T11+S11)</f>
        <v>0.25</v>
      </c>
      <c r="V11" s="4" t="n">
        <f aca="false">B11+C11+J11+K11</f>
        <v>0</v>
      </c>
      <c r="W11" s="4" t="n">
        <f aca="false">D11+E11+L11+M11</f>
        <v>1</v>
      </c>
      <c r="X11" s="4" t="n">
        <f aca="false">F11+G11+N11+O11</f>
        <v>0</v>
      </c>
      <c r="Y11" s="4" t="n">
        <f aca="false">SUM(V11:X11)</f>
        <v>1</v>
      </c>
      <c r="Z11" s="15" t="n">
        <f aca="false">W11/Y11</f>
        <v>1</v>
      </c>
      <c r="AA11" s="15" t="n">
        <f aca="false">X11/Y11</f>
        <v>0</v>
      </c>
      <c r="AB11" s="4" t="n">
        <f aca="false">H11+I11+P11+Q11</f>
        <v>3</v>
      </c>
      <c r="AC11" s="4" t="n">
        <f aca="false">SUM(B11:I11)</f>
        <v>4</v>
      </c>
      <c r="AD11" s="342" t="n">
        <f aca="false">SUM(J11:Q11)</f>
        <v>0</v>
      </c>
      <c r="AE11" s="343" t="n">
        <f aca="false">SUM(B11:Q11)</f>
        <v>4</v>
      </c>
      <c r="AH11" s="15" t="n">
        <f aca="false">(S11/BN11) - 1</f>
        <v>2</v>
      </c>
      <c r="AI11" s="15" t="n">
        <f aca="false">(T11/BO11) - 1</f>
        <v>0</v>
      </c>
      <c r="AJ11" s="15" t="n">
        <f aca="false">(U11/BP11) - 1</f>
        <v>-0.5</v>
      </c>
      <c r="AK11" s="15" t="e">
        <f aca="false">(V11/BQ11) - 1</f>
        <v>#DIV/0!</v>
      </c>
      <c r="AL11" s="15" t="n">
        <f aca="false">(W11/BR11) - 1</f>
        <v>-0.5</v>
      </c>
      <c r="AM11" s="15" t="e">
        <f aca="false">(X11/BS11) - 1</f>
        <v>#DIV/0!</v>
      </c>
      <c r="AN11" s="15" t="n">
        <f aca="false">(Y11/BT11) - 1</f>
        <v>-0.5</v>
      </c>
      <c r="AO11" s="15" t="n">
        <f aca="false">(Z11/BU11) - 1</f>
        <v>0</v>
      </c>
      <c r="AP11" s="15" t="e">
        <f aca="false">(AA11/BV11) - 1</f>
        <v>#DIV/0!</v>
      </c>
      <c r="AQ11" s="15" t="e">
        <f aca="false">(AB11/BW11) - 1</f>
        <v>#DIV/0!</v>
      </c>
      <c r="AR11" s="15" t="n">
        <f aca="false">(AC11/BX11) - 1</f>
        <v>1</v>
      </c>
      <c r="AS11" s="15" t="e">
        <f aca="false">(AD11/BY11) - 1</f>
        <v>#DIV/0!</v>
      </c>
      <c r="AT11" s="15" t="n">
        <f aca="false">(AE11/BZ11) - 1</f>
        <v>1</v>
      </c>
      <c r="AV11" s="349" t="n">
        <v>0.354166666666667</v>
      </c>
      <c r="AW11" s="376"/>
      <c r="AX11" s="377"/>
      <c r="AY11" s="376" t="n">
        <v>1</v>
      </c>
      <c r="AZ11" s="377" t="n">
        <v>1</v>
      </c>
      <c r="BA11" s="376"/>
      <c r="BB11" s="377"/>
      <c r="BC11" s="376"/>
      <c r="BD11" s="377"/>
      <c r="BE11" s="376"/>
      <c r="BF11" s="377"/>
      <c r="BG11" s="376"/>
      <c r="BH11" s="377"/>
      <c r="BI11" s="376"/>
      <c r="BJ11" s="377"/>
      <c r="BK11" s="376"/>
      <c r="BL11" s="377"/>
      <c r="BN11" s="340" t="n">
        <f aca="false">AW11+AY11+BA11+BC11+BE11+BG11+BI11+BK11</f>
        <v>1</v>
      </c>
      <c r="BO11" s="4" t="n">
        <f aca="false">AX11+AZ11+BB11+BD11+BF11+BH11+BJ11+BL11</f>
        <v>1</v>
      </c>
      <c r="BP11" s="341" t="n">
        <f aca="false">BO11/(BO11+BN11)</f>
        <v>0.5</v>
      </c>
      <c r="BQ11" s="4" t="n">
        <f aca="false">AW11+AX11+BE11+BF11</f>
        <v>0</v>
      </c>
      <c r="BR11" s="4" t="n">
        <f aca="false">AY11+AZ11+BG11+BH11</f>
        <v>2</v>
      </c>
      <c r="BS11" s="4" t="n">
        <f aca="false">BA11+BB11+BI11+BJ11</f>
        <v>0</v>
      </c>
      <c r="BT11" s="4" t="n">
        <f aca="false">SUM(BQ11:BS11)</f>
        <v>2</v>
      </c>
      <c r="BU11" s="15" t="n">
        <f aca="false">BR11/BT11</f>
        <v>1</v>
      </c>
      <c r="BV11" s="15" t="n">
        <f aca="false">BS11/BT11</f>
        <v>0</v>
      </c>
      <c r="BW11" s="4" t="n">
        <f aca="false">BC11+BD11+BK11+BL11</f>
        <v>0</v>
      </c>
      <c r="BX11" s="4" t="n">
        <f aca="false">SUM(AW11:BD11)</f>
        <v>2</v>
      </c>
      <c r="BY11" s="342" t="n">
        <f aca="false">SUM(BE11:BL11)</f>
        <v>0</v>
      </c>
      <c r="BZ11" s="343" t="n">
        <f aca="false">SUM(AW11:BL11)</f>
        <v>2</v>
      </c>
      <c r="CC11" s="15" t="e">
        <f aca="false">(BN11/DI11) - 1</f>
        <v>#DIV/0!</v>
      </c>
      <c r="CD11" s="15" t="e">
        <f aca="false">(BO11/DJ11) - 1</f>
        <v>#DIV/0!</v>
      </c>
      <c r="CE11" s="15" t="e">
        <f aca="false">(BP11/DK11) - 1</f>
        <v>#DIV/0!</v>
      </c>
      <c r="CF11" s="15" t="e">
        <f aca="false">(BQ11/DL11) - 1</f>
        <v>#DIV/0!</v>
      </c>
      <c r="CG11" s="15" t="e">
        <f aca="false">(BR11/DM11) - 1</f>
        <v>#DIV/0!</v>
      </c>
      <c r="CH11" s="15" t="e">
        <f aca="false">(BS11/DN11) - 1</f>
        <v>#DIV/0!</v>
      </c>
      <c r="CI11" s="15" t="e">
        <f aca="false">(BT11/DO11) - 1</f>
        <v>#DIV/0!</v>
      </c>
      <c r="CJ11" s="15" t="e">
        <f aca="false">(BU11/DP11) - 1</f>
        <v>#DIV/0!</v>
      </c>
      <c r="CK11" s="15" t="e">
        <f aca="false">(BV11/DQ11) - 1</f>
        <v>#DIV/0!</v>
      </c>
      <c r="CL11" s="15" t="e">
        <f aca="false">(BW11/DR11) - 1</f>
        <v>#DIV/0!</v>
      </c>
      <c r="CM11" s="15" t="e">
        <f aca="false">(BX11/DS11) - 1</f>
        <v>#DIV/0!</v>
      </c>
      <c r="CN11" s="15" t="e">
        <f aca="false">(BY11/DT11) - 1</f>
        <v>#DIV/0!</v>
      </c>
      <c r="CO11" s="15" t="e">
        <f aca="false">(BZ11/DU11) - 1</f>
        <v>#DIV/0!</v>
      </c>
      <c r="CQ11" s="349" t="n">
        <v>0.354166666666667</v>
      </c>
      <c r="CR11" s="433"/>
      <c r="CS11" s="433"/>
      <c r="CT11" s="433"/>
      <c r="CU11" s="433"/>
      <c r="CV11" s="433"/>
      <c r="CW11" s="433"/>
      <c r="CX11" s="433"/>
      <c r="CY11" s="433"/>
      <c r="CZ11" s="433"/>
      <c r="DA11" s="433"/>
      <c r="DB11" s="433"/>
      <c r="DC11" s="433"/>
      <c r="DD11" s="433"/>
      <c r="DE11" s="433"/>
      <c r="DF11" s="433"/>
      <c r="DG11" s="434"/>
      <c r="DI11" s="340" t="n">
        <f aca="false">CR11+CT11+CV11+CX11+CZ11+DB11+DD11+DF11</f>
        <v>0</v>
      </c>
      <c r="DJ11" s="4" t="n">
        <f aca="false">CS11+CU11+CW11+CY11+DA11+DC11+DE11+DG11</f>
        <v>0</v>
      </c>
      <c r="DK11" s="341" t="e">
        <f aca="false">DJ11/(DJ11+DI11)</f>
        <v>#DIV/0!</v>
      </c>
      <c r="DL11" s="4" t="n">
        <f aca="false">CR11+CS11+CZ11+DA11</f>
        <v>0</v>
      </c>
      <c r="DM11" s="4" t="n">
        <f aca="false">CT11+CU11+DB11+DC11</f>
        <v>0</v>
      </c>
      <c r="DN11" s="4" t="n">
        <f aca="false">CV11+CW11+DD11+DE11</f>
        <v>0</v>
      </c>
      <c r="DO11" s="4" t="n">
        <f aca="false">SUM(DL11:DN11)</f>
        <v>0</v>
      </c>
      <c r="DP11" s="15" t="e">
        <f aca="false">DM11/DO11</f>
        <v>#DIV/0!</v>
      </c>
      <c r="DQ11" s="15" t="e">
        <f aca="false">DN11/DO11</f>
        <v>#DIV/0!</v>
      </c>
      <c r="DR11" s="4" t="n">
        <f aca="false">CX11+CY11+DF11+DG11</f>
        <v>0</v>
      </c>
      <c r="DS11" s="4" t="n">
        <f aca="false">SUM(CR11:CY11)</f>
        <v>0</v>
      </c>
      <c r="DT11" s="342" t="n">
        <f aca="false">SUM(CZ11:DG11)</f>
        <v>0</v>
      </c>
      <c r="DU11" s="343" t="n">
        <f aca="false">SUM(CR11:DG11)</f>
        <v>0</v>
      </c>
      <c r="DX11" s="15" t="n">
        <f aca="false">(DI11/FD11) - 1</f>
        <v>-1</v>
      </c>
      <c r="DY11" s="15" t="n">
        <f aca="false">(DJ11/FE11) - 1</f>
        <v>-1</v>
      </c>
      <c r="DZ11" s="15" t="e">
        <f aca="false">(DK11/FF11) - 1</f>
        <v>#DIV/0!</v>
      </c>
      <c r="EA11" s="15" t="n">
        <f aca="false">(DL11/FG11) - 1</f>
        <v>-1</v>
      </c>
      <c r="EB11" s="15" t="n">
        <f aca="false">(DM11/FH11) - 1</f>
        <v>-1</v>
      </c>
      <c r="EC11" s="15" t="e">
        <f aca="false">(DN11/FI11) - 1</f>
        <v>#DIV/0!</v>
      </c>
      <c r="ED11" s="15" t="n">
        <f aca="false">(DO11/FJ11) - 1</f>
        <v>-1</v>
      </c>
      <c r="EE11" s="15" t="e">
        <f aca="false">(DP11/FK11) - 1</f>
        <v>#DIV/0!</v>
      </c>
      <c r="EF11" s="15" t="e">
        <f aca="false">(DQ11/FL11) - 1</f>
        <v>#DIV/0!</v>
      </c>
      <c r="EG11" s="15" t="n">
        <f aca="false">(DR11/FM11) - 1</f>
        <v>-1</v>
      </c>
      <c r="EH11" s="15" t="n">
        <f aca="false">(DS11/FN11) - 1</f>
        <v>-1</v>
      </c>
      <c r="EI11" s="15" t="n">
        <f aca="false">(DT11/FO11) - 1</f>
        <v>-1</v>
      </c>
      <c r="EJ11" s="15" t="n">
        <f aca="false">(DU11/FP11) - 1</f>
        <v>-1</v>
      </c>
      <c r="EL11" s="350" t="n">
        <v>0.354166666666667</v>
      </c>
      <c r="EM11" s="376" t="n">
        <v>2</v>
      </c>
      <c r="EN11" s="377" t="n">
        <v>1</v>
      </c>
      <c r="EO11" s="376"/>
      <c r="EP11" s="377" t="n">
        <v>1</v>
      </c>
      <c r="EQ11" s="376"/>
      <c r="ER11" s="377"/>
      <c r="ES11" s="376" t="n">
        <v>1</v>
      </c>
      <c r="ET11" s="377"/>
      <c r="EU11" s="376" t="n">
        <v>1</v>
      </c>
      <c r="EV11" s="377"/>
      <c r="EW11" s="376"/>
      <c r="EX11" s="377"/>
      <c r="EY11" s="376"/>
      <c r="EZ11" s="377"/>
      <c r="FA11" s="376"/>
      <c r="FB11" s="377"/>
      <c r="FD11" s="340" t="n">
        <f aca="false">EM11+EO11+EQ11+ES11+EU11+EW11+EY11+FA11</f>
        <v>4</v>
      </c>
      <c r="FE11" s="4" t="n">
        <f aca="false">EN11+EP11+ER11+ET11+EV11+EX11+EZ11+FB11</f>
        <v>2</v>
      </c>
      <c r="FF11" s="341" t="n">
        <f aca="false">FE11/(FE11+FD11)</f>
        <v>0.333333333333333</v>
      </c>
      <c r="FG11" s="4" t="n">
        <f aca="false">EM11+EN11+EU11+EV11</f>
        <v>4</v>
      </c>
      <c r="FH11" s="4" t="n">
        <f aca="false">EO11+EP11+EW11+EX11</f>
        <v>1</v>
      </c>
      <c r="FI11" s="4" t="n">
        <f aca="false">EQ11+ER11+EY11+EZ11</f>
        <v>0</v>
      </c>
      <c r="FJ11" s="4" t="n">
        <f aca="false">SUM(FG11:FI11)</f>
        <v>5</v>
      </c>
      <c r="FK11" s="15" t="n">
        <f aca="false">FH11/FJ11</f>
        <v>0.2</v>
      </c>
      <c r="FL11" s="15" t="n">
        <f aca="false">FI11/FJ11</f>
        <v>0</v>
      </c>
      <c r="FM11" s="4" t="n">
        <f aca="false">ES11+ET11+FA11+FB11</f>
        <v>1</v>
      </c>
      <c r="FN11" s="4" t="n">
        <f aca="false">SUM(EM11:ET11)</f>
        <v>5</v>
      </c>
      <c r="FO11" s="342" t="n">
        <f aca="false">SUM(EU11:FB11)</f>
        <v>1</v>
      </c>
      <c r="FP11" s="343" t="n">
        <f aca="false">SUM(EM11:FB11)</f>
        <v>6</v>
      </c>
      <c r="FR11" s="0" t="n">
        <v>3</v>
      </c>
      <c r="FS11" s="0" t="n">
        <v>0</v>
      </c>
      <c r="FT11" s="0" t="n">
        <v>0</v>
      </c>
      <c r="FU11" s="0" t="n">
        <v>3</v>
      </c>
      <c r="FV11" s="0" t="n">
        <v>0</v>
      </c>
      <c r="FW11" s="0" t="n">
        <v>0</v>
      </c>
      <c r="FX11" s="0" t="n">
        <v>3</v>
      </c>
      <c r="FY11" s="0" t="n">
        <v>0</v>
      </c>
      <c r="FZ11" s="0" t="n">
        <v>0</v>
      </c>
      <c r="GA11" s="0" t="n">
        <v>0</v>
      </c>
      <c r="GB11" s="0" t="n">
        <v>2</v>
      </c>
      <c r="GC11" s="0" t="n">
        <v>1</v>
      </c>
      <c r="GD11" s="0" t="n">
        <v>3</v>
      </c>
      <c r="GF11" s="347" t="n">
        <f aca="false">(FD11/FR11) - 1</f>
        <v>0.333333333333333</v>
      </c>
      <c r="GG11" s="15" t="e">
        <f aca="false">(FE11/FS11) - 1</f>
        <v>#DIV/0!</v>
      </c>
      <c r="GH11" s="15" t="e">
        <f aca="false">(FF11/FT11) - 1</f>
        <v>#DIV/0!</v>
      </c>
      <c r="GI11" s="15" t="n">
        <f aca="false">(FG11/FU11) - 1</f>
        <v>0.333333333333333</v>
      </c>
      <c r="GJ11" s="15" t="e">
        <f aca="false">(FH11/FV11) - 1</f>
        <v>#DIV/0!</v>
      </c>
      <c r="GK11" s="15" t="e">
        <f aca="false">(FI11/FW11) - 1</f>
        <v>#DIV/0!</v>
      </c>
      <c r="GL11" s="15" t="n">
        <f aca="false">(FJ11/FX11) - 1</f>
        <v>0.666666666666667</v>
      </c>
      <c r="GM11" s="15" t="e">
        <f aca="false">(FK11/FY11) - 1</f>
        <v>#DIV/0!</v>
      </c>
      <c r="GN11" s="15" t="e">
        <f aca="false">(FL11/FZ11) - 1</f>
        <v>#DIV/0!</v>
      </c>
      <c r="GO11" s="15" t="e">
        <f aca="false">(FM11/GA11) - 1</f>
        <v>#DIV/0!</v>
      </c>
      <c r="GP11" s="15" t="n">
        <f aca="false">(FN11/GB11) - 1</f>
        <v>1.5</v>
      </c>
      <c r="GQ11" s="15" t="n">
        <f aca="false">(FO11/GC11) - 1</f>
        <v>0</v>
      </c>
      <c r="GR11" s="348" t="n">
        <f aca="false">(FP11/GD11) - 1</f>
        <v>1</v>
      </c>
    </row>
    <row r="12" customFormat="false" ht="19.5" hidden="false" customHeight="false" outlineLevel="0" collapsed="false">
      <c r="A12" s="349" t="n">
        <v>0.364583333333333</v>
      </c>
      <c r="B12" s="376" t="n">
        <v>0</v>
      </c>
      <c r="C12" s="377"/>
      <c r="D12" s="376" t="n">
        <v>0</v>
      </c>
      <c r="E12" s="377"/>
      <c r="F12" s="376" t="n">
        <v>0</v>
      </c>
      <c r="G12" s="377"/>
      <c r="H12" s="376" t="n">
        <v>0</v>
      </c>
      <c r="I12" s="377"/>
      <c r="J12" s="376"/>
      <c r="K12" s="377"/>
      <c r="L12" s="376"/>
      <c r="M12" s="377"/>
      <c r="N12" s="376"/>
      <c r="O12" s="377"/>
      <c r="P12" s="376"/>
      <c r="Q12" s="377"/>
      <c r="S12" s="340" t="n">
        <f aca="false">B12+D12+F12+H12+J12+L12+N12+P12</f>
        <v>0</v>
      </c>
      <c r="T12" s="4" t="n">
        <f aca="false">C12+E12+G12+I12+K12+M12+O12+Q12</f>
        <v>0</v>
      </c>
      <c r="U12" s="341" t="e">
        <f aca="false">T12/(T12+S12)</f>
        <v>#DIV/0!</v>
      </c>
      <c r="V12" s="4" t="n">
        <f aca="false">B12+C12+J12+K12</f>
        <v>0</v>
      </c>
      <c r="W12" s="4" t="n">
        <f aca="false">D12+E12+L12+M12</f>
        <v>0</v>
      </c>
      <c r="X12" s="4" t="n">
        <f aca="false">F12+G12+N12+O12</f>
        <v>0</v>
      </c>
      <c r="Y12" s="4" t="n">
        <f aca="false">SUM(V12:X12)</f>
        <v>0</v>
      </c>
      <c r="Z12" s="15" t="e">
        <f aca="false">W12/Y12</f>
        <v>#DIV/0!</v>
      </c>
      <c r="AA12" s="15" t="e">
        <f aca="false">X12/Y12</f>
        <v>#DIV/0!</v>
      </c>
      <c r="AB12" s="4" t="n">
        <f aca="false">H12+I12+P12+Q12</f>
        <v>0</v>
      </c>
      <c r="AC12" s="4" t="n">
        <f aca="false">SUM(B12:I12)</f>
        <v>0</v>
      </c>
      <c r="AD12" s="342" t="n">
        <f aca="false">SUM(J12:Q12)</f>
        <v>0</v>
      </c>
      <c r="AE12" s="343" t="n">
        <f aca="false">SUM(B12:Q12)</f>
        <v>0</v>
      </c>
      <c r="AH12" s="15" t="n">
        <f aca="false">(S12/BN12) - 1</f>
        <v>-1</v>
      </c>
      <c r="AI12" s="15" t="n">
        <f aca="false">(T12/BO12) - 1</f>
        <v>-1</v>
      </c>
      <c r="AJ12" s="15" t="e">
        <f aca="false">(U12/BP12) - 1</f>
        <v>#DIV/0!</v>
      </c>
      <c r="AK12" s="15" t="n">
        <f aca="false">(V12/BQ12) - 1</f>
        <v>-1</v>
      </c>
      <c r="AL12" s="15" t="n">
        <f aca="false">(W12/BR12) - 1</f>
        <v>-1</v>
      </c>
      <c r="AM12" s="15" t="e">
        <f aca="false">(X12/BS12) - 1</f>
        <v>#DIV/0!</v>
      </c>
      <c r="AN12" s="15" t="n">
        <f aca="false">(Y12/BT12) - 1</f>
        <v>-1</v>
      </c>
      <c r="AO12" s="15" t="e">
        <f aca="false">(Z12/BU12) - 1</f>
        <v>#DIV/0!</v>
      </c>
      <c r="AP12" s="15" t="e">
        <f aca="false">(AA12/BV12) - 1</f>
        <v>#DIV/0!</v>
      </c>
      <c r="AQ12" s="15" t="e">
        <f aca="false">(AB12/BW12) - 1</f>
        <v>#DIV/0!</v>
      </c>
      <c r="AR12" s="15" t="n">
        <f aca="false">(AC12/BX12) - 1</f>
        <v>-1</v>
      </c>
      <c r="AS12" s="15" t="e">
        <f aca="false">(AD12/BY12) - 1</f>
        <v>#DIV/0!</v>
      </c>
      <c r="AT12" s="15" t="n">
        <f aca="false">(AE12/BZ12) - 1</f>
        <v>-1</v>
      </c>
      <c r="AV12" s="349" t="n">
        <v>0.364583333333333</v>
      </c>
      <c r="AW12" s="376" t="n">
        <v>1</v>
      </c>
      <c r="AX12" s="377"/>
      <c r="AY12" s="376"/>
      <c r="AZ12" s="377" t="n">
        <v>1</v>
      </c>
      <c r="BA12" s="376"/>
      <c r="BB12" s="377"/>
      <c r="BC12" s="376"/>
      <c r="BD12" s="377"/>
      <c r="BE12" s="376"/>
      <c r="BF12" s="377"/>
      <c r="BG12" s="376"/>
      <c r="BH12" s="377"/>
      <c r="BI12" s="376"/>
      <c r="BJ12" s="377"/>
      <c r="BK12" s="376"/>
      <c r="BL12" s="377"/>
      <c r="BN12" s="340" t="n">
        <f aca="false">AW12+AY12+BA12+BC12+BE12+BG12+BI12+BK12</f>
        <v>1</v>
      </c>
      <c r="BO12" s="4" t="n">
        <f aca="false">AX12+AZ12+BB12+BD12+BF12+BH12+BJ12+BL12</f>
        <v>1</v>
      </c>
      <c r="BP12" s="341" t="n">
        <f aca="false">BO12/(BO12+BN12)</f>
        <v>0.5</v>
      </c>
      <c r="BQ12" s="4" t="n">
        <f aca="false">AW12+AX12+BE12+BF12</f>
        <v>1</v>
      </c>
      <c r="BR12" s="4" t="n">
        <f aca="false">AY12+AZ12+BG12+BH12</f>
        <v>1</v>
      </c>
      <c r="BS12" s="4" t="n">
        <f aca="false">BA12+BB12+BI12+BJ12</f>
        <v>0</v>
      </c>
      <c r="BT12" s="4" t="n">
        <f aca="false">SUM(BQ12:BS12)</f>
        <v>2</v>
      </c>
      <c r="BU12" s="15" t="n">
        <f aca="false">BR12/BT12</f>
        <v>0.5</v>
      </c>
      <c r="BV12" s="15" t="n">
        <f aca="false">BS12/BT12</f>
        <v>0</v>
      </c>
      <c r="BW12" s="4" t="n">
        <f aca="false">BC12+BD12+BK12+BL12</f>
        <v>0</v>
      </c>
      <c r="BX12" s="4" t="n">
        <f aca="false">SUM(AW12:BD12)</f>
        <v>2</v>
      </c>
      <c r="BY12" s="342" t="n">
        <f aca="false">SUM(BE12:BL12)</f>
        <v>0</v>
      </c>
      <c r="BZ12" s="343" t="n">
        <f aca="false">SUM(AW12:BL12)</f>
        <v>2</v>
      </c>
      <c r="CC12" s="15" t="e">
        <f aca="false">(BN12/DI12) - 1</f>
        <v>#DIV/0!</v>
      </c>
      <c r="CD12" s="15" t="e">
        <f aca="false">(BO12/DJ12) - 1</f>
        <v>#DIV/0!</v>
      </c>
      <c r="CE12" s="15" t="e">
        <f aca="false">(BP12/DK12) - 1</f>
        <v>#DIV/0!</v>
      </c>
      <c r="CF12" s="15" t="e">
        <f aca="false">(BQ12/DL12) - 1</f>
        <v>#DIV/0!</v>
      </c>
      <c r="CG12" s="15" t="e">
        <f aca="false">(BR12/DM12) - 1</f>
        <v>#DIV/0!</v>
      </c>
      <c r="CH12" s="15" t="e">
        <f aca="false">(BS12/DN12) - 1</f>
        <v>#DIV/0!</v>
      </c>
      <c r="CI12" s="15" t="e">
        <f aca="false">(BT12/DO12) - 1</f>
        <v>#DIV/0!</v>
      </c>
      <c r="CJ12" s="15" t="e">
        <f aca="false">(BU12/DP12) - 1</f>
        <v>#DIV/0!</v>
      </c>
      <c r="CK12" s="15" t="e">
        <f aca="false">(BV12/DQ12) - 1</f>
        <v>#DIV/0!</v>
      </c>
      <c r="CL12" s="15" t="e">
        <f aca="false">(BW12/DR12) - 1</f>
        <v>#DIV/0!</v>
      </c>
      <c r="CM12" s="15" t="e">
        <f aca="false">(BX12/DS12) - 1</f>
        <v>#DIV/0!</v>
      </c>
      <c r="CN12" s="15" t="e">
        <f aca="false">(BY12/DT12) - 1</f>
        <v>#DIV/0!</v>
      </c>
      <c r="CO12" s="15" t="e">
        <f aca="false">(BZ12/DU12) - 1</f>
        <v>#DIV/0!</v>
      </c>
      <c r="CQ12" s="349" t="n">
        <v>0.364583333333333</v>
      </c>
      <c r="CR12" s="442"/>
      <c r="CS12" s="442"/>
      <c r="CT12" s="442"/>
      <c r="CU12" s="442"/>
      <c r="CV12" s="442"/>
      <c r="CW12" s="442"/>
      <c r="CX12" s="442"/>
      <c r="CY12" s="442"/>
      <c r="CZ12" s="442"/>
      <c r="DA12" s="442"/>
      <c r="DB12" s="442"/>
      <c r="DC12" s="442"/>
      <c r="DD12" s="442"/>
      <c r="DE12" s="442"/>
      <c r="DF12" s="442"/>
      <c r="DG12" s="439"/>
      <c r="DI12" s="340" t="n">
        <f aca="false">CR12+CT12+CV12+CX12+CZ12+DB12+DD12+DF12</f>
        <v>0</v>
      </c>
      <c r="DJ12" s="4" t="n">
        <f aca="false">CS12+CU12+CW12+CY12+DA12+DC12+DE12+DG12</f>
        <v>0</v>
      </c>
      <c r="DK12" s="341" t="e">
        <f aca="false">DJ12/(DJ12+DI12)</f>
        <v>#DIV/0!</v>
      </c>
      <c r="DL12" s="4" t="n">
        <f aca="false">CR12+CS12+CZ12+DA12</f>
        <v>0</v>
      </c>
      <c r="DM12" s="4" t="n">
        <f aca="false">CT12+CU12+DB12+DC12</f>
        <v>0</v>
      </c>
      <c r="DN12" s="4" t="n">
        <f aca="false">CV12+CW12+DD12+DE12</f>
        <v>0</v>
      </c>
      <c r="DO12" s="4" t="n">
        <f aca="false">SUM(DL12:DN12)</f>
        <v>0</v>
      </c>
      <c r="DP12" s="15" t="e">
        <f aca="false">DM12/DO12</f>
        <v>#DIV/0!</v>
      </c>
      <c r="DQ12" s="15" t="e">
        <f aca="false">DN12/DO12</f>
        <v>#DIV/0!</v>
      </c>
      <c r="DR12" s="4" t="n">
        <f aca="false">CX12+CY12+DF12+DG12</f>
        <v>0</v>
      </c>
      <c r="DS12" s="4" t="n">
        <f aca="false">SUM(CR12:CY12)</f>
        <v>0</v>
      </c>
      <c r="DT12" s="342" t="n">
        <f aca="false">SUM(CZ12:DG12)</f>
        <v>0</v>
      </c>
      <c r="DU12" s="343" t="n">
        <f aca="false">SUM(CR12:DG12)</f>
        <v>0</v>
      </c>
      <c r="DX12" s="15" t="n">
        <f aca="false">(DI12/FD12) - 1</f>
        <v>-1</v>
      </c>
      <c r="DY12" s="15" t="n">
        <f aca="false">(DJ12/FE12) - 1</f>
        <v>-1</v>
      </c>
      <c r="DZ12" s="15" t="e">
        <f aca="false">(DK12/FF12) - 1</f>
        <v>#DIV/0!</v>
      </c>
      <c r="EA12" s="15" t="n">
        <f aca="false">(DL12/FG12) - 1</f>
        <v>-1</v>
      </c>
      <c r="EB12" s="15" t="n">
        <f aca="false">(DM12/FH12) - 1</f>
        <v>-1</v>
      </c>
      <c r="EC12" s="15" t="e">
        <f aca="false">(DN12/FI12) - 1</f>
        <v>#DIV/0!</v>
      </c>
      <c r="ED12" s="15" t="n">
        <f aca="false">(DO12/FJ12) - 1</f>
        <v>-1</v>
      </c>
      <c r="EE12" s="15" t="e">
        <f aca="false">(DP12/FK12) - 1</f>
        <v>#DIV/0!</v>
      </c>
      <c r="EF12" s="15" t="e">
        <f aca="false">(DQ12/FL12) - 1</f>
        <v>#DIV/0!</v>
      </c>
      <c r="EG12" s="15" t="e">
        <f aca="false">(DR12/FM12) - 1</f>
        <v>#DIV/0!</v>
      </c>
      <c r="EH12" s="15" t="n">
        <f aca="false">(DS12/FN12) - 1</f>
        <v>-1</v>
      </c>
      <c r="EI12" s="15" t="n">
        <f aca="false">(DT12/FO12) - 1</f>
        <v>-1</v>
      </c>
      <c r="EJ12" s="15" t="n">
        <f aca="false">(DU12/FP12) - 1</f>
        <v>-1</v>
      </c>
      <c r="EL12" s="350" t="n">
        <v>0.364583333333333</v>
      </c>
      <c r="EM12" s="376"/>
      <c r="EN12" s="377" t="n">
        <v>1</v>
      </c>
      <c r="EO12" s="376"/>
      <c r="EP12" s="377"/>
      <c r="EQ12" s="376"/>
      <c r="ER12" s="377"/>
      <c r="ES12" s="376"/>
      <c r="ET12" s="377"/>
      <c r="EU12" s="376"/>
      <c r="EV12" s="377" t="n">
        <v>1</v>
      </c>
      <c r="EW12" s="376" t="n">
        <v>1</v>
      </c>
      <c r="EX12" s="377"/>
      <c r="EY12" s="376"/>
      <c r="EZ12" s="377"/>
      <c r="FA12" s="376"/>
      <c r="FB12" s="377"/>
      <c r="FD12" s="351" t="n">
        <f aca="false">EM12+EO12+EQ12+ES12+EU12+EW12+EY12+FA12</f>
        <v>1</v>
      </c>
      <c r="FE12" s="352" t="n">
        <f aca="false">EN12+EP12+ER12+ET12+EV12+EX12+EZ12+FB12</f>
        <v>2</v>
      </c>
      <c r="FF12" s="353" t="n">
        <f aca="false">FE12/(FE12+FD12)</f>
        <v>0.666666666666667</v>
      </c>
      <c r="FG12" s="352" t="n">
        <f aca="false">EM12+EN12+EU12+EV12</f>
        <v>2</v>
      </c>
      <c r="FH12" s="352" t="n">
        <f aca="false">EO12+EP12+EW12+EX12</f>
        <v>1</v>
      </c>
      <c r="FI12" s="352" t="n">
        <f aca="false">EQ12+ER12+EY12+EZ12</f>
        <v>0</v>
      </c>
      <c r="FJ12" s="352" t="n">
        <f aca="false">SUM(FG12:FI12)</f>
        <v>3</v>
      </c>
      <c r="FK12" s="465" t="n">
        <f aca="false">FH12/FJ12</f>
        <v>0.333333333333333</v>
      </c>
      <c r="FL12" s="465" t="n">
        <f aca="false">FI12/FJ12</f>
        <v>0</v>
      </c>
      <c r="FM12" s="352" t="n">
        <f aca="false">ES12+ET12+FA12+FB12</f>
        <v>0</v>
      </c>
      <c r="FN12" s="352" t="n">
        <f aca="false">SUM(EM12:ET12)</f>
        <v>1</v>
      </c>
      <c r="FO12" s="354" t="n">
        <f aca="false">SUM(EU12:FB12)</f>
        <v>2</v>
      </c>
      <c r="FP12" s="355" t="n">
        <f aca="false">SUM(EM12:FB12)</f>
        <v>3</v>
      </c>
      <c r="FR12" s="0" t="n">
        <v>2</v>
      </c>
      <c r="FS12" s="0" t="n">
        <v>3</v>
      </c>
      <c r="FT12" s="0" t="n">
        <v>0.6</v>
      </c>
      <c r="FU12" s="0" t="n">
        <v>0</v>
      </c>
      <c r="FV12" s="0" t="n">
        <v>3</v>
      </c>
      <c r="FW12" s="0" t="n">
        <v>0</v>
      </c>
      <c r="FX12" s="0" t="n">
        <v>3</v>
      </c>
      <c r="FY12" s="0" t="n">
        <v>1</v>
      </c>
      <c r="FZ12" s="0" t="n">
        <v>0</v>
      </c>
      <c r="GA12" s="0" t="n">
        <v>2</v>
      </c>
      <c r="GB12" s="0" t="n">
        <v>4</v>
      </c>
      <c r="GC12" s="0" t="n">
        <v>1</v>
      </c>
      <c r="GD12" s="0" t="n">
        <v>5</v>
      </c>
      <c r="GF12" s="347" t="n">
        <f aca="false">(FD12/FR12) - 1</f>
        <v>-0.5</v>
      </c>
      <c r="GG12" s="15" t="n">
        <f aca="false">(FE12/FS12) - 1</f>
        <v>-0.333333333333333</v>
      </c>
      <c r="GH12" s="15" t="n">
        <f aca="false">(FF12/FT12) - 1</f>
        <v>0.111111111111111</v>
      </c>
      <c r="GI12" s="15" t="e">
        <f aca="false">(FG12/FU12) - 1</f>
        <v>#DIV/0!</v>
      </c>
      <c r="GJ12" s="15" t="n">
        <f aca="false">(FH12/FV12) - 1</f>
        <v>-0.666666666666667</v>
      </c>
      <c r="GK12" s="15" t="e">
        <f aca="false">(FI12/FW12) - 1</f>
        <v>#DIV/0!</v>
      </c>
      <c r="GL12" s="15" t="n">
        <f aca="false">(FJ12/FX12) - 1</f>
        <v>0</v>
      </c>
      <c r="GM12" s="15" t="n">
        <f aca="false">(FK12/FY12) - 1</f>
        <v>-0.666666666666667</v>
      </c>
      <c r="GN12" s="15" t="e">
        <f aca="false">(FL12/FZ12) - 1</f>
        <v>#DIV/0!</v>
      </c>
      <c r="GO12" s="15" t="n">
        <f aca="false">(FM12/GA12) - 1</f>
        <v>-1</v>
      </c>
      <c r="GP12" s="15" t="n">
        <f aca="false">(FN12/GB12) - 1</f>
        <v>-0.75</v>
      </c>
      <c r="GQ12" s="15" t="n">
        <f aca="false">(FO12/GC12) - 1</f>
        <v>1</v>
      </c>
      <c r="GR12" s="348" t="n">
        <f aca="false">(FP12/GD12) - 1</f>
        <v>-0.4</v>
      </c>
    </row>
    <row r="13" customFormat="false" ht="15" hidden="false" customHeight="false" outlineLevel="0" collapsed="false">
      <c r="A13" s="349" t="n">
        <v>0.375</v>
      </c>
      <c r="B13" s="379"/>
      <c r="C13" s="380"/>
      <c r="D13" s="379"/>
      <c r="E13" s="380"/>
      <c r="F13" s="379"/>
      <c r="G13" s="380"/>
      <c r="H13" s="379"/>
      <c r="I13" s="380"/>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c r="EM13" s="418"/>
      <c r="EN13" s="419"/>
      <c r="EO13" s="420"/>
      <c r="EP13" s="420"/>
      <c r="EQ13" s="420"/>
      <c r="ER13" s="420"/>
      <c r="ES13" s="418"/>
      <c r="ET13" s="419"/>
      <c r="EU13" s="418"/>
      <c r="EV13" s="419"/>
      <c r="EW13" s="420"/>
      <c r="EX13" s="420"/>
      <c r="EY13" s="420"/>
      <c r="EZ13" s="420"/>
      <c r="FA13" s="418"/>
      <c r="FB13" s="419"/>
      <c r="FD13" s="466"/>
      <c r="FE13" s="467"/>
      <c r="FF13" s="468"/>
      <c r="FG13" s="467"/>
      <c r="FH13" s="467"/>
      <c r="FI13" s="467"/>
      <c r="FJ13" s="467"/>
      <c r="FK13" s="469"/>
      <c r="FL13" s="469"/>
      <c r="FM13" s="467"/>
      <c r="FN13" s="467"/>
      <c r="FO13" s="470"/>
      <c r="FP13" s="29"/>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6</v>
      </c>
      <c r="C14" s="357" t="n">
        <f aca="false">SUM(C5:C12)</f>
        <v>1</v>
      </c>
      <c r="D14" s="357" t="n">
        <f aca="false">SUM(D5:D12)</f>
        <v>9</v>
      </c>
      <c r="E14" s="357" t="n">
        <f aca="false">SUM(E5:E12)</f>
        <v>7</v>
      </c>
      <c r="F14" s="357" t="n">
        <f aca="false">SUM(F5:F12)</f>
        <v>0</v>
      </c>
      <c r="G14" s="357" t="n">
        <f aca="false">SUM(G5:G12)</f>
        <v>0</v>
      </c>
      <c r="H14" s="357" t="n">
        <f aca="false">SUM(H5:H12)</f>
        <v>8</v>
      </c>
      <c r="I14" s="357" t="n">
        <f aca="false">SUM(I5:I12)</f>
        <v>3</v>
      </c>
      <c r="J14" s="357" t="n">
        <f aca="false">SUM(J5:J12)</f>
        <v>0</v>
      </c>
      <c r="K14" s="357" t="n">
        <f aca="false">SUM(K5:K12)</f>
        <v>0</v>
      </c>
      <c r="L14" s="357" t="n">
        <f aca="false">SUM(L5:L12)</f>
        <v>0</v>
      </c>
      <c r="M14" s="357" t="n">
        <f aca="false">SUM(M5:M12)</f>
        <v>0</v>
      </c>
      <c r="N14" s="357" t="n">
        <f aca="false">SUM(N5:N12)</f>
        <v>0</v>
      </c>
      <c r="O14" s="357" t="n">
        <f aca="false">SUM(O5:O12)</f>
        <v>0</v>
      </c>
      <c r="P14" s="357" t="n">
        <f aca="false">SUM(P5:P12)</f>
        <v>5</v>
      </c>
      <c r="Q14" s="357" t="n">
        <f aca="false">SUM(Q5:Q12)</f>
        <v>0</v>
      </c>
      <c r="S14" s="358" t="n">
        <f aca="false">B14+D14+F14+H14+J14+L14+N14+P14</f>
        <v>28</v>
      </c>
      <c r="T14" s="359" t="n">
        <f aca="false">C14+E14+G14+I14+K14+M14+O14+Q14</f>
        <v>11</v>
      </c>
      <c r="U14" s="360" t="n">
        <f aca="false">T14/(T14+S14)</f>
        <v>0.282051282051282</v>
      </c>
      <c r="V14" s="359" t="n">
        <f aca="false">B14+C14+J14+K14</f>
        <v>7</v>
      </c>
      <c r="W14" s="359" t="n">
        <f aca="false">D14+E14+L14+M14</f>
        <v>16</v>
      </c>
      <c r="X14" s="359" t="n">
        <f aca="false">F14+G14+N14+O14</f>
        <v>0</v>
      </c>
      <c r="Y14" s="359" t="n">
        <f aca="false">SUM(V14:X14)</f>
        <v>23</v>
      </c>
      <c r="Z14" s="15" t="n">
        <f aca="false">W14/Y14</f>
        <v>0.695652173913043</v>
      </c>
      <c r="AA14" s="15" t="n">
        <f aca="false">X14/Y14</f>
        <v>0</v>
      </c>
      <c r="AB14" s="359" t="n">
        <f aca="false">H14+I14+P14+Q14</f>
        <v>16</v>
      </c>
      <c r="AC14" s="359" t="n">
        <f aca="false">SUM(B14:I14)</f>
        <v>34</v>
      </c>
      <c r="AD14" s="361" t="n">
        <f aca="false">SUM(J14:Q14)</f>
        <v>5</v>
      </c>
      <c r="AE14" s="362" t="n">
        <f aca="false">SUM(B14:Q14)</f>
        <v>39</v>
      </c>
      <c r="AH14" s="15" t="n">
        <f aca="false">(S14/BN14) - 1</f>
        <v>-0.176470588235294</v>
      </c>
      <c r="AI14" s="15" t="n">
        <f aca="false">(T14/BO14) - 1</f>
        <v>-0.388888888888889</v>
      </c>
      <c r="AJ14" s="15" t="n">
        <f aca="false">(U14/BP14) - 1</f>
        <v>-0.185185185185185</v>
      </c>
      <c r="AK14" s="15" t="n">
        <f aca="false">(V14/BQ14) - 1</f>
        <v>-0.588235294117647</v>
      </c>
      <c r="AL14" s="15" t="n">
        <f aca="false">(W14/BR14) - 1</f>
        <v>-0.36</v>
      </c>
      <c r="AM14" s="15" t="n">
        <f aca="false">(X14/BS14) - 1</f>
        <v>-1</v>
      </c>
      <c r="AN14" s="15" t="n">
        <f aca="false">(Y14/BT14) - 1</f>
        <v>-0.477272727272727</v>
      </c>
      <c r="AO14" s="15" t="n">
        <f aca="false">(Z14/BU14) - 1</f>
        <v>0.224347826086956</v>
      </c>
      <c r="AP14" s="15" t="n">
        <f aca="false">(AA14/BV14) - 1</f>
        <v>-1</v>
      </c>
      <c r="AQ14" s="15" t="n">
        <f aca="false">(AB14/BW14) - 1</f>
        <v>1</v>
      </c>
      <c r="AR14" s="15" t="n">
        <f aca="false">(AC14/BX14) - 1</f>
        <v>-0.276595744680851</v>
      </c>
      <c r="AS14" s="15" t="n">
        <f aca="false">(AD14/BY14) - 1</f>
        <v>0</v>
      </c>
      <c r="AT14" s="15" t="n">
        <f aca="false">(AE14/BZ14) - 1</f>
        <v>-0.25</v>
      </c>
      <c r="AV14" s="356" t="s">
        <v>17</v>
      </c>
      <c r="AW14" s="357" t="n">
        <f aca="false">SUM(AW5:AW12)</f>
        <v>13</v>
      </c>
      <c r="AX14" s="357" t="n">
        <f aca="false">SUM(AX5:AX12)</f>
        <v>1</v>
      </c>
      <c r="AY14" s="357" t="n">
        <f aca="false">SUM(AY5:AY12)</f>
        <v>11</v>
      </c>
      <c r="AZ14" s="357" t="n">
        <f aca="false">SUM(AZ5:AZ12)</f>
        <v>14</v>
      </c>
      <c r="BA14" s="357" t="n">
        <f aca="false">SUM(BA5:BA12)</f>
        <v>2</v>
      </c>
      <c r="BB14" s="357" t="n">
        <f aca="false">SUM(BB5:BB12)</f>
        <v>0</v>
      </c>
      <c r="BC14" s="357" t="n">
        <f aca="false">SUM(BC5:BC12)</f>
        <v>4</v>
      </c>
      <c r="BD14" s="357" t="n">
        <f aca="false">SUM(BD5:BD12)</f>
        <v>2</v>
      </c>
      <c r="BE14" s="357" t="n">
        <f aca="false">SUM(BE5:BE12)</f>
        <v>3</v>
      </c>
      <c r="BF14" s="357" t="n">
        <f aca="false">SUM(BF5:BF12)</f>
        <v>0</v>
      </c>
      <c r="BG14" s="357" t="n">
        <f aca="false">SUM(BG5:BG12)</f>
        <v>0</v>
      </c>
      <c r="BH14" s="357" t="n">
        <f aca="false">SUM(BH5:BH12)</f>
        <v>0</v>
      </c>
      <c r="BI14" s="357" t="n">
        <f aca="false">SUM(BI5:BI12)</f>
        <v>0</v>
      </c>
      <c r="BJ14" s="357" t="n">
        <f aca="false">SUM(BJ5:BJ12)</f>
        <v>0</v>
      </c>
      <c r="BK14" s="357" t="n">
        <f aca="false">SUM(BK5:BK12)</f>
        <v>1</v>
      </c>
      <c r="BL14" s="357" t="n">
        <f aca="false">SUM(BL5:BL12)</f>
        <v>1</v>
      </c>
      <c r="BN14" s="358" t="n">
        <f aca="false">AW14+AY14+BA14+BC14+BE14+BG14+BI14+BK14</f>
        <v>34</v>
      </c>
      <c r="BO14" s="359" t="n">
        <f aca="false">AX14+AZ14+BB14+BD14+BF14+BH14+BJ14+BL14</f>
        <v>18</v>
      </c>
      <c r="BP14" s="360" t="n">
        <f aca="false">BO14/(BO14+BN14)</f>
        <v>0.346153846153846</v>
      </c>
      <c r="BQ14" s="359" t="n">
        <f aca="false">AW14+AX14+BE14+BF14</f>
        <v>17</v>
      </c>
      <c r="BR14" s="359" t="n">
        <f aca="false">AY14+AZ14+BG14+BH14</f>
        <v>25</v>
      </c>
      <c r="BS14" s="359" t="n">
        <f aca="false">BA14+BB14+BI14+BJ14</f>
        <v>2</v>
      </c>
      <c r="BT14" s="359" t="n">
        <f aca="false">SUM(BQ14:BS14)</f>
        <v>44</v>
      </c>
      <c r="BU14" s="15" t="n">
        <f aca="false">BR14/BT14</f>
        <v>0.568181818181818</v>
      </c>
      <c r="BV14" s="15" t="n">
        <f aca="false">BS14/BT14</f>
        <v>0.0454545454545455</v>
      </c>
      <c r="BW14" s="359" t="n">
        <f aca="false">BC14+BD14+BK14+BL14</f>
        <v>8</v>
      </c>
      <c r="BX14" s="359" t="n">
        <f aca="false">SUM(AW14:BD14)</f>
        <v>47</v>
      </c>
      <c r="BY14" s="361" t="n">
        <f aca="false">SUM(BE14:BL14)</f>
        <v>5</v>
      </c>
      <c r="BZ14" s="362" t="n">
        <f aca="false">SUM(AW14:BL14)</f>
        <v>52</v>
      </c>
      <c r="CC14" s="15" t="n">
        <f aca="false">(BN14/DI14) - 1</f>
        <v>1.42857142857143</v>
      </c>
      <c r="CD14" s="15" t="n">
        <f aca="false">(BO14/DJ14) - 1</f>
        <v>2</v>
      </c>
      <c r="CE14" s="15" t="n">
        <f aca="false">(BP14/DK14) - 1</f>
        <v>0.153846153846154</v>
      </c>
      <c r="CF14" s="15" t="n">
        <f aca="false">(BQ14/DL14) - 1</f>
        <v>0.416666666666667</v>
      </c>
      <c r="CG14" s="15" t="n">
        <f aca="false">(BR14/DM14) - 1</f>
        <v>5.25</v>
      </c>
      <c r="CH14" s="15" t="e">
        <f aca="false">(BS14/DN14) - 1</f>
        <v>#DIV/0!</v>
      </c>
      <c r="CI14" s="15" t="n">
        <f aca="false">(BT14/DO14) - 1</f>
        <v>1.75</v>
      </c>
      <c r="CJ14" s="15" t="n">
        <f aca="false">(BU14/DP14) - 1</f>
        <v>1.27272727272727</v>
      </c>
      <c r="CK14" s="15" t="e">
        <f aca="false">(BV14/DQ14) - 1</f>
        <v>#DIV/0!</v>
      </c>
      <c r="CL14" s="15" t="n">
        <f aca="false">(BW14/DR14) - 1</f>
        <v>1</v>
      </c>
      <c r="CM14" s="15" t="n">
        <f aca="false">(BX14/DS14) - 1</f>
        <v>1.76470588235294</v>
      </c>
      <c r="CN14" s="15" t="n">
        <f aca="false">(BY14/DT14) - 1</f>
        <v>0.666666666666667</v>
      </c>
      <c r="CO14" s="15" t="n">
        <f aca="false">(BZ14/DU14) - 1</f>
        <v>1.6</v>
      </c>
      <c r="CQ14" s="356" t="s">
        <v>17</v>
      </c>
      <c r="CR14" s="357" t="n">
        <f aca="false">SUM(CR5:CR12)</f>
        <v>8</v>
      </c>
      <c r="CS14" s="357" t="n">
        <f aca="false">SUM(CS5:CS12)</f>
        <v>3</v>
      </c>
      <c r="CT14" s="357" t="n">
        <f aca="false">SUM(CT5:CT12)</f>
        <v>2</v>
      </c>
      <c r="CU14" s="357" t="n">
        <f aca="false">SUM(CU5:CU12)</f>
        <v>1</v>
      </c>
      <c r="CV14" s="357" t="n">
        <f aca="false">SUM(CV5:CV12)</f>
        <v>0</v>
      </c>
      <c r="CW14" s="357" t="n">
        <f aca="false">SUM(CW5:CW12)</f>
        <v>0</v>
      </c>
      <c r="CX14" s="357" t="n">
        <f aca="false">SUM(CX5:CX12)</f>
        <v>2</v>
      </c>
      <c r="CY14" s="357" t="n">
        <f aca="false">SUM(CY5:CY12)</f>
        <v>1</v>
      </c>
      <c r="CZ14" s="357" t="n">
        <f aca="false">SUM(CZ5:CZ12)</f>
        <v>0</v>
      </c>
      <c r="DA14" s="357" t="n">
        <f aca="false">SUM(DA5:DA12)</f>
        <v>1</v>
      </c>
      <c r="DB14" s="357" t="n">
        <f aca="false">SUM(DB5:DB12)</f>
        <v>1</v>
      </c>
      <c r="DC14" s="357" t="n">
        <f aca="false">SUM(DC5:DC12)</f>
        <v>0</v>
      </c>
      <c r="DD14" s="357" t="n">
        <f aca="false">SUM(DD5:DD12)</f>
        <v>0</v>
      </c>
      <c r="DE14" s="357" t="n">
        <f aca="false">SUM(DE5:DE12)</f>
        <v>0</v>
      </c>
      <c r="DF14" s="357" t="n">
        <f aca="false">SUM(DF5:DF12)</f>
        <v>1</v>
      </c>
      <c r="DG14" s="357" t="n">
        <f aca="false">SUM(DG5:DG12)</f>
        <v>0</v>
      </c>
      <c r="DI14" s="358" t="n">
        <f aca="false">CR14+CT14+CV14+CX14+CZ14+DB14+DD14+DF14</f>
        <v>14</v>
      </c>
      <c r="DJ14" s="359" t="n">
        <f aca="false">CS14+CU14+CW14+CY14+DA14+DC14+DE14+DG14</f>
        <v>6</v>
      </c>
      <c r="DK14" s="360" t="n">
        <f aca="false">DJ14/(DJ14+DI14)</f>
        <v>0.3</v>
      </c>
      <c r="DL14" s="359" t="n">
        <f aca="false">CR14+CS14+CZ14+DA14</f>
        <v>12</v>
      </c>
      <c r="DM14" s="359" t="n">
        <f aca="false">CT14+CU14+DB14+DC14</f>
        <v>4</v>
      </c>
      <c r="DN14" s="359" t="n">
        <f aca="false">CV14+CW14+DD14+DE14</f>
        <v>0</v>
      </c>
      <c r="DO14" s="359" t="n">
        <f aca="false">SUM(DL14:DN14)</f>
        <v>16</v>
      </c>
      <c r="DP14" s="15" t="n">
        <f aca="false">DM14/DO14</f>
        <v>0.25</v>
      </c>
      <c r="DQ14" s="15" t="n">
        <f aca="false">DN14/DO14</f>
        <v>0</v>
      </c>
      <c r="DR14" s="359" t="n">
        <f aca="false">CX14+CY14+DF14+DG14</f>
        <v>4</v>
      </c>
      <c r="DS14" s="359" t="n">
        <f aca="false">SUM(CR14:CY14)</f>
        <v>17</v>
      </c>
      <c r="DT14" s="361" t="n">
        <f aca="false">SUM(CZ14:DG14)</f>
        <v>3</v>
      </c>
      <c r="DU14" s="362" t="n">
        <f aca="false">SUM(CR14:DG14)</f>
        <v>20</v>
      </c>
      <c r="DX14" s="15" t="n">
        <f aca="false">(DI14/FD14) - 1</f>
        <v>-0.3</v>
      </c>
      <c r="DY14" s="15" t="n">
        <f aca="false">(DJ14/FE14) - 1</f>
        <v>-0.454545454545455</v>
      </c>
      <c r="DZ14" s="15" t="n">
        <f aca="false">(DK14/FF14) - 1</f>
        <v>-0.154545454545455</v>
      </c>
      <c r="EA14" s="15" t="n">
        <f aca="false">(DL14/FG14) - 1</f>
        <v>-0.142857142857143</v>
      </c>
      <c r="EB14" s="15" t="n">
        <f aca="false">(DM14/FH14) - 1</f>
        <v>-0.555555555555556</v>
      </c>
      <c r="EC14" s="15" t="e">
        <f aca="false">(DN14/FI14) - 1</f>
        <v>#DIV/0!</v>
      </c>
      <c r="ED14" s="15" t="n">
        <f aca="false">(DO14/FJ14) - 1</f>
        <v>-0.304347826086957</v>
      </c>
      <c r="EE14" s="15" t="n">
        <f aca="false">(DP14/FK14) - 1</f>
        <v>-0.361111111111111</v>
      </c>
      <c r="EF14" s="15" t="e">
        <f aca="false">(DQ14/FL14) - 1</f>
        <v>#DIV/0!</v>
      </c>
      <c r="EG14" s="15" t="n">
        <f aca="false">(DR14/FM14) - 1</f>
        <v>-0.5</v>
      </c>
      <c r="EH14" s="15" t="n">
        <f aca="false">(DS14/FN14) - 1</f>
        <v>-0.227272727272727</v>
      </c>
      <c r="EI14" s="15" t="n">
        <f aca="false">(DT14/FO14) - 1</f>
        <v>-0.666666666666667</v>
      </c>
      <c r="EJ14" s="15" t="n">
        <f aca="false">(DU14/FP14) - 1</f>
        <v>-0.354838709677419</v>
      </c>
      <c r="EL14" s="356" t="s">
        <v>17</v>
      </c>
      <c r="EM14" s="363" t="n">
        <f aca="false">SUM(EM5:EM12)</f>
        <v>8</v>
      </c>
      <c r="EN14" s="363" t="n">
        <f aca="false">SUM(EN5:EN12)</f>
        <v>3</v>
      </c>
      <c r="EO14" s="363" t="n">
        <f aca="false">SUM(EO5:EO12)</f>
        <v>2</v>
      </c>
      <c r="EP14" s="363" t="n">
        <f aca="false">SUM(EP5:EP12)</f>
        <v>5</v>
      </c>
      <c r="EQ14" s="363" t="n">
        <f aca="false">SUM(EQ5:EQ12)</f>
        <v>0</v>
      </c>
      <c r="ER14" s="363" t="n">
        <f aca="false">SUM(ER5:ER12)</f>
        <v>0</v>
      </c>
      <c r="ES14" s="363" t="n">
        <f aca="false">SUM(ES5:ES12)</f>
        <v>3</v>
      </c>
      <c r="ET14" s="363" t="n">
        <f aca="false">SUM(ET5:ET12)</f>
        <v>1</v>
      </c>
      <c r="EU14" s="363" t="n">
        <f aca="false">SUM(EU5:EU12)</f>
        <v>2</v>
      </c>
      <c r="EV14" s="363" t="n">
        <f aca="false">SUM(EV5:EV12)</f>
        <v>1</v>
      </c>
      <c r="EW14" s="363" t="n">
        <f aca="false">SUM(EW5:EW12)</f>
        <v>2</v>
      </c>
      <c r="EX14" s="363" t="n">
        <f aca="false">SUM(EX5:EX12)</f>
        <v>0</v>
      </c>
      <c r="EY14" s="363" t="n">
        <f aca="false">SUM(EY5:EY12)</f>
        <v>0</v>
      </c>
      <c r="EZ14" s="363" t="n">
        <f aca="false">SUM(EZ5:EZ12)</f>
        <v>0</v>
      </c>
      <c r="FA14" s="363" t="n">
        <f aca="false">SUM(FA5:FA12)</f>
        <v>3</v>
      </c>
      <c r="FB14" s="363" t="n">
        <f aca="false">SUM(FB5:FB12)</f>
        <v>1</v>
      </c>
      <c r="FD14" s="364" t="n">
        <f aca="false">EM14+EO14+EQ14+ES14+EU14+EW14+EY14+FA14</f>
        <v>20</v>
      </c>
      <c r="FE14" s="363" t="n">
        <f aca="false">EN14+EP14+ER14+ET14+EV14+EX14+EZ14+FB14</f>
        <v>11</v>
      </c>
      <c r="FF14" s="365" t="n">
        <f aca="false">FE14/(FE14+FD14)</f>
        <v>0.354838709677419</v>
      </c>
      <c r="FG14" s="363" t="n">
        <f aca="false">EM14+EN14+EU14+EV14</f>
        <v>14</v>
      </c>
      <c r="FH14" s="363" t="n">
        <f aca="false">EO14+EP14+EW14+EX14</f>
        <v>9</v>
      </c>
      <c r="FI14" s="363" t="n">
        <f aca="false">EQ14+ER14+EY14+EZ14</f>
        <v>0</v>
      </c>
      <c r="FJ14" s="363" t="n">
        <f aca="false">SUM(FG14:FI14)</f>
        <v>23</v>
      </c>
      <c r="FK14" s="366" t="n">
        <f aca="false">FH14/FJ14</f>
        <v>0.391304347826087</v>
      </c>
      <c r="FL14" s="366" t="n">
        <f aca="false">FI14/FJ14</f>
        <v>0</v>
      </c>
      <c r="FM14" s="363" t="n">
        <f aca="false">ES14+ET14+FA14+FB14</f>
        <v>8</v>
      </c>
      <c r="FN14" s="363" t="n">
        <f aca="false">SUM(EM14:ET14)</f>
        <v>22</v>
      </c>
      <c r="FO14" s="367" t="n">
        <f aca="false">SUM(EU14:FB14)</f>
        <v>9</v>
      </c>
      <c r="FP14" s="35" t="n">
        <f aca="false">SUM(EM14:FB14)</f>
        <v>31</v>
      </c>
      <c r="FR14" s="0" t="n">
        <v>19</v>
      </c>
      <c r="FS14" s="0" t="n">
        <v>9</v>
      </c>
      <c r="FT14" s="0" t="n">
        <v>0.321428571428571</v>
      </c>
      <c r="FU14" s="0" t="n">
        <v>14</v>
      </c>
      <c r="FV14" s="0" t="n">
        <v>6</v>
      </c>
      <c r="FW14" s="0" t="n">
        <v>1</v>
      </c>
      <c r="FX14" s="0" t="n">
        <v>21</v>
      </c>
      <c r="FY14" s="0" t="n">
        <v>0.285714285714286</v>
      </c>
      <c r="FZ14" s="0" t="n">
        <v>0.0476190476190476</v>
      </c>
      <c r="GA14" s="0" t="n">
        <v>7</v>
      </c>
      <c r="GB14" s="0" t="n">
        <v>19</v>
      </c>
      <c r="GC14" s="0" t="n">
        <v>9</v>
      </c>
      <c r="GD14" s="0" t="n">
        <v>28</v>
      </c>
      <c r="GF14" s="347" t="n">
        <f aca="false">(FD14/FR14) - 1</f>
        <v>0.0526315789473684</v>
      </c>
      <c r="GG14" s="15" t="n">
        <f aca="false">(FE14/FS14) - 1</f>
        <v>0.222222222222222</v>
      </c>
      <c r="GH14" s="15" t="n">
        <f aca="false">(FF14/FT14) - 1</f>
        <v>0.103942652329751</v>
      </c>
      <c r="GI14" s="15" t="n">
        <f aca="false">(FG14/FU14) - 1</f>
        <v>0</v>
      </c>
      <c r="GJ14" s="15" t="n">
        <f aca="false">(FH14/FV14) - 1</f>
        <v>0.5</v>
      </c>
      <c r="GK14" s="15" t="n">
        <f aca="false">(FI14/FW14) - 1</f>
        <v>-1</v>
      </c>
      <c r="GL14" s="15" t="n">
        <f aca="false">(FJ14/FX14) - 1</f>
        <v>0.0952380952380953</v>
      </c>
      <c r="GM14" s="15" t="n">
        <f aca="false">(FK14/FY14) - 1</f>
        <v>0.369565217391303</v>
      </c>
      <c r="GN14" s="15" t="n">
        <f aca="false">(FL14/FZ14) - 1</f>
        <v>-1</v>
      </c>
      <c r="GO14" s="15" t="n">
        <f aca="false">(FM14/GA14) - 1</f>
        <v>0.142857142857143</v>
      </c>
      <c r="GP14" s="15" t="n">
        <f aca="false">(FN14/GB14) - 1</f>
        <v>0.157894736842105</v>
      </c>
      <c r="GQ14" s="15" t="n">
        <f aca="false">(FO14/GC14) - 1</f>
        <v>0</v>
      </c>
      <c r="GR14" s="348" t="n">
        <f aca="false">(FP14/GD14) - 1</f>
        <v>0.107142857142857</v>
      </c>
    </row>
    <row r="15" customFormat="false" ht="14.25" hidden="false" customHeight="false" outlineLevel="0" collapsed="false">
      <c r="A15" s="356" t="s">
        <v>204</v>
      </c>
      <c r="B15" s="356" t="n">
        <f aca="false">SUM(B7:B10)</f>
        <v>1</v>
      </c>
      <c r="C15" s="356" t="n">
        <f aca="false">SUM(C7:C10)</f>
        <v>0</v>
      </c>
      <c r="D15" s="356" t="n">
        <f aca="false">SUM(D7:D10)</f>
        <v>7</v>
      </c>
      <c r="E15" s="356" t="n">
        <f aca="false">SUM(E7:E10)</f>
        <v>5</v>
      </c>
      <c r="F15" s="356" t="n">
        <f aca="false">SUM(F7:F10)</f>
        <v>0</v>
      </c>
      <c r="G15" s="356" t="n">
        <f aca="false">SUM(G7:G10)</f>
        <v>0</v>
      </c>
      <c r="H15" s="356" t="n">
        <f aca="false">SUM(H7:H10)</f>
        <v>4</v>
      </c>
      <c r="I15" s="356" t="n">
        <f aca="false">SUM(I7:I10)</f>
        <v>2</v>
      </c>
      <c r="J15" s="356" t="n">
        <f aca="false">SUM(J7:J10)</f>
        <v>0</v>
      </c>
      <c r="K15" s="356" t="n">
        <f aca="false">SUM(K7:K10)</f>
        <v>0</v>
      </c>
      <c r="L15" s="356" t="n">
        <f aca="false">SUM(L7:L10)</f>
        <v>0</v>
      </c>
      <c r="M15" s="356" t="n">
        <f aca="false">SUM(M7:M10)</f>
        <v>0</v>
      </c>
      <c r="N15" s="356" t="n">
        <f aca="false">SUM(N7:N10)</f>
        <v>0</v>
      </c>
      <c r="O15" s="356" t="n">
        <f aca="false">SUM(O7:O10)</f>
        <v>0</v>
      </c>
      <c r="P15" s="356" t="n">
        <f aca="false">SUM(P7:P10)</f>
        <v>4</v>
      </c>
      <c r="Q15" s="356" t="n">
        <f aca="false">SUM(Q7:Q10)</f>
        <v>0</v>
      </c>
      <c r="S15" s="364" t="n">
        <f aca="false">B15+D15+F15+H15+J15+L15+N15+P15</f>
        <v>16</v>
      </c>
      <c r="T15" s="363" t="n">
        <f aca="false">C15+E15+G15+I15+K15+M15+O15+Q15</f>
        <v>7</v>
      </c>
      <c r="U15" s="365" t="n">
        <f aca="false">T15/(T15+S15)</f>
        <v>0.304347826086957</v>
      </c>
      <c r="V15" s="363" t="n">
        <f aca="false">B15+C15+J15+K15</f>
        <v>1</v>
      </c>
      <c r="W15" s="363" t="n">
        <f aca="false">D15+E15+L15+M15</f>
        <v>12</v>
      </c>
      <c r="X15" s="363" t="n">
        <f aca="false">F15+G15+N15+O15</f>
        <v>0</v>
      </c>
      <c r="Y15" s="363" t="n">
        <f aca="false">SUM(V15:X15)</f>
        <v>13</v>
      </c>
      <c r="Z15" s="366" t="n">
        <f aca="false">W15/Y15</f>
        <v>0.923076923076923</v>
      </c>
      <c r="AA15" s="366" t="n">
        <f aca="false">X15/Y15</f>
        <v>0</v>
      </c>
      <c r="AB15" s="363" t="n">
        <f aca="false">H15+I15+P15+Q15</f>
        <v>10</v>
      </c>
      <c r="AC15" s="363" t="n">
        <f aca="false">SUM(B15:I15)</f>
        <v>19</v>
      </c>
      <c r="AD15" s="367" t="n">
        <f aca="false">SUM(J15:Q15)</f>
        <v>4</v>
      </c>
      <c r="AE15" s="35" t="n">
        <f aca="false">SUM(B15:Q15)</f>
        <v>23</v>
      </c>
      <c r="AH15" s="15" t="n">
        <f aca="false">(S15/BN15) - 1</f>
        <v>-0.111111111111111</v>
      </c>
      <c r="AI15" s="15" t="n">
        <f aca="false">(T15/BO15) - 1</f>
        <v>-0.5</v>
      </c>
      <c r="AJ15" s="15" t="n">
        <f aca="false">(U15/BP15) - 1</f>
        <v>-0.304347826086956</v>
      </c>
      <c r="AK15" s="15" t="n">
        <f aca="false">(V15/BQ15) - 1</f>
        <v>-0.875</v>
      </c>
      <c r="AL15" s="15" t="n">
        <f aca="false">(W15/BR15) - 1</f>
        <v>-0.333333333333333</v>
      </c>
      <c r="AM15" s="15" t="e">
        <f aca="false">(X15/BS15) - 1</f>
        <v>#DIV/0!</v>
      </c>
      <c r="AN15" s="15" t="n">
        <f aca="false">(Y15/BT15) - 1</f>
        <v>-0.5</v>
      </c>
      <c r="AO15" s="15" t="n">
        <f aca="false">(Z15/BU15) - 1</f>
        <v>0.333333333333333</v>
      </c>
      <c r="AP15" s="15" t="e">
        <f aca="false">(AA15/BV15) - 1</f>
        <v>#DIV/0!</v>
      </c>
      <c r="AQ15" s="15" t="n">
        <f aca="false">(AB15/BW15) - 1</f>
        <v>0.666666666666667</v>
      </c>
      <c r="AR15" s="15" t="n">
        <f aca="false">(AC15/BX15) - 1</f>
        <v>-0.344827586206897</v>
      </c>
      <c r="AS15" s="15" t="n">
        <f aca="false">(AD15/BY15) - 1</f>
        <v>0.333333333333333</v>
      </c>
      <c r="AT15" s="15" t="n">
        <f aca="false">(AE15/BZ15) - 1</f>
        <v>-0.28125</v>
      </c>
      <c r="AV15" s="356" t="s">
        <v>204</v>
      </c>
      <c r="AW15" s="356" t="n">
        <f aca="false">SUM(AW7:AW10)</f>
        <v>6</v>
      </c>
      <c r="AX15" s="356" t="n">
        <f aca="false">SUM(AX7:AX10)</f>
        <v>1</v>
      </c>
      <c r="AY15" s="356" t="n">
        <f aca="false">SUM(AY7:AY10)</f>
        <v>8</v>
      </c>
      <c r="AZ15" s="356" t="n">
        <f aca="false">SUM(AZ7:AZ10)</f>
        <v>10</v>
      </c>
      <c r="BA15" s="356" t="n">
        <f aca="false">SUM(BA7:BA10)</f>
        <v>0</v>
      </c>
      <c r="BB15" s="356" t="n">
        <f aca="false">SUM(BB7:BB10)</f>
        <v>0</v>
      </c>
      <c r="BC15" s="356" t="n">
        <f aca="false">SUM(BC7:BC10)</f>
        <v>2</v>
      </c>
      <c r="BD15" s="356" t="n">
        <f aca="false">SUM(BD7:BD10)</f>
        <v>2</v>
      </c>
      <c r="BE15" s="356" t="n">
        <f aca="false">SUM(BE7:BE10)</f>
        <v>1</v>
      </c>
      <c r="BF15" s="356" t="n">
        <f aca="false">SUM(BF7:BF10)</f>
        <v>0</v>
      </c>
      <c r="BG15" s="356" t="n">
        <f aca="false">SUM(BG7:BG10)</f>
        <v>0</v>
      </c>
      <c r="BH15" s="356" t="n">
        <f aca="false">SUM(BH7:BH10)</f>
        <v>0</v>
      </c>
      <c r="BI15" s="356" t="n">
        <f aca="false">SUM(BI7:BI10)</f>
        <v>0</v>
      </c>
      <c r="BJ15" s="356" t="n">
        <f aca="false">SUM(BJ7:BJ10)</f>
        <v>0</v>
      </c>
      <c r="BK15" s="356" t="n">
        <f aca="false">SUM(BK7:BK10)</f>
        <v>1</v>
      </c>
      <c r="BL15" s="356" t="n">
        <f aca="false">SUM(BL7:BL10)</f>
        <v>1</v>
      </c>
      <c r="BN15" s="364" t="n">
        <f aca="false">AW15+AY15+BA15+BC15+BE15+BG15+BI15+BK15</f>
        <v>18</v>
      </c>
      <c r="BO15" s="363" t="n">
        <f aca="false">AX15+AZ15+BB15+BD15+BF15+BH15+BJ15+BL15</f>
        <v>14</v>
      </c>
      <c r="BP15" s="365" t="n">
        <f aca="false">BO15/(BO15+BN15)</f>
        <v>0.4375</v>
      </c>
      <c r="BQ15" s="363" t="n">
        <f aca="false">AW15+AX15+BE15+BF15</f>
        <v>8</v>
      </c>
      <c r="BR15" s="363" t="n">
        <f aca="false">AY15+AZ15+BG15+BH15</f>
        <v>18</v>
      </c>
      <c r="BS15" s="363" t="n">
        <f aca="false">BA15+BB15+BI15+BJ15</f>
        <v>0</v>
      </c>
      <c r="BT15" s="363" t="n">
        <f aca="false">SUM(BQ15:BS15)</f>
        <v>26</v>
      </c>
      <c r="BU15" s="366" t="n">
        <f aca="false">BR15/BT15</f>
        <v>0.692307692307692</v>
      </c>
      <c r="BV15" s="366" t="n">
        <f aca="false">BS15/BT15</f>
        <v>0</v>
      </c>
      <c r="BW15" s="363" t="n">
        <f aca="false">BC15+BD15+BK15+BL15</f>
        <v>6</v>
      </c>
      <c r="BX15" s="363" t="n">
        <f aca="false">SUM(AW15:BD15)</f>
        <v>29</v>
      </c>
      <c r="BY15" s="367" t="n">
        <f aca="false">SUM(BE15:BL15)</f>
        <v>3</v>
      </c>
      <c r="BZ15" s="35" t="n">
        <f aca="false">SUM(AW15:BL15)</f>
        <v>32</v>
      </c>
      <c r="CC15" s="15" t="n">
        <f aca="false">(BN15/DI15) - 1</f>
        <v>1</v>
      </c>
      <c r="CD15" s="15" t="n">
        <f aca="false">(BO15/DJ15) - 1</f>
        <v>3.66666666666667</v>
      </c>
      <c r="CE15" s="15" t="n">
        <f aca="false">(BP15/DK15) - 1</f>
        <v>0.75</v>
      </c>
      <c r="CF15" s="15" t="n">
        <f aca="false">(BQ15/DL15) - 1</f>
        <v>0.142857142857143</v>
      </c>
      <c r="CG15" s="15" t="n">
        <f aca="false">(BR15/DM15) - 1</f>
        <v>5</v>
      </c>
      <c r="CH15" s="15" t="e">
        <f aca="false">(BS15/DN15) - 1</f>
        <v>#DIV/0!</v>
      </c>
      <c r="CI15" s="15" t="n">
        <f aca="false">(BT15/DO15) - 1</f>
        <v>1.6</v>
      </c>
      <c r="CJ15" s="15" t="n">
        <f aca="false">(BU15/DP15) - 1</f>
        <v>1.30769230769231</v>
      </c>
      <c r="CK15" s="15" t="e">
        <f aca="false">(BV15/DQ15) - 1</f>
        <v>#DIV/0!</v>
      </c>
      <c r="CL15" s="15" t="n">
        <f aca="false">(BW15/DR15) - 1</f>
        <v>2</v>
      </c>
      <c r="CM15" s="15" t="n">
        <f aca="false">(BX15/DS15) - 1</f>
        <v>2.22222222222222</v>
      </c>
      <c r="CN15" s="15" t="n">
        <f aca="false">(BY15/DT15) - 1</f>
        <v>0</v>
      </c>
      <c r="CO15" s="15" t="n">
        <f aca="false">(BZ15/DU15) - 1</f>
        <v>1.66666666666667</v>
      </c>
      <c r="CQ15" s="356" t="s">
        <v>204</v>
      </c>
      <c r="CR15" s="356" t="n">
        <f aca="false">SUM(CR7:CR10)</f>
        <v>4</v>
      </c>
      <c r="CS15" s="356" t="n">
        <f aca="false">SUM(CS7:CS10)</f>
        <v>2</v>
      </c>
      <c r="CT15" s="356" t="n">
        <f aca="false">SUM(CT7:CT10)</f>
        <v>2</v>
      </c>
      <c r="CU15" s="356" t="n">
        <f aca="false">SUM(CU7:CU10)</f>
        <v>0</v>
      </c>
      <c r="CV15" s="356" t="n">
        <f aca="false">SUM(CV7:CV10)</f>
        <v>0</v>
      </c>
      <c r="CW15" s="356" t="n">
        <f aca="false">SUM(CW7:CW10)</f>
        <v>0</v>
      </c>
      <c r="CX15" s="356" t="n">
        <f aca="false">SUM(CX7:CX10)</f>
        <v>1</v>
      </c>
      <c r="CY15" s="356" t="n">
        <f aca="false">SUM(CY7:CY10)</f>
        <v>0</v>
      </c>
      <c r="CZ15" s="356" t="n">
        <f aca="false">SUM(CZ7:CZ10)</f>
        <v>0</v>
      </c>
      <c r="DA15" s="356" t="n">
        <f aca="false">SUM(DA7:DA10)</f>
        <v>1</v>
      </c>
      <c r="DB15" s="356" t="n">
        <f aca="false">SUM(DB7:DB10)</f>
        <v>1</v>
      </c>
      <c r="DC15" s="356" t="n">
        <f aca="false">SUM(DC7:DC10)</f>
        <v>0</v>
      </c>
      <c r="DD15" s="356" t="n">
        <f aca="false">SUM(DD7:DD10)</f>
        <v>0</v>
      </c>
      <c r="DE15" s="356" t="n">
        <f aca="false">SUM(DE7:DE10)</f>
        <v>0</v>
      </c>
      <c r="DF15" s="356" t="n">
        <f aca="false">SUM(DF7:DF10)</f>
        <v>1</v>
      </c>
      <c r="DG15" s="356" t="n">
        <f aca="false">SUM(DG7:DG10)</f>
        <v>0</v>
      </c>
      <c r="DI15" s="364" t="n">
        <f aca="false">CR15+CT15+CV15+CX15+CZ15+DB15+DD15+DF15</f>
        <v>9</v>
      </c>
      <c r="DJ15" s="363" t="n">
        <f aca="false">CS15+CU15+CW15+CY15+DA15+DC15+DE15+DG15</f>
        <v>3</v>
      </c>
      <c r="DK15" s="365" t="n">
        <f aca="false">DJ15/(DJ15+DI15)</f>
        <v>0.25</v>
      </c>
      <c r="DL15" s="363" t="n">
        <f aca="false">CR15+CS15+CZ15+DA15</f>
        <v>7</v>
      </c>
      <c r="DM15" s="363" t="n">
        <f aca="false">CT15+CU15+DB15+DC15</f>
        <v>3</v>
      </c>
      <c r="DN15" s="363" t="n">
        <f aca="false">CV15+CW15+DD15+DE15</f>
        <v>0</v>
      </c>
      <c r="DO15" s="363" t="n">
        <f aca="false">SUM(DL15:DN15)</f>
        <v>10</v>
      </c>
      <c r="DP15" s="366" t="n">
        <f aca="false">DM15/DO15</f>
        <v>0.3</v>
      </c>
      <c r="DQ15" s="366" t="n">
        <f aca="false">DN15/DO15</f>
        <v>0</v>
      </c>
      <c r="DR15" s="363" t="n">
        <f aca="false">CX15+CY15+DF15+DG15</f>
        <v>2</v>
      </c>
      <c r="DS15" s="363" t="n">
        <f aca="false">SUM(CR15:CY15)</f>
        <v>9</v>
      </c>
      <c r="DT15" s="367" t="n">
        <f aca="false">SUM(CZ15:DG15)</f>
        <v>3</v>
      </c>
      <c r="DU15" s="35" t="n">
        <f aca="false">SUM(CR15:DG15)</f>
        <v>12</v>
      </c>
      <c r="DX15" s="15" t="n">
        <f aca="false">(DI15/FD15) - 1</f>
        <v>0</v>
      </c>
      <c r="DY15" s="15" t="n">
        <f aca="false">(DJ15/FE15) - 1</f>
        <v>-0.4</v>
      </c>
      <c r="DZ15" s="15" t="n">
        <f aca="false">(DK15/FF15) - 1</f>
        <v>-0.3</v>
      </c>
      <c r="EA15" s="15" t="n">
        <f aca="false">(DL15/FG15) - 1</f>
        <v>0.75</v>
      </c>
      <c r="EB15" s="15" t="n">
        <f aca="false">(DM15/FH15) - 1</f>
        <v>0</v>
      </c>
      <c r="EC15" s="15" t="e">
        <f aca="false">(DN15/FI15) - 1</f>
        <v>#DIV/0!</v>
      </c>
      <c r="ED15" s="15" t="n">
        <f aca="false">(DO15/FJ15) - 1</f>
        <v>0.428571428571429</v>
      </c>
      <c r="EE15" s="15" t="n">
        <f aca="false">(DP15/FK15) - 1</f>
        <v>-0.3</v>
      </c>
      <c r="EF15" s="15" t="e">
        <f aca="false">(DQ15/FL15) - 1</f>
        <v>#DIV/0!</v>
      </c>
      <c r="EG15" s="15" t="n">
        <f aca="false">(DR15/FM15) - 1</f>
        <v>-0.714285714285714</v>
      </c>
      <c r="EH15" s="15" t="n">
        <f aca="false">(DS15/FN15) - 1</f>
        <v>-0.1</v>
      </c>
      <c r="EI15" s="15" t="n">
        <f aca="false">(DT15/FO15) - 1</f>
        <v>-0.25</v>
      </c>
      <c r="EJ15" s="15" t="n">
        <f aca="false">(DU15/FP15) - 1</f>
        <v>-0.142857142857143</v>
      </c>
      <c r="EL15" s="356" t="s">
        <v>204</v>
      </c>
      <c r="EM15" s="356" t="n">
        <f aca="false">SUM(EM7:EM10)</f>
        <v>3</v>
      </c>
      <c r="EN15" s="356" t="n">
        <f aca="false">SUM(EN7:EN10)</f>
        <v>1</v>
      </c>
      <c r="EO15" s="356" t="n">
        <f aca="false">SUM(EO7:EO10)</f>
        <v>1</v>
      </c>
      <c r="EP15" s="356" t="n">
        <f aca="false">SUM(EP7:EP10)</f>
        <v>2</v>
      </c>
      <c r="EQ15" s="356" t="n">
        <f aca="false">SUM(EQ7:EQ10)</f>
        <v>0</v>
      </c>
      <c r="ER15" s="356" t="n">
        <f aca="false">SUM(ER7:ER10)</f>
        <v>0</v>
      </c>
      <c r="ES15" s="356" t="n">
        <f aca="false">SUM(ES7:ES10)</f>
        <v>2</v>
      </c>
      <c r="ET15" s="356" t="n">
        <f aca="false">SUM(ET7:ET10)</f>
        <v>1</v>
      </c>
      <c r="EU15" s="356" t="n">
        <f aca="false">SUM(EU7:EU10)</f>
        <v>0</v>
      </c>
      <c r="EV15" s="356" t="n">
        <f aca="false">SUM(EV7:EV10)</f>
        <v>0</v>
      </c>
      <c r="EW15" s="356" t="n">
        <f aca="false">SUM(EW7:EW10)</f>
        <v>0</v>
      </c>
      <c r="EX15" s="356" t="n">
        <f aca="false">SUM(EX7:EX10)</f>
        <v>0</v>
      </c>
      <c r="EY15" s="356" t="n">
        <f aca="false">SUM(EY7:EY10)</f>
        <v>0</v>
      </c>
      <c r="EZ15" s="356" t="n">
        <f aca="false">SUM(EZ7:EZ10)</f>
        <v>0</v>
      </c>
      <c r="FA15" s="356" t="n">
        <f aca="false">SUM(FA7:FA10)</f>
        <v>3</v>
      </c>
      <c r="FB15" s="356" t="n">
        <f aca="false">SUM(FB7:FB10)</f>
        <v>1</v>
      </c>
      <c r="FD15" s="364" t="n">
        <f aca="false">EM15+EO15+EQ15+ES15+EU15+EW15+EY15+FA15</f>
        <v>9</v>
      </c>
      <c r="FE15" s="363" t="n">
        <f aca="false">EN15+EP15+ER15+ET15+EV15+EX15+EZ15+FB15</f>
        <v>5</v>
      </c>
      <c r="FF15" s="365" t="n">
        <f aca="false">FE15/(FE15+FD15)</f>
        <v>0.357142857142857</v>
      </c>
      <c r="FG15" s="363" t="n">
        <f aca="false">EM15+EN15+EU15+EV15</f>
        <v>4</v>
      </c>
      <c r="FH15" s="363" t="n">
        <f aca="false">EO15+EP15+EW15+EX15</f>
        <v>3</v>
      </c>
      <c r="FI15" s="363" t="n">
        <f aca="false">EQ15+ER15+EY15+EZ15</f>
        <v>0</v>
      </c>
      <c r="FJ15" s="363" t="n">
        <f aca="false">SUM(FG15:FI15)</f>
        <v>7</v>
      </c>
      <c r="FK15" s="366" t="n">
        <f aca="false">FH15/FJ15</f>
        <v>0.428571428571429</v>
      </c>
      <c r="FL15" s="366" t="n">
        <f aca="false">FI15/FJ15</f>
        <v>0</v>
      </c>
      <c r="FM15" s="363" t="n">
        <f aca="false">ES15+ET15+FA15+FB15</f>
        <v>7</v>
      </c>
      <c r="FN15" s="363" t="n">
        <f aca="false">SUM(EM15:ET15)</f>
        <v>10</v>
      </c>
      <c r="FO15" s="367" t="n">
        <f aca="false">SUM(EU15:FB15)</f>
        <v>4</v>
      </c>
      <c r="FP15" s="35" t="n">
        <f aca="false">SUM(EM15:FB15)</f>
        <v>14</v>
      </c>
      <c r="FR15" s="0" t="n">
        <v>7</v>
      </c>
      <c r="FS15" s="0" t="n">
        <v>6</v>
      </c>
      <c r="FT15" s="0" t="n">
        <v>0.461538461538462</v>
      </c>
      <c r="FU15" s="0" t="n">
        <v>5</v>
      </c>
      <c r="FV15" s="0" t="n">
        <v>3</v>
      </c>
      <c r="FW15" s="0" t="n">
        <v>0</v>
      </c>
      <c r="FX15" s="0" t="n">
        <v>8</v>
      </c>
      <c r="FY15" s="0" t="n">
        <v>0.375</v>
      </c>
      <c r="FZ15" s="0" t="n">
        <v>0</v>
      </c>
      <c r="GA15" s="0" t="n">
        <v>5</v>
      </c>
      <c r="GB15" s="0" t="n">
        <v>8</v>
      </c>
      <c r="GC15" s="0" t="n">
        <v>5</v>
      </c>
      <c r="GD15" s="0" t="n">
        <v>13</v>
      </c>
      <c r="GF15" s="368" t="n">
        <f aca="false">(FD15/FR15) - 1</f>
        <v>0.285714285714286</v>
      </c>
      <c r="GG15" s="369" t="n">
        <f aca="false">(FE15/FS15) - 1</f>
        <v>-0.166666666666667</v>
      </c>
      <c r="GH15" s="369" t="n">
        <f aca="false">(FF15/FT15) - 1</f>
        <v>-0.226190476190477</v>
      </c>
      <c r="GI15" s="369" t="n">
        <f aca="false">(FG15/FU15) - 1</f>
        <v>-0.2</v>
      </c>
      <c r="GJ15" s="369" t="n">
        <f aca="false">(FH15/FV15) - 1</f>
        <v>0</v>
      </c>
      <c r="GK15" s="369" t="e">
        <f aca="false">(FI15/FW15) - 1</f>
        <v>#DIV/0!</v>
      </c>
      <c r="GL15" s="369" t="n">
        <f aca="false">(FJ15/FX15) - 1</f>
        <v>-0.125</v>
      </c>
      <c r="GM15" s="369" t="n">
        <f aca="false">(FK15/FY15) - 1</f>
        <v>0.142857142857143</v>
      </c>
      <c r="GN15" s="369" t="e">
        <f aca="false">(FL15/FZ15) - 1</f>
        <v>#DIV/0!</v>
      </c>
      <c r="GO15" s="369" t="n">
        <f aca="false">(FM15/GA15) - 1</f>
        <v>0.4</v>
      </c>
      <c r="GP15" s="369" t="n">
        <f aca="false">(FN15/GB15) - 1</f>
        <v>0.25</v>
      </c>
      <c r="GQ15" s="369" t="n">
        <f aca="false">(FO15/GC15) - 1</f>
        <v>-0.2</v>
      </c>
      <c r="GR15" s="370" t="n">
        <f aca="false">(FP15/GD15) - 1</f>
        <v>0.0769230769230769</v>
      </c>
    </row>
    <row r="17" customFormat="false" ht="14.25" hidden="false" customHeight="false" outlineLevel="0" collapsed="false">
      <c r="A17" s="0" t="s">
        <v>205</v>
      </c>
      <c r="B17" s="0" t="n">
        <f aca="false">SUM(B5:B8)</f>
        <v>5</v>
      </c>
      <c r="C17" s="0" t="n">
        <f aca="false">SUM(C5:C8)</f>
        <v>1</v>
      </c>
      <c r="D17" s="0" t="n">
        <f aca="false">SUM(D5:D8)</f>
        <v>7</v>
      </c>
      <c r="E17" s="0" t="n">
        <f aca="false">SUM(E5:E8)</f>
        <v>2</v>
      </c>
      <c r="F17" s="0" t="n">
        <f aca="false">SUM(F5:F8)</f>
        <v>0</v>
      </c>
      <c r="G17" s="0" t="n">
        <f aca="false">SUM(G5:G8)</f>
        <v>0</v>
      </c>
      <c r="H17" s="0" t="n">
        <f aca="false">SUM(H5:H8)</f>
        <v>3</v>
      </c>
      <c r="I17" s="0" t="n">
        <f aca="false">SUM(I5:I8)</f>
        <v>2</v>
      </c>
      <c r="J17" s="0" t="n">
        <f aca="false">SUM(J5:J8)</f>
        <v>0</v>
      </c>
      <c r="K17" s="0" t="n">
        <f aca="false">SUM(K5:K8)</f>
        <v>0</v>
      </c>
      <c r="L17" s="0" t="n">
        <f aca="false">SUM(L5:L8)</f>
        <v>0</v>
      </c>
      <c r="M17" s="0" t="n">
        <f aca="false">SUM(M5:M8)</f>
        <v>0</v>
      </c>
      <c r="N17" s="0" t="n">
        <f aca="false">SUM(N5:N8)</f>
        <v>0</v>
      </c>
      <c r="O17" s="0" t="n">
        <f aca="false">SUM(O5:O8)</f>
        <v>0</v>
      </c>
      <c r="P17" s="0" t="n">
        <f aca="false">SUM(P5:P8)</f>
        <v>5</v>
      </c>
      <c r="Q17" s="0" t="n">
        <f aca="false">SUM(Q5:Q8)</f>
        <v>0</v>
      </c>
      <c r="AV17" s="0" t="s">
        <v>205</v>
      </c>
      <c r="AW17" s="0" t="n">
        <f aca="false">SUM(AW5:AW8)</f>
        <v>11</v>
      </c>
      <c r="AX17" s="0" t="n">
        <f aca="false">SUM(AX5:AX8)</f>
        <v>1</v>
      </c>
      <c r="AY17" s="0" t="n">
        <f aca="false">SUM(AY5:AY8)</f>
        <v>7</v>
      </c>
      <c r="AZ17" s="0" t="n">
        <f aca="false">SUM(AZ5:AZ8)</f>
        <v>5</v>
      </c>
      <c r="BA17" s="0" t="n">
        <f aca="false">SUM(BA5:BA8)</f>
        <v>2</v>
      </c>
      <c r="BB17" s="0" t="n">
        <f aca="false">SUM(BB5:BB8)</f>
        <v>0</v>
      </c>
      <c r="BC17" s="0" t="n">
        <f aca="false">SUM(BC5:BC8)</f>
        <v>4</v>
      </c>
      <c r="BD17" s="0" t="n">
        <f aca="false">SUM(BD5:BD8)</f>
        <v>1</v>
      </c>
      <c r="BE17" s="0" t="n">
        <f aca="false">SUM(BE5:BE8)</f>
        <v>3</v>
      </c>
      <c r="BF17" s="0" t="n">
        <f aca="false">SUM(BF5:BF8)</f>
        <v>0</v>
      </c>
      <c r="BG17" s="0" t="n">
        <f aca="false">SUM(BG5:BG8)</f>
        <v>0</v>
      </c>
      <c r="BH17" s="0" t="n">
        <f aca="false">SUM(BH5:BH8)</f>
        <v>0</v>
      </c>
      <c r="BI17" s="0" t="n">
        <f aca="false">SUM(BI5:BI8)</f>
        <v>0</v>
      </c>
      <c r="BJ17" s="0" t="n">
        <f aca="false">SUM(BJ5:BJ8)</f>
        <v>0</v>
      </c>
      <c r="BK17" s="0" t="n">
        <f aca="false">SUM(BK5:BK8)</f>
        <v>1</v>
      </c>
      <c r="BL17" s="0" t="n">
        <f aca="false">SUM(BL5:BL8)</f>
        <v>0</v>
      </c>
      <c r="CQ17" s="0" t="s">
        <v>205</v>
      </c>
      <c r="CR17" s="0" t="n">
        <f aca="false">SUM(CR5:CR8)</f>
        <v>7</v>
      </c>
      <c r="CS17" s="0" t="n">
        <f aca="false">SUM(CS5:CS8)</f>
        <v>3</v>
      </c>
      <c r="CT17" s="0" t="n">
        <f aca="false">SUM(CT5:CT8)</f>
        <v>1</v>
      </c>
      <c r="CU17" s="0" t="n">
        <f aca="false">SUM(CU5:CU8)</f>
        <v>1</v>
      </c>
      <c r="CV17" s="0" t="n">
        <f aca="false">SUM(CV5:CV8)</f>
        <v>0</v>
      </c>
      <c r="CW17" s="0" t="n">
        <f aca="false">SUM(CW5:CW8)</f>
        <v>0</v>
      </c>
      <c r="CX17" s="0" t="n">
        <f aca="false">SUM(CX5:CX8)</f>
        <v>1</v>
      </c>
      <c r="CY17" s="0" t="n">
        <f aca="false">SUM(CY5:CY8)</f>
        <v>1</v>
      </c>
      <c r="CZ17" s="0" t="n">
        <f aca="false">SUM(CZ5:CZ8)</f>
        <v>0</v>
      </c>
      <c r="DA17" s="0" t="n">
        <f aca="false">SUM(DA5:DA8)</f>
        <v>0</v>
      </c>
      <c r="DB17" s="0" t="n">
        <f aca="false">SUM(DB5:DB8)</f>
        <v>0</v>
      </c>
      <c r="DC17" s="0" t="n">
        <f aca="false">SUM(DC5:DC8)</f>
        <v>0</v>
      </c>
      <c r="DD17" s="0" t="n">
        <f aca="false">SUM(DD5:DD8)</f>
        <v>0</v>
      </c>
      <c r="DE17" s="0" t="n">
        <f aca="false">SUM(DE5:DE8)</f>
        <v>0</v>
      </c>
      <c r="DF17" s="0" t="n">
        <f aca="false">SUM(DF5:DF8)</f>
        <v>1</v>
      </c>
      <c r="DG17" s="0" t="n">
        <f aca="false">SUM(DG5:DG8)</f>
        <v>0</v>
      </c>
      <c r="EL17" s="0" t="s">
        <v>207</v>
      </c>
      <c r="EM17" s="0" t="n">
        <f aca="false">SUM(EM5:EM8)</f>
        <v>3</v>
      </c>
      <c r="EN17" s="0" t="n">
        <f aca="false">SUM(EN5:EN8)</f>
        <v>0</v>
      </c>
      <c r="EO17" s="0" t="n">
        <f aca="false">SUM(EO5:EO8)</f>
        <v>2</v>
      </c>
      <c r="EP17" s="0" t="n">
        <f aca="false">SUM(EP5:EP8)</f>
        <v>3</v>
      </c>
      <c r="EQ17" s="0" t="n">
        <f aca="false">SUM(EQ5:EQ8)</f>
        <v>0</v>
      </c>
      <c r="ER17" s="0" t="n">
        <f aca="false">SUM(ER5:ER8)</f>
        <v>0</v>
      </c>
      <c r="ES17" s="0" t="n">
        <f aca="false">SUM(ES5:ES8)</f>
        <v>1</v>
      </c>
      <c r="ET17" s="0" t="n">
        <f aca="false">SUM(ET5:ET8)</f>
        <v>1</v>
      </c>
      <c r="EU17" s="0" t="n">
        <f aca="false">SUM(EU5:EU8)</f>
        <v>1</v>
      </c>
      <c r="EV17" s="0" t="n">
        <f aca="false">SUM(EV5:EV8)</f>
        <v>0</v>
      </c>
      <c r="EW17" s="0" t="n">
        <f aca="false">SUM(EW5:EW8)</f>
        <v>1</v>
      </c>
      <c r="EX17" s="0" t="n">
        <f aca="false">SUM(EX5:EX8)</f>
        <v>0</v>
      </c>
      <c r="EY17" s="0" t="n">
        <f aca="false">SUM(EY5:EY8)</f>
        <v>0</v>
      </c>
      <c r="EZ17" s="0" t="n">
        <f aca="false">SUM(EZ5:EZ8)</f>
        <v>0</v>
      </c>
      <c r="FA17" s="0" t="n">
        <f aca="false">SUM(FA5:FA8)</f>
        <v>1</v>
      </c>
      <c r="FB17" s="0" t="n">
        <f aca="false">SUM(FB5:FB8)</f>
        <v>1</v>
      </c>
    </row>
    <row r="18" customFormat="false" ht="14.25" hidden="false" customHeight="false" outlineLevel="0" collapsed="false">
      <c r="A18" s="0" t="s">
        <v>206</v>
      </c>
      <c r="B18" s="0" t="n">
        <f aca="false">SUM(B9:B12)</f>
        <v>1</v>
      </c>
      <c r="C18" s="0" t="n">
        <f aca="false">SUM(C9:C12)</f>
        <v>0</v>
      </c>
      <c r="D18" s="0" t="n">
        <f aca="false">SUM(D9:D12)</f>
        <v>2</v>
      </c>
      <c r="E18" s="0" t="n">
        <f aca="false">SUM(E9:E12)</f>
        <v>5</v>
      </c>
      <c r="F18" s="0" t="n">
        <f aca="false">SUM(F9:F12)</f>
        <v>0</v>
      </c>
      <c r="G18" s="0" t="n">
        <f aca="false">SUM(G9:G12)</f>
        <v>0</v>
      </c>
      <c r="H18" s="0" t="n">
        <f aca="false">SUM(H9:H12)</f>
        <v>5</v>
      </c>
      <c r="I18" s="0" t="n">
        <f aca="false">SUM(I9:I12)</f>
        <v>1</v>
      </c>
      <c r="J18" s="0" t="n">
        <f aca="false">SUM(J9:J12)</f>
        <v>0</v>
      </c>
      <c r="K18" s="0" t="n">
        <f aca="false">SUM(K9:K12)</f>
        <v>0</v>
      </c>
      <c r="L18" s="0" t="n">
        <f aca="false">SUM(L9:L12)</f>
        <v>0</v>
      </c>
      <c r="M18" s="0" t="n">
        <f aca="false">SUM(M9:M12)</f>
        <v>0</v>
      </c>
      <c r="N18" s="0" t="n">
        <f aca="false">SUM(N9:N12)</f>
        <v>0</v>
      </c>
      <c r="O18" s="0" t="n">
        <f aca="false">SUM(O9:O12)</f>
        <v>0</v>
      </c>
      <c r="P18" s="0" t="n">
        <f aca="false">SUM(P9:P12)</f>
        <v>0</v>
      </c>
      <c r="Q18" s="0" t="n">
        <f aca="false">SUM(Q9:Q12)</f>
        <v>0</v>
      </c>
      <c r="AV18" s="0" t="s">
        <v>206</v>
      </c>
      <c r="AW18" s="0" t="n">
        <f aca="false">SUM(AW9:AW12)</f>
        <v>2</v>
      </c>
      <c r="AX18" s="0" t="n">
        <f aca="false">SUM(AX9:AX12)</f>
        <v>0</v>
      </c>
      <c r="AY18" s="0" t="n">
        <f aca="false">SUM(AY9:AY12)</f>
        <v>4</v>
      </c>
      <c r="AZ18" s="0" t="n">
        <f aca="false">SUM(AZ9:AZ12)</f>
        <v>9</v>
      </c>
      <c r="BA18" s="0" t="n">
        <f aca="false">SUM(BA9:BA12)</f>
        <v>0</v>
      </c>
      <c r="BB18" s="0" t="n">
        <f aca="false">SUM(BB9:BB12)</f>
        <v>0</v>
      </c>
      <c r="BC18" s="0" t="n">
        <f aca="false">SUM(BC9:BC12)</f>
        <v>0</v>
      </c>
      <c r="BD18" s="0" t="n">
        <f aca="false">SUM(BD9:BD12)</f>
        <v>1</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1</v>
      </c>
      <c r="CQ18" s="0" t="s">
        <v>206</v>
      </c>
      <c r="CR18" s="0" t="n">
        <f aca="false">SUM(CR9:CR12)</f>
        <v>1</v>
      </c>
      <c r="CS18" s="0" t="n">
        <f aca="false">SUM(CS9:CS12)</f>
        <v>0</v>
      </c>
      <c r="CT18" s="0" t="n">
        <f aca="false">SUM(CT9:CT12)</f>
        <v>1</v>
      </c>
      <c r="CU18" s="0" t="n">
        <f aca="false">SUM(CU9:CU12)</f>
        <v>0</v>
      </c>
      <c r="CV18" s="0" t="n">
        <f aca="false">SUM(CV9:CV12)</f>
        <v>0</v>
      </c>
      <c r="CW18" s="0" t="n">
        <f aca="false">SUM(CW9:CW12)</f>
        <v>0</v>
      </c>
      <c r="CX18" s="0" t="n">
        <f aca="false">SUM(CX9:CX12)</f>
        <v>1</v>
      </c>
      <c r="CY18" s="0" t="n">
        <f aca="false">SUM(CY9:CY12)</f>
        <v>0</v>
      </c>
      <c r="CZ18" s="0" t="n">
        <f aca="false">SUM(CZ9:CZ12)</f>
        <v>0</v>
      </c>
      <c r="DA18" s="0" t="n">
        <f aca="false">SUM(DA9:DA12)</f>
        <v>1</v>
      </c>
      <c r="DB18" s="0" t="n">
        <f aca="false">SUM(DB9:DB12)</f>
        <v>1</v>
      </c>
      <c r="DC18" s="0" t="n">
        <f aca="false">SUM(DC9:DC12)</f>
        <v>0</v>
      </c>
      <c r="DD18" s="0" t="n">
        <f aca="false">SUM(DD9:DD12)</f>
        <v>0</v>
      </c>
      <c r="DE18" s="0" t="n">
        <f aca="false">SUM(DE9:DE12)</f>
        <v>0</v>
      </c>
      <c r="DF18" s="0" t="n">
        <f aca="false">SUM(DF9:DF12)</f>
        <v>0</v>
      </c>
      <c r="DG18" s="0" t="n">
        <f aca="false">SUM(DG9:DG12)</f>
        <v>0</v>
      </c>
      <c r="EL18" s="0" t="s">
        <v>208</v>
      </c>
      <c r="EM18" s="0" t="n">
        <f aca="false">SUM(EM9:EM12)</f>
        <v>5</v>
      </c>
      <c r="EN18" s="0" t="n">
        <f aca="false">SUM(EN9:EN12)</f>
        <v>3</v>
      </c>
      <c r="EO18" s="0" t="n">
        <f aca="false">SUM(EO9:EO12)</f>
        <v>0</v>
      </c>
      <c r="EP18" s="0" t="n">
        <f aca="false">SUM(EP9:EP12)</f>
        <v>2</v>
      </c>
      <c r="EQ18" s="0" t="n">
        <f aca="false">SUM(EQ9:EQ12)</f>
        <v>0</v>
      </c>
      <c r="ER18" s="0" t="n">
        <f aca="false">SUM(ER9:ER12)</f>
        <v>0</v>
      </c>
      <c r="ES18" s="0" t="n">
        <f aca="false">SUM(ES9:ES12)</f>
        <v>2</v>
      </c>
      <c r="ET18" s="0" t="n">
        <f aca="false">SUM(ET9:ET12)</f>
        <v>0</v>
      </c>
      <c r="EU18" s="0" t="n">
        <f aca="false">SUM(EU9:EU12)</f>
        <v>1</v>
      </c>
      <c r="EV18" s="0" t="n">
        <f aca="false">SUM(EV9:EV12)</f>
        <v>1</v>
      </c>
      <c r="EW18" s="0" t="n">
        <f aca="false">SUM(EW9:EW12)</f>
        <v>1</v>
      </c>
      <c r="EX18" s="0" t="n">
        <f aca="false">SUM(EX9:EX12)</f>
        <v>0</v>
      </c>
      <c r="EY18" s="0" t="n">
        <f aca="false">SUM(EY9:EY12)</f>
        <v>0</v>
      </c>
      <c r="EZ18" s="0" t="n">
        <f aca="false">SUM(EZ9:EZ12)</f>
        <v>0</v>
      </c>
      <c r="FA18" s="0" t="n">
        <f aca="false">SUM(FA9:FA12)</f>
        <v>2</v>
      </c>
      <c r="FB18" s="0" t="n">
        <f aca="false">SUM(FB9:FB12)</f>
        <v>0</v>
      </c>
    </row>
    <row r="20" customFormat="false" ht="14.25" hidden="false" customHeight="false" outlineLevel="0" collapsed="false">
      <c r="CQ20" s="0" t="s">
        <v>210</v>
      </c>
    </row>
    <row r="22" customFormat="false" ht="15" hidden="false" customHeight="false" outlineLevel="0" collapsed="false">
      <c r="A22" s="471" t="s">
        <v>257</v>
      </c>
    </row>
    <row r="23" customFormat="false" ht="55.2"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A24" s="471" t="s">
        <v>258</v>
      </c>
      <c r="S24" s="152" t="n">
        <f aca="false">Y14</f>
        <v>23</v>
      </c>
      <c r="T24" s="152" t="n">
        <f aca="false">Y15</f>
        <v>13</v>
      </c>
      <c r="U24" s="153" t="n">
        <f aca="false">V24/S24</f>
        <v>0.695652173913043</v>
      </c>
      <c r="V24" s="154" t="n">
        <f aca="false">W14</f>
        <v>16</v>
      </c>
      <c r="W24" s="153" t="n">
        <f aca="false">X24/S24</f>
        <v>0.347826086956522</v>
      </c>
      <c r="X24" s="154" t="n">
        <f aca="false">C14+E14+G14+K14+M14+O14</f>
        <v>8</v>
      </c>
      <c r="Y24" s="153" t="n">
        <f aca="false">Z24/X24</f>
        <v>0.875</v>
      </c>
      <c r="Z24" s="154" t="n">
        <f aca="false">E14+M14</f>
        <v>7</v>
      </c>
      <c r="AA24" s="155" t="n">
        <f aca="false">X14</f>
        <v>0</v>
      </c>
      <c r="AB24" s="155" t="n">
        <f aca="false">X15</f>
        <v>0</v>
      </c>
      <c r="AC24" s="155" t="n">
        <f aca="false">AB14</f>
        <v>16</v>
      </c>
      <c r="AD24" s="155" t="n">
        <f aca="false">AB15</f>
        <v>10</v>
      </c>
      <c r="AE24" s="152" t="n">
        <f aca="false">AC14</f>
        <v>34</v>
      </c>
      <c r="AF24" s="152" t="n">
        <f aca="false">AC15</f>
        <v>19</v>
      </c>
      <c r="AG24" s="152" t="n">
        <f aca="false">AD14</f>
        <v>5</v>
      </c>
      <c r="AH24" s="152" t="n">
        <f aca="false">AD15</f>
        <v>4</v>
      </c>
      <c r="BN24" s="152" t="n">
        <f aca="false">BT14</f>
        <v>44</v>
      </c>
      <c r="BO24" s="152" t="n">
        <f aca="false">BT15</f>
        <v>26</v>
      </c>
      <c r="BP24" s="153" t="n">
        <f aca="false">BQ24/BN24</f>
        <v>0.568181818181818</v>
      </c>
      <c r="BQ24" s="154" t="n">
        <f aca="false">BR14</f>
        <v>25</v>
      </c>
      <c r="BR24" s="153" t="n">
        <f aca="false">BS24/BN24</f>
        <v>0.340909090909091</v>
      </c>
      <c r="BS24" s="154" t="n">
        <f aca="false">AX14+AZ14+BB14+BF14+BH14+BJ14</f>
        <v>15</v>
      </c>
      <c r="BT24" s="153" t="n">
        <f aca="false">BU24/BS24</f>
        <v>0.933333333333333</v>
      </c>
      <c r="BU24" s="154" t="n">
        <f aca="false">AZ14+BH14</f>
        <v>14</v>
      </c>
      <c r="BV24" s="155" t="n">
        <f aca="false">BS14</f>
        <v>2</v>
      </c>
      <c r="BW24" s="155" t="n">
        <f aca="false">BS15</f>
        <v>0</v>
      </c>
      <c r="BX24" s="155" t="n">
        <f aca="false">BW14</f>
        <v>8</v>
      </c>
      <c r="BY24" s="155" t="n">
        <f aca="false">BW15</f>
        <v>6</v>
      </c>
      <c r="BZ24" s="152" t="n">
        <f aca="false">BX14</f>
        <v>47</v>
      </c>
      <c r="CA24" s="152" t="n">
        <f aca="false">BX15</f>
        <v>29</v>
      </c>
      <c r="CB24" s="152" t="n">
        <f aca="false">BY14</f>
        <v>5</v>
      </c>
      <c r="CC24" s="152" t="n">
        <f aca="false">BY15</f>
        <v>3</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GR3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24" activeCellId="1" sqref="E31:G31 A24"/>
    </sheetView>
  </sheetViews>
  <sheetFormatPr defaultColWidth="8.945312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 collapsed="false" customWidth="true" hidden="false" outlineLevel="0" max="142" min="142" style="0" width="10.33"/>
    <col collapsed="false" customWidth="true" hidden="false" outlineLevel="0" max="158" min="143"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c r="EL1" s="320" t="n">
        <v>2021</v>
      </c>
      <c r="EM1" s="321" t="s">
        <v>193</v>
      </c>
      <c r="EN1" s="319" t="s">
        <v>259</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Crassier Douane</v>
      </c>
      <c r="T2" s="325"/>
      <c r="U2" s="325"/>
      <c r="V2" s="325"/>
      <c r="W2" s="325"/>
      <c r="X2" s="325"/>
      <c r="Y2" s="325"/>
      <c r="Z2" s="325"/>
      <c r="AA2" s="325"/>
      <c r="AB2" s="325"/>
      <c r="AC2" s="325"/>
      <c r="AD2" s="325"/>
      <c r="AH2" s="326" t="str">
        <f aca="false">"Changement depuis 2022 " &amp; $AX1</f>
        <v>Changement depuis 2022 Crassier Douane</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Crassier Douane</v>
      </c>
      <c r="BO2" s="325"/>
      <c r="BP2" s="325"/>
      <c r="BQ2" s="325"/>
      <c r="BR2" s="325"/>
      <c r="BS2" s="325"/>
      <c r="BT2" s="325"/>
      <c r="BU2" s="325"/>
      <c r="BV2" s="325"/>
      <c r="BW2" s="325"/>
      <c r="BX2" s="325"/>
      <c r="BY2" s="325"/>
      <c r="CC2" s="326" t="str">
        <f aca="false">"Changement depuis 2022 " &amp; $AX1</f>
        <v>Changement depuis 2022 Crassier Douane</v>
      </c>
      <c r="CD2" s="326"/>
      <c r="CE2" s="326"/>
      <c r="CF2" s="326"/>
      <c r="CG2" s="326"/>
      <c r="CH2" s="326"/>
      <c r="CI2" s="326"/>
      <c r="CJ2" s="326"/>
      <c r="CK2" s="326"/>
      <c r="CL2" s="326"/>
      <c r="CM2" s="326"/>
      <c r="CN2" s="326"/>
      <c r="CO2" s="327"/>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Crassier Douane</v>
      </c>
      <c r="DJ2" s="325"/>
      <c r="DK2" s="325"/>
      <c r="DL2" s="325"/>
      <c r="DM2" s="325"/>
      <c r="DN2" s="325"/>
      <c r="DO2" s="325"/>
      <c r="DP2" s="325"/>
      <c r="DQ2" s="325"/>
      <c r="DR2" s="325"/>
      <c r="DS2" s="325"/>
      <c r="DT2" s="325"/>
      <c r="DX2" s="326" t="str">
        <f aca="false">"Changement depuis 2021 " &amp; $CS1</f>
        <v>Changement depuis 2021 Crassier Douane</v>
      </c>
      <c r="DY2" s="326"/>
      <c r="DZ2" s="326"/>
      <c r="EA2" s="326"/>
      <c r="EB2" s="326"/>
      <c r="EC2" s="326"/>
      <c r="ED2" s="326"/>
      <c r="EE2" s="326"/>
      <c r="EF2" s="326"/>
      <c r="EG2" s="326"/>
      <c r="EH2" s="326"/>
      <c r="EI2" s="326"/>
      <c r="EJ2" s="327"/>
      <c r="EL2" s="322"/>
      <c r="EM2" s="323" t="s">
        <v>195</v>
      </c>
      <c r="EN2" s="323"/>
      <c r="EO2" s="323"/>
      <c r="EP2" s="323"/>
      <c r="EQ2" s="323"/>
      <c r="ER2" s="323"/>
      <c r="ES2" s="323"/>
      <c r="ET2" s="323"/>
      <c r="EU2" s="323" t="s">
        <v>196</v>
      </c>
      <c r="EV2" s="323"/>
      <c r="EW2" s="323"/>
      <c r="EX2" s="323"/>
      <c r="EY2" s="323"/>
      <c r="EZ2" s="323"/>
      <c r="FA2" s="323"/>
      <c r="FB2" s="323"/>
      <c r="FD2" s="325" t="str">
        <f aca="false">"Totaux 2021 " &amp; $EN1</f>
        <v>Totaux 2021 Crassier Douane (D984c)</v>
      </c>
      <c r="FE2" s="325"/>
      <c r="FF2" s="325"/>
      <c r="FG2" s="325"/>
      <c r="FH2" s="325"/>
      <c r="FI2" s="325"/>
      <c r="FJ2" s="325"/>
      <c r="FK2" s="325"/>
      <c r="FL2" s="325"/>
      <c r="FM2" s="325"/>
      <c r="FN2" s="325"/>
      <c r="FO2" s="325"/>
      <c r="FR2" s="325" t="str">
        <f aca="false">"Totaux 2020 " &amp; $EN1</f>
        <v>Totaux 2020 Crassier Douane (D984c)</v>
      </c>
      <c r="FS2" s="325"/>
      <c r="FT2" s="325"/>
      <c r="FU2" s="325"/>
      <c r="FV2" s="325"/>
      <c r="FW2" s="325"/>
      <c r="FX2" s="325"/>
      <c r="FY2" s="325"/>
      <c r="FZ2" s="325"/>
      <c r="GA2" s="325"/>
      <c r="GB2" s="325"/>
      <c r="GC2" s="325"/>
      <c r="GF2" s="326" t="str">
        <f aca="false">"Changement depuis 2020 " &amp; $EN1</f>
        <v>Changement depuis 2020 Crassier Douane (D984c)</v>
      </c>
      <c r="GG2" s="326"/>
      <c r="GH2" s="326"/>
      <c r="GI2" s="326"/>
      <c r="GJ2" s="326"/>
      <c r="GK2" s="326"/>
      <c r="GL2" s="326"/>
      <c r="GM2" s="326"/>
      <c r="GN2" s="326"/>
      <c r="GO2" s="326"/>
      <c r="GP2" s="326"/>
      <c r="GQ2" s="326"/>
      <c r="GR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c r="EL3" s="322"/>
      <c r="EM3" s="323" t="s">
        <v>197</v>
      </c>
      <c r="EN3" s="323"/>
      <c r="EO3" s="323" t="s">
        <v>31</v>
      </c>
      <c r="EP3" s="323"/>
      <c r="EQ3" s="323" t="s">
        <v>201</v>
      </c>
      <c r="ER3" s="323"/>
      <c r="ES3" s="323" t="s">
        <v>199</v>
      </c>
      <c r="ET3" s="323"/>
      <c r="EU3" s="323" t="s">
        <v>200</v>
      </c>
      <c r="EV3" s="323"/>
      <c r="EW3" s="323" t="s">
        <v>31</v>
      </c>
      <c r="EX3" s="323"/>
      <c r="EY3" s="323" t="s">
        <v>202</v>
      </c>
      <c r="EZ3" s="323"/>
      <c r="FA3" s="323" t="s">
        <v>199</v>
      </c>
      <c r="FB3" s="323"/>
      <c r="FD3" s="329" t="s">
        <v>25</v>
      </c>
      <c r="FE3" s="330" t="s">
        <v>26</v>
      </c>
      <c r="FF3" s="330" t="s">
        <v>38</v>
      </c>
      <c r="FG3" s="330" t="s">
        <v>39</v>
      </c>
      <c r="FH3" s="330" t="s">
        <v>31</v>
      </c>
      <c r="FI3" s="330" t="s">
        <v>32</v>
      </c>
      <c r="FJ3" s="330" t="s">
        <v>40</v>
      </c>
      <c r="FK3" s="330" t="s">
        <v>41</v>
      </c>
      <c r="FL3" s="330" t="s">
        <v>42</v>
      </c>
      <c r="FM3" s="330" t="s">
        <v>20</v>
      </c>
      <c r="FN3" s="330" t="s">
        <v>44</v>
      </c>
      <c r="FO3" s="331" t="s">
        <v>43</v>
      </c>
      <c r="FP3" s="332" t="s">
        <v>45</v>
      </c>
      <c r="GF3" s="333" t="s">
        <v>25</v>
      </c>
      <c r="GG3" s="334" t="s">
        <v>26</v>
      </c>
      <c r="GH3" s="334" t="s">
        <v>38</v>
      </c>
      <c r="GI3" s="334" t="s">
        <v>39</v>
      </c>
      <c r="GJ3" s="334" t="s">
        <v>31</v>
      </c>
      <c r="GK3" s="334" t="s">
        <v>32</v>
      </c>
      <c r="GL3" s="334" t="s">
        <v>40</v>
      </c>
      <c r="GM3" s="334" t="s">
        <v>41</v>
      </c>
      <c r="GN3" s="334" t="s">
        <v>42</v>
      </c>
      <c r="GO3" s="334" t="s">
        <v>20</v>
      </c>
      <c r="GP3" s="334" t="s">
        <v>44</v>
      </c>
      <c r="GQ3" s="334" t="s">
        <v>43</v>
      </c>
      <c r="GR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c r="EL4" s="336" t="s">
        <v>203</v>
      </c>
      <c r="EM4" s="337" t="s">
        <v>176</v>
      </c>
      <c r="EN4" s="338" t="s">
        <v>174</v>
      </c>
      <c r="EO4" s="337" t="s">
        <v>176</v>
      </c>
      <c r="EP4" s="338" t="s">
        <v>174</v>
      </c>
      <c r="EQ4" s="337" t="s">
        <v>176</v>
      </c>
      <c r="ER4" s="338" t="s">
        <v>174</v>
      </c>
      <c r="ES4" s="337" t="s">
        <v>176</v>
      </c>
      <c r="ET4" s="339" t="s">
        <v>174</v>
      </c>
      <c r="EU4" s="337" t="s">
        <v>176</v>
      </c>
      <c r="EV4" s="338" t="s">
        <v>174</v>
      </c>
      <c r="EW4" s="337" t="s">
        <v>176</v>
      </c>
      <c r="EX4" s="338" t="s">
        <v>174</v>
      </c>
      <c r="EY4" s="337" t="s">
        <v>176</v>
      </c>
      <c r="EZ4" s="338" t="s">
        <v>174</v>
      </c>
      <c r="FA4" s="337" t="s">
        <v>176</v>
      </c>
      <c r="FB4" s="339" t="s">
        <v>174</v>
      </c>
      <c r="FD4" s="340"/>
      <c r="FE4" s="4"/>
      <c r="FF4" s="341"/>
      <c r="FG4" s="4"/>
      <c r="FH4" s="4"/>
      <c r="FI4" s="4"/>
      <c r="FJ4" s="4"/>
      <c r="FK4" s="4"/>
      <c r="FL4" s="4"/>
      <c r="FM4" s="4"/>
      <c r="FN4" s="4"/>
      <c r="FO4" s="342"/>
      <c r="FP4" s="343"/>
      <c r="GF4" s="340"/>
      <c r="GG4" s="4"/>
      <c r="GH4" s="4"/>
      <c r="GI4" s="4"/>
      <c r="GJ4" s="4"/>
      <c r="GK4" s="4"/>
      <c r="GL4" s="4"/>
      <c r="GM4" s="4"/>
      <c r="GN4" s="4"/>
      <c r="GO4" s="4"/>
      <c r="GP4" s="4"/>
      <c r="GQ4" s="4"/>
      <c r="GR4" s="342"/>
    </row>
    <row r="5" customFormat="false" ht="21" hidden="false" customHeight="true" outlineLevel="0" collapsed="false">
      <c r="A5" s="344" t="n">
        <v>0.291666666666667</v>
      </c>
      <c r="B5" s="345"/>
      <c r="C5" s="371" t="n">
        <v>1</v>
      </c>
      <c r="D5" s="345"/>
      <c r="E5" s="371"/>
      <c r="F5" s="345"/>
      <c r="G5" s="371"/>
      <c r="H5" s="345"/>
      <c r="I5" s="371" t="n">
        <v>1</v>
      </c>
      <c r="J5" s="345"/>
      <c r="K5" s="371"/>
      <c r="L5" s="345"/>
      <c r="M5" s="371"/>
      <c r="N5" s="345"/>
      <c r="O5" s="371"/>
      <c r="P5" s="345"/>
      <c r="Q5" s="371"/>
      <c r="S5" s="340" t="n">
        <f aca="false">B5+D5+F5+H5+J5+L5+N5+P5</f>
        <v>0</v>
      </c>
      <c r="T5" s="4" t="n">
        <f aca="false">C5+E5+G5+I5+K5+M5+O5+Q5</f>
        <v>2</v>
      </c>
      <c r="U5" s="341" t="n">
        <f aca="false">T5/(T5+S5)</f>
        <v>1</v>
      </c>
      <c r="V5" s="4" t="n">
        <f aca="false">B5+C5+J5+K5</f>
        <v>1</v>
      </c>
      <c r="W5" s="4" t="n">
        <f aca="false">D5+E5+L5+M5</f>
        <v>0</v>
      </c>
      <c r="X5" s="4" t="n">
        <f aca="false">F5+G5+N5+O5</f>
        <v>0</v>
      </c>
      <c r="Y5" s="4" t="n">
        <f aca="false">SUM(V5:X5)</f>
        <v>1</v>
      </c>
      <c r="Z5" s="15" t="n">
        <f aca="false">W5/Y5</f>
        <v>0</v>
      </c>
      <c r="AA5" s="15" t="n">
        <f aca="false">X5/Y5</f>
        <v>0</v>
      </c>
      <c r="AB5" s="4" t="n">
        <f aca="false">H5+I5+P5+Q5</f>
        <v>1</v>
      </c>
      <c r="AC5" s="4" t="n">
        <f aca="false">SUM(B5:I5)</f>
        <v>2</v>
      </c>
      <c r="AD5" s="342" t="n">
        <f aca="false">SUM(J5:Q5)</f>
        <v>0</v>
      </c>
      <c r="AE5" s="343" t="n">
        <f aca="false">SUM(B5:Q5)</f>
        <v>2</v>
      </c>
      <c r="AH5" s="15" t="n">
        <f aca="false">(S5/BN5) - 1</f>
        <v>-1</v>
      </c>
      <c r="AI5" s="15" t="n">
        <f aca="false">(T5/BO5) - 1</f>
        <v>0</v>
      </c>
      <c r="AJ5" s="15" t="n">
        <f aca="false">(U5/BP5) - 1</f>
        <v>0.5</v>
      </c>
      <c r="AK5" s="15" t="n">
        <f aca="false">(V5/BQ5) - 1</f>
        <v>0</v>
      </c>
      <c r="AL5" s="15" t="n">
        <f aca="false">(W5/BR5) - 1</f>
        <v>-1</v>
      </c>
      <c r="AM5" s="15" t="e">
        <f aca="false">(X5/BS5) - 1</f>
        <v>#DIV/0!</v>
      </c>
      <c r="AN5" s="15" t="n">
        <f aca="false">(Y5/BT5) - 1</f>
        <v>-0.666666666666667</v>
      </c>
      <c r="AO5" s="15" t="n">
        <f aca="false">(Z5/BU5) - 1</f>
        <v>-1</v>
      </c>
      <c r="AP5" s="15" t="e">
        <f aca="false">(AA5/BV5) - 1</f>
        <v>#DIV/0!</v>
      </c>
      <c r="AQ5" s="15" t="e">
        <f aca="false">(AB5/BW5) - 1</f>
        <v>#DIV/0!</v>
      </c>
      <c r="AR5" s="15" t="n">
        <f aca="false">(AC5/BX5) - 1</f>
        <v>0</v>
      </c>
      <c r="AS5" s="15" t="n">
        <f aca="false">(AD5/BY5) - 1</f>
        <v>-1</v>
      </c>
      <c r="AT5" s="15" t="n">
        <f aca="false">(AE5/BZ5) - 1</f>
        <v>-0.333333333333333</v>
      </c>
      <c r="AV5" s="344" t="n">
        <v>0.291666666666667</v>
      </c>
      <c r="AW5" s="345"/>
      <c r="AX5" s="371"/>
      <c r="AY5" s="345"/>
      <c r="AZ5" s="371" t="n">
        <v>2</v>
      </c>
      <c r="BA5" s="345"/>
      <c r="BB5" s="371"/>
      <c r="BC5" s="345"/>
      <c r="BD5" s="371"/>
      <c r="BE5" s="345" t="n">
        <v>1</v>
      </c>
      <c r="BF5" s="371"/>
      <c r="BG5" s="345"/>
      <c r="BH5" s="371"/>
      <c r="BI5" s="345"/>
      <c r="BJ5" s="371"/>
      <c r="BK5" s="345"/>
      <c r="BL5" s="371"/>
      <c r="BN5" s="340" t="n">
        <f aca="false">AW5+AY5+BA5+BC5+BE5+BG5+BI5+BK5</f>
        <v>1</v>
      </c>
      <c r="BO5" s="4" t="n">
        <f aca="false">AX5+AZ5+BB5+BD5+BF5+BH5+BJ5+BL5</f>
        <v>2</v>
      </c>
      <c r="BP5" s="341" t="n">
        <f aca="false">BO5/(BO5+BN5)</f>
        <v>0.666666666666667</v>
      </c>
      <c r="BQ5" s="4" t="n">
        <f aca="false">AW5+AX5+BE5+BF5</f>
        <v>1</v>
      </c>
      <c r="BR5" s="4" t="n">
        <f aca="false">AY5+AZ5+BG5+BH5</f>
        <v>2</v>
      </c>
      <c r="BS5" s="4" t="n">
        <f aca="false">BA5+BB5+BI5+BJ5</f>
        <v>0</v>
      </c>
      <c r="BT5" s="4" t="n">
        <f aca="false">SUM(BQ5:BS5)</f>
        <v>3</v>
      </c>
      <c r="BU5" s="15" t="n">
        <f aca="false">BR5/BT5</f>
        <v>0.666666666666667</v>
      </c>
      <c r="BV5" s="15" t="n">
        <f aca="false">BS5/BT5</f>
        <v>0</v>
      </c>
      <c r="BW5" s="4" t="n">
        <f aca="false">BC5+BD5+BK5+BL5</f>
        <v>0</v>
      </c>
      <c r="BX5" s="4" t="n">
        <f aca="false">SUM(AW5:BD5)</f>
        <v>2</v>
      </c>
      <c r="BY5" s="342" t="n">
        <f aca="false">SUM(BE5:BL5)</f>
        <v>1</v>
      </c>
      <c r="BZ5" s="343" t="n">
        <f aca="false">SUM(AW5:BL5)</f>
        <v>3</v>
      </c>
      <c r="CC5" s="15" t="e">
        <f aca="false">(BN5/DI5) - 1</f>
        <v>#DIV/0!</v>
      </c>
      <c r="CD5" s="15" t="n">
        <f aca="false">(BO5/DJ5) - 1</f>
        <v>1</v>
      </c>
      <c r="CE5" s="15" t="n">
        <f aca="false">(BP5/DK5) - 1</f>
        <v>-0.333333333333333</v>
      </c>
      <c r="CF5" s="15" t="e">
        <f aca="false">(BQ5/DL5) - 1</f>
        <v>#DIV/0!</v>
      </c>
      <c r="CG5" s="15" t="n">
        <f aca="false">(BR5/DM5) - 1</f>
        <v>1</v>
      </c>
      <c r="CH5" s="15" t="e">
        <f aca="false">(BS5/DN5) - 1</f>
        <v>#DIV/0!</v>
      </c>
      <c r="CI5" s="15" t="n">
        <f aca="false">(BT5/DO5) - 1</f>
        <v>2</v>
      </c>
      <c r="CJ5" s="15" t="n">
        <f aca="false">(BU5/DP5) - 1</f>
        <v>-0.333333333333333</v>
      </c>
      <c r="CK5" s="15" t="e">
        <f aca="false">(BV5/DQ5) - 1</f>
        <v>#DIV/0!</v>
      </c>
      <c r="CL5" s="15" t="e">
        <f aca="false">(BW5/DR5) - 1</f>
        <v>#DIV/0!</v>
      </c>
      <c r="CM5" s="15" t="n">
        <f aca="false">(BX5/DS5) - 1</f>
        <v>1</v>
      </c>
      <c r="CN5" s="15" t="e">
        <f aca="false">(BY5/DT5) - 1</f>
        <v>#DIV/0!</v>
      </c>
      <c r="CO5" s="15" t="n">
        <f aca="false">(BZ5/DU5) - 1</f>
        <v>2</v>
      </c>
      <c r="CQ5" s="344" t="n">
        <v>0.291666666666667</v>
      </c>
      <c r="CR5" s="430"/>
      <c r="CS5" s="430"/>
      <c r="CT5" s="430"/>
      <c r="CU5" s="430" t="n">
        <v>1</v>
      </c>
      <c r="CV5" s="430"/>
      <c r="CW5" s="430"/>
      <c r="CX5" s="430"/>
      <c r="CY5" s="430"/>
      <c r="CZ5" s="430"/>
      <c r="DA5" s="430"/>
      <c r="DB5" s="430"/>
      <c r="DC5" s="430"/>
      <c r="DD5" s="430"/>
      <c r="DE5" s="430"/>
      <c r="DF5" s="430"/>
      <c r="DG5" s="373"/>
      <c r="DI5" s="340" t="n">
        <f aca="false">CR5+CT5+CV5+CX5+CZ5+DB5+DD5+DF5</f>
        <v>0</v>
      </c>
      <c r="DJ5" s="4" t="n">
        <f aca="false">CS5+CU5+CW5+CY5+DA5+DC5+DE5+DG5</f>
        <v>1</v>
      </c>
      <c r="DK5" s="341" t="n">
        <f aca="false">DJ5/(DJ5+DI5)</f>
        <v>1</v>
      </c>
      <c r="DL5" s="4" t="n">
        <f aca="false">CR5+CS5+CZ5+DA5</f>
        <v>0</v>
      </c>
      <c r="DM5" s="4" t="n">
        <f aca="false">CT5+CU5+DB5+DC5</f>
        <v>1</v>
      </c>
      <c r="DN5" s="4" t="n">
        <f aca="false">CV5+CW5+DD5+DE5</f>
        <v>0</v>
      </c>
      <c r="DO5" s="4" t="n">
        <f aca="false">SUM(DL5:DN5)</f>
        <v>1</v>
      </c>
      <c r="DP5" s="15" t="n">
        <f aca="false">DM5/DO5</f>
        <v>1</v>
      </c>
      <c r="DQ5" s="15" t="n">
        <f aca="false">DN5/DO5</f>
        <v>0</v>
      </c>
      <c r="DR5" s="4" t="n">
        <f aca="false">CX5+CY5+DF5+DG5</f>
        <v>0</v>
      </c>
      <c r="DS5" s="4" t="n">
        <f aca="false">SUM(CR5:CY5)</f>
        <v>1</v>
      </c>
      <c r="DT5" s="342" t="n">
        <f aca="false">SUM(CZ5:DG5)</f>
        <v>0</v>
      </c>
      <c r="DU5" s="343" t="n">
        <f aca="false">SUM(CR5:DG5)</f>
        <v>1</v>
      </c>
      <c r="DX5" s="15" t="n">
        <f aca="false">(DI5/FD5) - 1</f>
        <v>-1</v>
      </c>
      <c r="DY5" s="15" t="e">
        <f aca="false">(DJ5/FE5) - 1</f>
        <v>#DIV/0!</v>
      </c>
      <c r="DZ5" s="15" t="e">
        <f aca="false">(DK5/FF5) - 1</f>
        <v>#DIV/0!</v>
      </c>
      <c r="EA5" s="15" t="n">
        <f aca="false">(DL5/FG5) - 1</f>
        <v>-1</v>
      </c>
      <c r="EB5" s="15" t="e">
        <f aca="false">(DM5/FH5) - 1</f>
        <v>#DIV/0!</v>
      </c>
      <c r="EC5" s="15" t="e">
        <f aca="false">(DN5/FI5) - 1</f>
        <v>#DIV/0!</v>
      </c>
      <c r="ED5" s="15" t="n">
        <f aca="false">(DO5/FJ5) - 1</f>
        <v>0</v>
      </c>
      <c r="EE5" s="15" t="e">
        <f aca="false">(DP5/FK5) - 1</f>
        <v>#DIV/0!</v>
      </c>
      <c r="EF5" s="15" t="e">
        <f aca="false">(DQ5/FL5) - 1</f>
        <v>#DIV/0!</v>
      </c>
      <c r="EG5" s="15" t="e">
        <f aca="false">(DR5/FM5) - 1</f>
        <v>#DIV/0!</v>
      </c>
      <c r="EH5" s="15" t="n">
        <f aca="false">(DS5/FN5) - 1</f>
        <v>0</v>
      </c>
      <c r="EI5" s="15" t="e">
        <f aca="false">(DT5/FO5) - 1</f>
        <v>#DIV/0!</v>
      </c>
      <c r="EJ5" s="15" t="n">
        <f aca="false">(DU5/FP5) - 1</f>
        <v>0</v>
      </c>
      <c r="EL5" s="344" t="n">
        <v>0.291666666666667</v>
      </c>
      <c r="EM5" s="345" t="n">
        <v>1</v>
      </c>
      <c r="EN5" s="371"/>
      <c r="EO5" s="345"/>
      <c r="EP5" s="371"/>
      <c r="EQ5" s="345"/>
      <c r="ER5" s="371"/>
      <c r="ES5" s="345"/>
      <c r="ET5" s="371"/>
      <c r="EU5" s="345"/>
      <c r="EV5" s="371"/>
      <c r="EW5" s="345"/>
      <c r="EX5" s="371"/>
      <c r="EY5" s="345"/>
      <c r="EZ5" s="371"/>
      <c r="FA5" s="345"/>
      <c r="FB5" s="371"/>
      <c r="FD5" s="340" t="n">
        <f aca="false">EM5+EO5+EQ5+ES5+EU5+EW5+EY5+FA5</f>
        <v>1</v>
      </c>
      <c r="FE5" s="4" t="n">
        <f aca="false">EN5+EP5+ER5+ET5+EV5+EX5+EZ5+FB5</f>
        <v>0</v>
      </c>
      <c r="FF5" s="341" t="n">
        <f aca="false">FE5/(FE5+FD5)</f>
        <v>0</v>
      </c>
      <c r="FG5" s="4" t="n">
        <f aca="false">EM5+EN5+EU5+EV5</f>
        <v>1</v>
      </c>
      <c r="FH5" s="4" t="n">
        <f aca="false">EO5+EP5+EW5+EX5</f>
        <v>0</v>
      </c>
      <c r="FI5" s="4" t="n">
        <f aca="false">EQ5+ER5+EY5+EZ5</f>
        <v>0</v>
      </c>
      <c r="FJ5" s="4" t="n">
        <f aca="false">SUM(FG5:FI5)</f>
        <v>1</v>
      </c>
      <c r="FK5" s="15" t="n">
        <f aca="false">FH5/FJ5</f>
        <v>0</v>
      </c>
      <c r="FL5" s="15" t="n">
        <f aca="false">FI5/FJ5</f>
        <v>0</v>
      </c>
      <c r="FM5" s="4" t="n">
        <f aca="false">ES5+ET5+FA5+FB5</f>
        <v>0</v>
      </c>
      <c r="FN5" s="4" t="n">
        <f aca="false">SUM(EM5:ET5)</f>
        <v>1</v>
      </c>
      <c r="FO5" s="342" t="n">
        <f aca="false">SUM(EU5:FB5)</f>
        <v>0</v>
      </c>
      <c r="FP5" s="343" t="n">
        <f aca="false">SUM(EM5:FB5)</f>
        <v>1</v>
      </c>
      <c r="GF5" s="347" t="e">
        <f aca="false">(FD5/FR5) - 1</f>
        <v>#DIV/0!</v>
      </c>
      <c r="GG5" s="15" t="e">
        <f aca="false">(FE5/FS5) - 1</f>
        <v>#DIV/0!</v>
      </c>
      <c r="GH5" s="15" t="e">
        <f aca="false">(FF5/FT5) - 1</f>
        <v>#DIV/0!</v>
      </c>
      <c r="GI5" s="15" t="e">
        <f aca="false">(FG5/FU5) - 1</f>
        <v>#DIV/0!</v>
      </c>
      <c r="GJ5" s="15" t="e">
        <f aca="false">(FH5/FV5) - 1</f>
        <v>#DIV/0!</v>
      </c>
      <c r="GK5" s="15" t="e">
        <f aca="false">(FI5/FW5) - 1</f>
        <v>#DIV/0!</v>
      </c>
      <c r="GL5" s="15" t="e">
        <f aca="false">(FJ5/FX5) - 1</f>
        <v>#DIV/0!</v>
      </c>
      <c r="GM5" s="15" t="e">
        <f aca="false">(FK5/FY5) - 1</f>
        <v>#DIV/0!</v>
      </c>
      <c r="GN5" s="15" t="e">
        <f aca="false">(FL5/FZ5) - 1</f>
        <v>#DIV/0!</v>
      </c>
      <c r="GO5" s="15" t="e">
        <f aca="false">(FM5/GA5) - 1</f>
        <v>#DIV/0!</v>
      </c>
      <c r="GP5" s="15" t="e">
        <f aca="false">(FN5/GB5) - 1</f>
        <v>#DIV/0!</v>
      </c>
      <c r="GQ5" s="15" t="e">
        <f aca="false">(FO5/GC5) - 1</f>
        <v>#DIV/0!</v>
      </c>
      <c r="GR5" s="348" t="e">
        <f aca="false">(FP5/GD5) - 1</f>
        <v>#DIV/0!</v>
      </c>
    </row>
    <row r="6" customFormat="false" ht="21" hidden="false" customHeight="true" outlineLevel="0" collapsed="false">
      <c r="A6" s="349" t="n">
        <v>0.302083333333333</v>
      </c>
      <c r="B6" s="376" t="n">
        <v>2</v>
      </c>
      <c r="C6" s="377"/>
      <c r="D6" s="376" t="n">
        <v>1</v>
      </c>
      <c r="E6" s="377"/>
      <c r="F6" s="376"/>
      <c r="G6" s="377"/>
      <c r="H6" s="376" t="n">
        <v>1</v>
      </c>
      <c r="I6" s="377"/>
      <c r="J6" s="376"/>
      <c r="K6" s="377"/>
      <c r="L6" s="376"/>
      <c r="M6" s="377"/>
      <c r="N6" s="376"/>
      <c r="O6" s="377"/>
      <c r="P6" s="376"/>
      <c r="Q6" s="377"/>
      <c r="S6" s="340" t="n">
        <f aca="false">B6+D6+F6+H6+J6+L6+N6+P6</f>
        <v>4</v>
      </c>
      <c r="T6" s="4" t="n">
        <f aca="false">C6+E6+G6+I6+K6+M6+O6+Q6</f>
        <v>0</v>
      </c>
      <c r="U6" s="341" t="n">
        <f aca="false">T6/(T6+S6)</f>
        <v>0</v>
      </c>
      <c r="V6" s="4" t="n">
        <f aca="false">B6+C6+J6+K6</f>
        <v>2</v>
      </c>
      <c r="W6" s="4" t="n">
        <f aca="false">D6+E6+L6+M6</f>
        <v>1</v>
      </c>
      <c r="X6" s="4" t="n">
        <f aca="false">F6+G6+N6+O6</f>
        <v>0</v>
      </c>
      <c r="Y6" s="4" t="n">
        <f aca="false">SUM(V6:X6)</f>
        <v>3</v>
      </c>
      <c r="Z6" s="15" t="n">
        <f aca="false">W6/Y6</f>
        <v>0.333333333333333</v>
      </c>
      <c r="AA6" s="15" t="n">
        <f aca="false">X6/Y6</f>
        <v>0</v>
      </c>
      <c r="AB6" s="4" t="n">
        <f aca="false">H6+I6+P6+Q6</f>
        <v>1</v>
      </c>
      <c r="AC6" s="4" t="n">
        <f aca="false">SUM(B6:I6)</f>
        <v>4</v>
      </c>
      <c r="AD6" s="342" t="n">
        <f aca="false">SUM(J6:Q6)</f>
        <v>0</v>
      </c>
      <c r="AE6" s="343" t="n">
        <f aca="false">SUM(B6:Q6)</f>
        <v>4</v>
      </c>
      <c r="AH6" s="15" t="e">
        <f aca="false">(S6/BN6) - 1</f>
        <v>#DIV/0!</v>
      </c>
      <c r="AI6" s="15" t="n">
        <f aca="false">(T6/BO6) - 1</f>
        <v>-1</v>
      </c>
      <c r="AJ6" s="15" t="n">
        <f aca="false">(U6/BP6) - 1</f>
        <v>-1</v>
      </c>
      <c r="AK6" s="15" t="e">
        <f aca="false">(V6/BQ6) - 1</f>
        <v>#DIV/0!</v>
      </c>
      <c r="AL6" s="15" t="n">
        <f aca="false">(W6/BR6) - 1</f>
        <v>0</v>
      </c>
      <c r="AM6" s="15" t="e">
        <f aca="false">(X6/BS6) - 1</f>
        <v>#DIV/0!</v>
      </c>
      <c r="AN6" s="15" t="n">
        <f aca="false">(Y6/BT6) - 1</f>
        <v>2</v>
      </c>
      <c r="AO6" s="15" t="n">
        <f aca="false">(Z6/BU6) - 1</f>
        <v>-0.666666666666667</v>
      </c>
      <c r="AP6" s="15" t="e">
        <f aca="false">(AA6/BV6) - 1</f>
        <v>#DIV/0!</v>
      </c>
      <c r="AQ6" s="15" t="e">
        <f aca="false">(AB6/BW6) - 1</f>
        <v>#DIV/0!</v>
      </c>
      <c r="AR6" s="15" t="n">
        <f aca="false">(AC6/BX6) - 1</f>
        <v>3</v>
      </c>
      <c r="AS6" s="15" t="e">
        <f aca="false">(AD6/BY6) - 1</f>
        <v>#DIV/0!</v>
      </c>
      <c r="AT6" s="15" t="n">
        <f aca="false">(AE6/BZ6) - 1</f>
        <v>3</v>
      </c>
      <c r="AV6" s="349" t="n">
        <v>0.302083333333333</v>
      </c>
      <c r="AW6" s="376"/>
      <c r="AX6" s="377"/>
      <c r="AY6" s="376"/>
      <c r="AZ6" s="377" t="n">
        <v>1</v>
      </c>
      <c r="BA6" s="376"/>
      <c r="BB6" s="377"/>
      <c r="BC6" s="376"/>
      <c r="BD6" s="377"/>
      <c r="BE6" s="376"/>
      <c r="BF6" s="377"/>
      <c r="BG6" s="376"/>
      <c r="BH6" s="377"/>
      <c r="BI6" s="376"/>
      <c r="BJ6" s="377"/>
      <c r="BK6" s="376"/>
      <c r="BL6" s="377"/>
      <c r="BN6" s="340" t="n">
        <f aca="false">AW6+AY6+BA6+BC6+BE6+BG6+BI6+BK6</f>
        <v>0</v>
      </c>
      <c r="BO6" s="4" t="n">
        <f aca="false">AX6+AZ6+BB6+BD6+BF6+BH6+BJ6+BL6</f>
        <v>1</v>
      </c>
      <c r="BP6" s="341" t="n">
        <f aca="false">BO6/(BO6+BN6)</f>
        <v>1</v>
      </c>
      <c r="BQ6" s="4" t="n">
        <f aca="false">AW6+AX6+BE6+BF6</f>
        <v>0</v>
      </c>
      <c r="BR6" s="4" t="n">
        <f aca="false">AY6+AZ6+BG6+BH6</f>
        <v>1</v>
      </c>
      <c r="BS6" s="4" t="n">
        <f aca="false">BA6+BB6+BI6+BJ6</f>
        <v>0</v>
      </c>
      <c r="BT6" s="4" t="n">
        <f aca="false">SUM(BQ6:BS6)</f>
        <v>1</v>
      </c>
      <c r="BU6" s="15" t="n">
        <f aca="false">BR6/BT6</f>
        <v>1</v>
      </c>
      <c r="BV6" s="15" t="n">
        <f aca="false">BS6/BT6</f>
        <v>0</v>
      </c>
      <c r="BW6" s="4" t="n">
        <f aca="false">BC6+BD6+BK6+BL6</f>
        <v>0</v>
      </c>
      <c r="BX6" s="4" t="n">
        <f aca="false">SUM(AW6:BD6)</f>
        <v>1</v>
      </c>
      <c r="BY6" s="342" t="n">
        <f aca="false">SUM(BE6:BL6)</f>
        <v>0</v>
      </c>
      <c r="BZ6" s="343" t="n">
        <f aca="false">SUM(AW6:BL6)</f>
        <v>1</v>
      </c>
      <c r="CC6" s="15" t="e">
        <f aca="false">(BN6/DI6) - 1</f>
        <v>#DIV/0!</v>
      </c>
      <c r="CD6" s="15" t="e">
        <f aca="false">(BO6/DJ6) - 1</f>
        <v>#DIV/0!</v>
      </c>
      <c r="CE6" s="15" t="e">
        <f aca="false">(BP6/DK6) - 1</f>
        <v>#DIV/0!</v>
      </c>
      <c r="CF6" s="15" t="e">
        <f aca="false">(BQ6/DL6) - 1</f>
        <v>#DIV/0!</v>
      </c>
      <c r="CG6" s="15" t="e">
        <f aca="false">(BR6/DM6) - 1</f>
        <v>#DIV/0!</v>
      </c>
      <c r="CH6" s="15" t="e">
        <f aca="false">(BS6/DN6) - 1</f>
        <v>#DIV/0!</v>
      </c>
      <c r="CI6" s="15" t="e">
        <f aca="false">(BT6/DO6) - 1</f>
        <v>#DIV/0!</v>
      </c>
      <c r="CJ6" s="15" t="e">
        <f aca="false">(BU6/DP6) - 1</f>
        <v>#DIV/0!</v>
      </c>
      <c r="CK6" s="15" t="e">
        <f aca="false">(BV6/DQ6) - 1</f>
        <v>#DIV/0!</v>
      </c>
      <c r="CL6" s="15" t="e">
        <f aca="false">(BW6/DR6) - 1</f>
        <v>#DIV/0!</v>
      </c>
      <c r="CM6" s="15" t="e">
        <f aca="false">(BX6/DS6) - 1</f>
        <v>#DIV/0!</v>
      </c>
      <c r="CN6" s="15" t="e">
        <f aca="false">(BY6/DT6) - 1</f>
        <v>#DIV/0!</v>
      </c>
      <c r="CO6" s="15" t="e">
        <f aca="false">(BZ6/DU6) - 1</f>
        <v>#DIV/0!</v>
      </c>
      <c r="CQ6" s="349" t="n">
        <v>0.302083333333333</v>
      </c>
      <c r="CR6" s="433"/>
      <c r="CS6" s="433"/>
      <c r="CT6" s="433"/>
      <c r="CU6" s="433"/>
      <c r="CV6" s="433"/>
      <c r="CW6" s="433"/>
      <c r="CX6" s="433"/>
      <c r="CY6" s="433"/>
      <c r="CZ6" s="433"/>
      <c r="DA6" s="433"/>
      <c r="DB6" s="433"/>
      <c r="DC6" s="433"/>
      <c r="DD6" s="433"/>
      <c r="DE6" s="433"/>
      <c r="DF6" s="433"/>
      <c r="DG6" s="434"/>
      <c r="DI6" s="340" t="n">
        <f aca="false">CR6+CT6+CV6+CX6+CZ6+DB6+DD6+DF6</f>
        <v>0</v>
      </c>
      <c r="DJ6" s="4" t="n">
        <f aca="false">CS6+CU6+CW6+CY6+DA6+DC6+DE6+DG6</f>
        <v>0</v>
      </c>
      <c r="DK6" s="341" t="e">
        <f aca="false">DJ6/(DJ6+DI6)</f>
        <v>#DIV/0!</v>
      </c>
      <c r="DL6" s="4" t="n">
        <f aca="false">CR6+CS6+CZ6+DA6</f>
        <v>0</v>
      </c>
      <c r="DM6" s="4" t="n">
        <f aca="false">CT6+CU6+DB6+DC6</f>
        <v>0</v>
      </c>
      <c r="DN6" s="4" t="n">
        <f aca="false">CV6+CW6+DD6+DE6</f>
        <v>0</v>
      </c>
      <c r="DO6" s="4" t="n">
        <f aca="false">SUM(DL6:DN6)</f>
        <v>0</v>
      </c>
      <c r="DP6" s="15" t="e">
        <f aca="false">DM6/DO6</f>
        <v>#DIV/0!</v>
      </c>
      <c r="DQ6" s="15" t="e">
        <f aca="false">DN6/DO6</f>
        <v>#DIV/0!</v>
      </c>
      <c r="DR6" s="4" t="n">
        <f aca="false">CX6+CY6+DF6+DG6</f>
        <v>0</v>
      </c>
      <c r="DS6" s="4" t="n">
        <f aca="false">SUM(CR6:CY6)</f>
        <v>0</v>
      </c>
      <c r="DT6" s="342" t="n">
        <f aca="false">SUM(CZ6:DG6)</f>
        <v>0</v>
      </c>
      <c r="DU6" s="343" t="n">
        <f aca="false">SUM(CR6:DG6)</f>
        <v>0</v>
      </c>
      <c r="DX6" s="15" t="e">
        <f aca="false">(DI6/FD6) - 1</f>
        <v>#DIV/0!</v>
      </c>
      <c r="DY6" s="15" t="e">
        <f aca="false">(DJ6/FE6) - 1</f>
        <v>#DIV/0!</v>
      </c>
      <c r="DZ6" s="15" t="e">
        <f aca="false">(DK6/FF6) - 1</f>
        <v>#DIV/0!</v>
      </c>
      <c r="EA6" s="15" t="e">
        <f aca="false">(DL6/FG6) - 1</f>
        <v>#DIV/0!</v>
      </c>
      <c r="EB6" s="15" t="e">
        <f aca="false">(DM6/FH6) - 1</f>
        <v>#DIV/0!</v>
      </c>
      <c r="EC6" s="15" t="e">
        <f aca="false">(DN6/FI6) - 1</f>
        <v>#DIV/0!</v>
      </c>
      <c r="ED6" s="15" t="e">
        <f aca="false">(DO6/FJ6) - 1</f>
        <v>#DIV/0!</v>
      </c>
      <c r="EE6" s="15" t="e">
        <f aca="false">(DP6/FK6) - 1</f>
        <v>#DIV/0!</v>
      </c>
      <c r="EF6" s="15" t="e">
        <f aca="false">(DQ6/FL6) - 1</f>
        <v>#DIV/0!</v>
      </c>
      <c r="EG6" s="15" t="e">
        <f aca="false">(DR6/FM6) - 1</f>
        <v>#DIV/0!</v>
      </c>
      <c r="EH6" s="15" t="e">
        <f aca="false">(DS6/FN6) - 1</f>
        <v>#DIV/0!</v>
      </c>
      <c r="EI6" s="15" t="e">
        <f aca="false">(DT6/FO6) - 1</f>
        <v>#DIV/0!</v>
      </c>
      <c r="EJ6" s="15" t="e">
        <f aca="false">(DU6/FP6) - 1</f>
        <v>#DIV/0!</v>
      </c>
      <c r="EL6" s="349" t="n">
        <v>0.302083333333333</v>
      </c>
      <c r="EM6" s="376"/>
      <c r="EN6" s="377"/>
      <c r="EO6" s="376"/>
      <c r="EP6" s="377"/>
      <c r="EQ6" s="376"/>
      <c r="ER6" s="377"/>
      <c r="ES6" s="376"/>
      <c r="ET6" s="377"/>
      <c r="EU6" s="376"/>
      <c r="EV6" s="377"/>
      <c r="EW6" s="376"/>
      <c r="EX6" s="377"/>
      <c r="EY6" s="376"/>
      <c r="EZ6" s="377"/>
      <c r="FA6" s="376"/>
      <c r="FB6" s="377"/>
      <c r="FD6" s="340" t="n">
        <f aca="false">EM6+EO6+EQ6+ES6+EU6+EW6+EY6+FA6</f>
        <v>0</v>
      </c>
      <c r="FE6" s="4" t="n">
        <f aca="false">EN6+EP6+ER6+ET6+EV6+EX6+EZ6+FB6</f>
        <v>0</v>
      </c>
      <c r="FF6" s="341" t="e">
        <f aca="false">FE6/(FE6+FD6)</f>
        <v>#DIV/0!</v>
      </c>
      <c r="FG6" s="4" t="n">
        <f aca="false">EM6+EN6+EU6+EV6</f>
        <v>0</v>
      </c>
      <c r="FH6" s="4" t="n">
        <f aca="false">EO6+EP6+EW6+EX6</f>
        <v>0</v>
      </c>
      <c r="FI6" s="4" t="n">
        <f aca="false">EQ6+ER6+EY6+EZ6</f>
        <v>0</v>
      </c>
      <c r="FJ6" s="4" t="n">
        <f aca="false">SUM(FG6:FI6)</f>
        <v>0</v>
      </c>
      <c r="FK6" s="15" t="e">
        <f aca="false">FH6/FJ6</f>
        <v>#DIV/0!</v>
      </c>
      <c r="FL6" s="15" t="e">
        <f aca="false">FI6/FJ6</f>
        <v>#DIV/0!</v>
      </c>
      <c r="FM6" s="4" t="n">
        <f aca="false">ES6+ET6+FA6+FB6</f>
        <v>0</v>
      </c>
      <c r="FN6" s="4" t="n">
        <f aca="false">SUM(EM6:ET6)</f>
        <v>0</v>
      </c>
      <c r="FO6" s="342" t="n">
        <f aca="false">SUM(EU6:FB6)</f>
        <v>0</v>
      </c>
      <c r="FP6" s="343" t="n">
        <f aca="false">SUM(EM6:FB6)</f>
        <v>0</v>
      </c>
      <c r="GF6" s="347" t="e">
        <f aca="false">(FD6/FR6) - 1</f>
        <v>#DIV/0!</v>
      </c>
      <c r="GG6" s="15" t="e">
        <f aca="false">(FE6/FS6) - 1</f>
        <v>#DIV/0!</v>
      </c>
      <c r="GH6" s="15" t="e">
        <f aca="false">(FF6/FT6) - 1</f>
        <v>#DIV/0!</v>
      </c>
      <c r="GI6" s="15" t="e">
        <f aca="false">(FG6/FU6) - 1</f>
        <v>#DIV/0!</v>
      </c>
      <c r="GJ6" s="15" t="e">
        <f aca="false">(FH6/FV6) - 1</f>
        <v>#DIV/0!</v>
      </c>
      <c r="GK6" s="15" t="e">
        <f aca="false">(FI6/FW6) - 1</f>
        <v>#DIV/0!</v>
      </c>
      <c r="GL6" s="15" t="e">
        <f aca="false">(FJ6/FX6) - 1</f>
        <v>#DIV/0!</v>
      </c>
      <c r="GM6" s="15" t="e">
        <f aca="false">(FK6/FY6) - 1</f>
        <v>#DIV/0!</v>
      </c>
      <c r="GN6" s="15" t="e">
        <f aca="false">(FL6/FZ6) - 1</f>
        <v>#DIV/0!</v>
      </c>
      <c r="GO6" s="15" t="e">
        <f aca="false">(FM6/GA6) - 1</f>
        <v>#DIV/0!</v>
      </c>
      <c r="GP6" s="15" t="e">
        <f aca="false">(FN6/GB6) - 1</f>
        <v>#DIV/0!</v>
      </c>
      <c r="GQ6" s="15" t="e">
        <f aca="false">(FO6/GC6) - 1</f>
        <v>#DIV/0!</v>
      </c>
      <c r="GR6" s="348" t="e">
        <f aca="false">(FP6/GD6) - 1</f>
        <v>#DIV/0!</v>
      </c>
    </row>
    <row r="7" customFormat="false" ht="21" hidden="false" customHeight="true" outlineLevel="0" collapsed="false">
      <c r="A7" s="349" t="n">
        <v>0.3125</v>
      </c>
      <c r="B7" s="376" t="n">
        <v>2</v>
      </c>
      <c r="C7" s="377"/>
      <c r="D7" s="376" t="n">
        <v>2</v>
      </c>
      <c r="E7" s="377"/>
      <c r="F7" s="376"/>
      <c r="G7" s="377"/>
      <c r="H7" s="376"/>
      <c r="I7" s="377"/>
      <c r="J7" s="376"/>
      <c r="K7" s="377"/>
      <c r="L7" s="376"/>
      <c r="M7" s="377"/>
      <c r="N7" s="376"/>
      <c r="O7" s="377"/>
      <c r="P7" s="376"/>
      <c r="Q7" s="377"/>
      <c r="S7" s="340" t="n">
        <f aca="false">B7+D7+F7+H7+J7+L7+N7+P7</f>
        <v>4</v>
      </c>
      <c r="T7" s="4" t="n">
        <f aca="false">C7+E7+G7+I7+K7+M7+O7+Q7</f>
        <v>0</v>
      </c>
      <c r="U7" s="341" t="n">
        <f aca="false">T7/(T7+S7)</f>
        <v>0</v>
      </c>
      <c r="V7" s="4" t="n">
        <f aca="false">B7+C7+J7+K7</f>
        <v>2</v>
      </c>
      <c r="W7" s="4" t="n">
        <f aca="false">D7+E7+L7+M7</f>
        <v>2</v>
      </c>
      <c r="X7" s="4" t="n">
        <f aca="false">F7+G7+N7+O7</f>
        <v>0</v>
      </c>
      <c r="Y7" s="4" t="n">
        <f aca="false">SUM(V7:X7)</f>
        <v>4</v>
      </c>
      <c r="Z7" s="15" t="n">
        <f aca="false">W7/Y7</f>
        <v>0.5</v>
      </c>
      <c r="AA7" s="15" t="n">
        <f aca="false">X7/Y7</f>
        <v>0</v>
      </c>
      <c r="AB7" s="4" t="n">
        <f aca="false">H7+I7+P7+Q7</f>
        <v>0</v>
      </c>
      <c r="AC7" s="4" t="n">
        <f aca="false">SUM(B7:I7)</f>
        <v>4</v>
      </c>
      <c r="AD7" s="342" t="n">
        <f aca="false">SUM(J7:Q7)</f>
        <v>0</v>
      </c>
      <c r="AE7" s="343" t="n">
        <f aca="false">SUM(B7:Q7)</f>
        <v>4</v>
      </c>
      <c r="AH7" s="15" t="n">
        <f aca="false">(S7/BN7) - 1</f>
        <v>3</v>
      </c>
      <c r="AI7" s="15" t="e">
        <f aca="false">(T7/BO7) - 1</f>
        <v>#DIV/0!</v>
      </c>
      <c r="AJ7" s="15" t="e">
        <f aca="false">(U7/BP7) - 1</f>
        <v>#DIV/0!</v>
      </c>
      <c r="AK7" s="15" t="e">
        <f aca="false">(V7/BQ7) - 1</f>
        <v>#DIV/0!</v>
      </c>
      <c r="AL7" s="15" t="n">
        <f aca="false">(W7/BR7) - 1</f>
        <v>1</v>
      </c>
      <c r="AM7" s="15" t="e">
        <f aca="false">(X7/BS7) - 1</f>
        <v>#DIV/0!</v>
      </c>
      <c r="AN7" s="15" t="n">
        <f aca="false">(Y7/BT7) - 1</f>
        <v>3</v>
      </c>
      <c r="AO7" s="15" t="n">
        <f aca="false">(Z7/BU7) - 1</f>
        <v>-0.5</v>
      </c>
      <c r="AP7" s="15" t="e">
        <f aca="false">(AA7/BV7) - 1</f>
        <v>#DIV/0!</v>
      </c>
      <c r="AQ7" s="15" t="e">
        <f aca="false">(AB7/BW7) - 1</f>
        <v>#DIV/0!</v>
      </c>
      <c r="AR7" s="15" t="n">
        <f aca="false">(AC7/BX7) - 1</f>
        <v>3</v>
      </c>
      <c r="AS7" s="15" t="e">
        <f aca="false">(AD7/BY7) - 1</f>
        <v>#DIV/0!</v>
      </c>
      <c r="AT7" s="15" t="n">
        <f aca="false">(AE7/BZ7) - 1</f>
        <v>3</v>
      </c>
      <c r="AV7" s="349" t="n">
        <v>0.3125</v>
      </c>
      <c r="AW7" s="376"/>
      <c r="AX7" s="377"/>
      <c r="AY7" s="376" t="n">
        <v>1</v>
      </c>
      <c r="AZ7" s="377"/>
      <c r="BA7" s="376"/>
      <c r="BB7" s="377"/>
      <c r="BC7" s="376"/>
      <c r="BD7" s="377"/>
      <c r="BE7" s="376"/>
      <c r="BF7" s="377"/>
      <c r="BG7" s="376"/>
      <c r="BH7" s="377"/>
      <c r="BI7" s="376"/>
      <c r="BJ7" s="377"/>
      <c r="BK7" s="376"/>
      <c r="BL7" s="377"/>
      <c r="BN7" s="340" t="n">
        <f aca="false">AW7+AY7+BA7+BC7+BE7+BG7+BI7+BK7</f>
        <v>1</v>
      </c>
      <c r="BO7" s="4" t="n">
        <f aca="false">AX7+AZ7+BB7+BD7+BF7+BH7+BJ7+BL7</f>
        <v>0</v>
      </c>
      <c r="BP7" s="341" t="n">
        <f aca="false">BO7/(BO7+BN7)</f>
        <v>0</v>
      </c>
      <c r="BQ7" s="4" t="n">
        <f aca="false">AW7+AX7+BE7+BF7</f>
        <v>0</v>
      </c>
      <c r="BR7" s="4" t="n">
        <f aca="false">AY7+AZ7+BG7+BH7</f>
        <v>1</v>
      </c>
      <c r="BS7" s="4" t="n">
        <f aca="false">BA7+BB7+BI7+BJ7</f>
        <v>0</v>
      </c>
      <c r="BT7" s="4" t="n">
        <f aca="false">SUM(BQ7:BS7)</f>
        <v>1</v>
      </c>
      <c r="BU7" s="15" t="n">
        <f aca="false">BR7/BT7</f>
        <v>1</v>
      </c>
      <c r="BV7" s="15" t="n">
        <f aca="false">BS7/BT7</f>
        <v>0</v>
      </c>
      <c r="BW7" s="4" t="n">
        <f aca="false">BC7+BD7+BK7+BL7</f>
        <v>0</v>
      </c>
      <c r="BX7" s="4" t="n">
        <f aca="false">SUM(AW7:BD7)</f>
        <v>1</v>
      </c>
      <c r="BY7" s="342" t="n">
        <f aca="false">SUM(BE7:BL7)</f>
        <v>0</v>
      </c>
      <c r="BZ7" s="343" t="n">
        <f aca="false">SUM(AW7:BL7)</f>
        <v>1</v>
      </c>
      <c r="CC7" s="15" t="n">
        <f aca="false">(BN7/DI7) - 1</f>
        <v>0</v>
      </c>
      <c r="CD7" s="15" t="e">
        <f aca="false">(BO7/DJ7) - 1</f>
        <v>#DIV/0!</v>
      </c>
      <c r="CE7" s="15" t="e">
        <f aca="false">(BP7/DK7) - 1</f>
        <v>#DIV/0!</v>
      </c>
      <c r="CF7" s="15" t="e">
        <f aca="false">(BQ7/DL7) - 1</f>
        <v>#DIV/0!</v>
      </c>
      <c r="CG7" s="15" t="n">
        <f aca="false">(BR7/DM7) - 1</f>
        <v>0</v>
      </c>
      <c r="CH7" s="15" t="e">
        <f aca="false">(BS7/DN7) - 1</f>
        <v>#DIV/0!</v>
      </c>
      <c r="CI7" s="15" t="n">
        <f aca="false">(BT7/DO7) - 1</f>
        <v>0</v>
      </c>
      <c r="CJ7" s="15" t="n">
        <f aca="false">(BU7/DP7) - 1</f>
        <v>0</v>
      </c>
      <c r="CK7" s="15" t="e">
        <f aca="false">(BV7/DQ7) - 1</f>
        <v>#DIV/0!</v>
      </c>
      <c r="CL7" s="15" t="e">
        <f aca="false">(BW7/DR7) - 1</f>
        <v>#DIV/0!</v>
      </c>
      <c r="CM7" s="15" t="e">
        <f aca="false">(BX7/DS7) - 1</f>
        <v>#DIV/0!</v>
      </c>
      <c r="CN7" s="15" t="n">
        <f aca="false">(BY7/DT7) - 1</f>
        <v>-1</v>
      </c>
      <c r="CO7" s="15" t="n">
        <f aca="false">(BZ7/DU7) - 1</f>
        <v>0</v>
      </c>
      <c r="CQ7" s="349" t="n">
        <v>0.3125</v>
      </c>
      <c r="CR7" s="433"/>
      <c r="CS7" s="433"/>
      <c r="CT7" s="433"/>
      <c r="CU7" s="433"/>
      <c r="CV7" s="433"/>
      <c r="CW7" s="433"/>
      <c r="CX7" s="433"/>
      <c r="CY7" s="433"/>
      <c r="CZ7" s="433"/>
      <c r="DA7" s="433"/>
      <c r="DB7" s="433" t="n">
        <v>1</v>
      </c>
      <c r="DC7" s="433"/>
      <c r="DD7" s="433"/>
      <c r="DE7" s="433"/>
      <c r="DF7" s="433"/>
      <c r="DG7" s="434"/>
      <c r="DI7" s="340" t="n">
        <f aca="false">CR7+CT7+CV7+CX7+CZ7+DB7+DD7+DF7</f>
        <v>1</v>
      </c>
      <c r="DJ7" s="4" t="n">
        <f aca="false">CS7+CU7+CW7+CY7+DA7+DC7+DE7+DG7</f>
        <v>0</v>
      </c>
      <c r="DK7" s="341" t="n">
        <f aca="false">DJ7/(DJ7+DI7)</f>
        <v>0</v>
      </c>
      <c r="DL7" s="4" t="n">
        <f aca="false">CR7+CS7+CZ7+DA7</f>
        <v>0</v>
      </c>
      <c r="DM7" s="4" t="n">
        <f aca="false">CT7+CU7+DB7+DC7</f>
        <v>1</v>
      </c>
      <c r="DN7" s="4" t="n">
        <f aca="false">CV7+CW7+DD7+DE7</f>
        <v>0</v>
      </c>
      <c r="DO7" s="4" t="n">
        <f aca="false">SUM(DL7:DN7)</f>
        <v>1</v>
      </c>
      <c r="DP7" s="15" t="n">
        <f aca="false">DM7/DO7</f>
        <v>1</v>
      </c>
      <c r="DQ7" s="15" t="n">
        <f aca="false">DN7/DO7</f>
        <v>0</v>
      </c>
      <c r="DR7" s="4" t="n">
        <f aca="false">CX7+CY7+DF7+DG7</f>
        <v>0</v>
      </c>
      <c r="DS7" s="4" t="n">
        <f aca="false">SUM(CR7:CY7)</f>
        <v>0</v>
      </c>
      <c r="DT7" s="342" t="n">
        <f aca="false">SUM(CZ7:DG7)</f>
        <v>1</v>
      </c>
      <c r="DU7" s="343" t="n">
        <f aca="false">SUM(CR7:DG7)</f>
        <v>1</v>
      </c>
      <c r="DX7" s="15" t="n">
        <f aca="false">(DI7/FD7) - 1</f>
        <v>-0.75</v>
      </c>
      <c r="DY7" s="15" t="n">
        <f aca="false">(DJ7/FE7) - 1</f>
        <v>-1</v>
      </c>
      <c r="DZ7" s="15" t="n">
        <f aca="false">(DK7/FF7) - 1</f>
        <v>-1</v>
      </c>
      <c r="EA7" s="15" t="n">
        <f aca="false">(DL7/FG7) - 1</f>
        <v>-1</v>
      </c>
      <c r="EB7" s="15" t="n">
        <f aca="false">(DM7/FH7) - 1</f>
        <v>-0.666666666666667</v>
      </c>
      <c r="EC7" s="15" t="e">
        <f aca="false">(DN7/FI7) - 1</f>
        <v>#DIV/0!</v>
      </c>
      <c r="ED7" s="15" t="n">
        <f aca="false">(DO7/FJ7) - 1</f>
        <v>-0.75</v>
      </c>
      <c r="EE7" s="15" t="n">
        <f aca="false">(DP7/FK7) - 1</f>
        <v>0.333333333333333</v>
      </c>
      <c r="EF7" s="15" t="e">
        <f aca="false">(DQ7/FL7) - 1</f>
        <v>#DIV/0!</v>
      </c>
      <c r="EG7" s="15" t="n">
        <f aca="false">(DR7/FM7) - 1</f>
        <v>-1</v>
      </c>
      <c r="EH7" s="15" t="n">
        <f aca="false">(DS7/FN7) - 1</f>
        <v>-1</v>
      </c>
      <c r="EI7" s="15" t="e">
        <f aca="false">(DT7/FO7) - 1</f>
        <v>#DIV/0!</v>
      </c>
      <c r="EJ7" s="15" t="n">
        <f aca="false">(DU7/FP7) - 1</f>
        <v>-0.8</v>
      </c>
      <c r="EL7" s="349" t="n">
        <v>0.3125</v>
      </c>
      <c r="EM7" s="376" t="n">
        <v>1</v>
      </c>
      <c r="EN7" s="377"/>
      <c r="EO7" s="376" t="n">
        <v>2</v>
      </c>
      <c r="EP7" s="377" t="n">
        <v>1</v>
      </c>
      <c r="EQ7" s="376"/>
      <c r="ER7" s="377"/>
      <c r="ES7" s="376" t="n">
        <v>1</v>
      </c>
      <c r="ET7" s="377"/>
      <c r="EU7" s="376"/>
      <c r="EV7" s="377"/>
      <c r="EW7" s="376"/>
      <c r="EX7" s="377"/>
      <c r="EY7" s="376"/>
      <c r="EZ7" s="377"/>
      <c r="FA7" s="376"/>
      <c r="FB7" s="377"/>
      <c r="FD7" s="340" t="n">
        <f aca="false">EM7+EO7+EQ7+ES7+EU7+EW7+EY7+FA7</f>
        <v>4</v>
      </c>
      <c r="FE7" s="4" t="n">
        <f aca="false">EN7+EP7+ER7+ET7+EV7+EX7+EZ7+FB7</f>
        <v>1</v>
      </c>
      <c r="FF7" s="341" t="n">
        <f aca="false">FE7/(FE7+FD7)</f>
        <v>0.2</v>
      </c>
      <c r="FG7" s="4" t="n">
        <f aca="false">EM7+EN7+EU7+EV7</f>
        <v>1</v>
      </c>
      <c r="FH7" s="4" t="n">
        <f aca="false">EO7+EP7+EW7+EX7</f>
        <v>3</v>
      </c>
      <c r="FI7" s="4" t="n">
        <f aca="false">EQ7+ER7+EY7+EZ7</f>
        <v>0</v>
      </c>
      <c r="FJ7" s="4" t="n">
        <f aca="false">SUM(FG7:FI7)</f>
        <v>4</v>
      </c>
      <c r="FK7" s="15" t="n">
        <f aca="false">FH7/FJ7</f>
        <v>0.75</v>
      </c>
      <c r="FL7" s="15" t="n">
        <f aca="false">FI7/FJ7</f>
        <v>0</v>
      </c>
      <c r="FM7" s="4" t="n">
        <f aca="false">ES7+ET7+FA7+FB7</f>
        <v>1</v>
      </c>
      <c r="FN7" s="4" t="n">
        <f aca="false">SUM(EM7:ET7)</f>
        <v>5</v>
      </c>
      <c r="FO7" s="342" t="n">
        <f aca="false">SUM(EU7:FB7)</f>
        <v>0</v>
      </c>
      <c r="FP7" s="343" t="n">
        <f aca="false">SUM(EM7:FB7)</f>
        <v>5</v>
      </c>
      <c r="GF7" s="347" t="e">
        <f aca="false">(FD7/FR7) - 1</f>
        <v>#DIV/0!</v>
      </c>
      <c r="GG7" s="15" t="e">
        <f aca="false">(FE7/FS7) - 1</f>
        <v>#DIV/0!</v>
      </c>
      <c r="GH7" s="15" t="e">
        <f aca="false">(FF7/FT7) - 1</f>
        <v>#DIV/0!</v>
      </c>
      <c r="GI7" s="15" t="e">
        <f aca="false">(FG7/FU7) - 1</f>
        <v>#DIV/0!</v>
      </c>
      <c r="GJ7" s="15" t="e">
        <f aca="false">(FH7/FV7) - 1</f>
        <v>#DIV/0!</v>
      </c>
      <c r="GK7" s="15" t="e">
        <f aca="false">(FI7/FW7) - 1</f>
        <v>#DIV/0!</v>
      </c>
      <c r="GL7" s="15" t="e">
        <f aca="false">(FJ7/FX7) - 1</f>
        <v>#DIV/0!</v>
      </c>
      <c r="GM7" s="15" t="e">
        <f aca="false">(FK7/FY7) - 1</f>
        <v>#DIV/0!</v>
      </c>
      <c r="GN7" s="15" t="e">
        <f aca="false">(FL7/FZ7) - 1</f>
        <v>#DIV/0!</v>
      </c>
      <c r="GO7" s="15" t="e">
        <f aca="false">(FM7/GA7) - 1</f>
        <v>#DIV/0!</v>
      </c>
      <c r="GP7" s="15" t="e">
        <f aca="false">(FN7/GB7) - 1</f>
        <v>#DIV/0!</v>
      </c>
      <c r="GQ7" s="15" t="e">
        <f aca="false">(FO7/GC7) - 1</f>
        <v>#DIV/0!</v>
      </c>
      <c r="GR7" s="348" t="e">
        <f aca="false">(FP7/GD7) - 1</f>
        <v>#DIV/0!</v>
      </c>
    </row>
    <row r="8" customFormat="false" ht="21" hidden="false" customHeight="true" outlineLevel="0" collapsed="false">
      <c r="A8" s="349" t="n">
        <v>0.322916666666667</v>
      </c>
      <c r="B8" s="376" t="n">
        <v>3</v>
      </c>
      <c r="C8" s="377"/>
      <c r="D8" s="376"/>
      <c r="E8" s="377" t="n">
        <v>1</v>
      </c>
      <c r="F8" s="376"/>
      <c r="G8" s="377"/>
      <c r="H8" s="376"/>
      <c r="I8" s="377"/>
      <c r="J8" s="376"/>
      <c r="K8" s="377"/>
      <c r="L8" s="376"/>
      <c r="M8" s="377"/>
      <c r="N8" s="376"/>
      <c r="O8" s="377"/>
      <c r="P8" s="376"/>
      <c r="Q8" s="377"/>
      <c r="S8" s="340" t="n">
        <f aca="false">B8+D8+F8+H8+J8+L8+N8+P8</f>
        <v>3</v>
      </c>
      <c r="T8" s="4" t="n">
        <f aca="false">C8+E8+G8+I8+K8+M8+O8+Q8</f>
        <v>1</v>
      </c>
      <c r="U8" s="341" t="n">
        <f aca="false">T8/(T8+S8)</f>
        <v>0.25</v>
      </c>
      <c r="V8" s="4" t="n">
        <f aca="false">B8+C8+J8+K8</f>
        <v>3</v>
      </c>
      <c r="W8" s="4" t="n">
        <f aca="false">D8+E8+L8+M8</f>
        <v>1</v>
      </c>
      <c r="X8" s="4" t="n">
        <f aca="false">F8+G8+N8+O8</f>
        <v>0</v>
      </c>
      <c r="Y8" s="4" t="n">
        <f aca="false">SUM(V8:X8)</f>
        <v>4</v>
      </c>
      <c r="Z8" s="15" t="n">
        <f aca="false">W8/Y8</f>
        <v>0.25</v>
      </c>
      <c r="AA8" s="15" t="n">
        <f aca="false">X8/Y8</f>
        <v>0</v>
      </c>
      <c r="AB8" s="4" t="n">
        <f aca="false">H8+I8+P8+Q8</f>
        <v>0</v>
      </c>
      <c r="AC8" s="4" t="n">
        <f aca="false">SUM(B8:I8)</f>
        <v>4</v>
      </c>
      <c r="AD8" s="342" t="n">
        <f aca="false">SUM(J8:Q8)</f>
        <v>0</v>
      </c>
      <c r="AE8" s="343" t="n">
        <f aca="false">SUM(B8:Q8)</f>
        <v>4</v>
      </c>
      <c r="AH8" s="15" t="e">
        <f aca="false">(S8/BN8) - 1</f>
        <v>#DIV/0!</v>
      </c>
      <c r="AI8" s="15" t="e">
        <f aca="false">(T8/BO8) - 1</f>
        <v>#DIV/0!</v>
      </c>
      <c r="AJ8" s="15" t="e">
        <f aca="false">(U8/BP8) - 1</f>
        <v>#DIV/0!</v>
      </c>
      <c r="AK8" s="15" t="e">
        <f aca="false">(V8/BQ8) - 1</f>
        <v>#DIV/0!</v>
      </c>
      <c r="AL8" s="15" t="e">
        <f aca="false">(W8/BR8) - 1</f>
        <v>#DIV/0!</v>
      </c>
      <c r="AM8" s="15" t="e">
        <f aca="false">(X8/BS8) - 1</f>
        <v>#DIV/0!</v>
      </c>
      <c r="AN8" s="15" t="e">
        <f aca="false">(Y8/BT8) - 1</f>
        <v>#DIV/0!</v>
      </c>
      <c r="AO8" s="15" t="e">
        <f aca="false">(Z8/BU8) - 1</f>
        <v>#DIV/0!</v>
      </c>
      <c r="AP8" s="15" t="e">
        <f aca="false">(AA8/BV8) - 1</f>
        <v>#DIV/0!</v>
      </c>
      <c r="AQ8" s="15" t="e">
        <f aca="false">(AB8/BW8) - 1</f>
        <v>#DIV/0!</v>
      </c>
      <c r="AR8" s="15" t="e">
        <f aca="false">(AC8/BX8) - 1</f>
        <v>#DIV/0!</v>
      </c>
      <c r="AS8" s="15" t="e">
        <f aca="false">(AD8/BY8) - 1</f>
        <v>#DIV/0!</v>
      </c>
      <c r="AT8" s="15" t="e">
        <f aca="false">(AE8/BZ8) - 1</f>
        <v>#DIV/0!</v>
      </c>
      <c r="AV8" s="349" t="n">
        <v>0.322916666666667</v>
      </c>
      <c r="AW8" s="376"/>
      <c r="AX8" s="377"/>
      <c r="AY8" s="376"/>
      <c r="AZ8" s="377"/>
      <c r="BA8" s="376"/>
      <c r="BB8" s="377"/>
      <c r="BC8" s="376"/>
      <c r="BD8" s="377"/>
      <c r="BE8" s="376"/>
      <c r="BF8" s="377"/>
      <c r="BG8" s="376"/>
      <c r="BH8" s="377"/>
      <c r="BI8" s="376"/>
      <c r="BJ8" s="377"/>
      <c r="BK8" s="376"/>
      <c r="BL8" s="377"/>
      <c r="BN8" s="340" t="n">
        <f aca="false">AW8+AY8+BA8+BC8+BE8+BG8+BI8+BK8</f>
        <v>0</v>
      </c>
      <c r="BO8" s="4" t="n">
        <f aca="false">AX8+AZ8+BB8+BD8+BF8+BH8+BJ8+BL8</f>
        <v>0</v>
      </c>
      <c r="BP8" s="341" t="e">
        <f aca="false">BO8/(BO8+BN8)</f>
        <v>#DIV/0!</v>
      </c>
      <c r="BQ8" s="4" t="n">
        <f aca="false">AW8+AX8+BE8+BF8</f>
        <v>0</v>
      </c>
      <c r="BR8" s="4" t="n">
        <f aca="false">AY8+AZ8+BG8+BH8</f>
        <v>0</v>
      </c>
      <c r="BS8" s="4" t="n">
        <f aca="false">BA8+BB8+BI8+BJ8</f>
        <v>0</v>
      </c>
      <c r="BT8" s="4" t="n">
        <f aca="false">SUM(BQ8:BS8)</f>
        <v>0</v>
      </c>
      <c r="BU8" s="15" t="e">
        <f aca="false">BR8/BT8</f>
        <v>#DIV/0!</v>
      </c>
      <c r="BV8" s="15" t="e">
        <f aca="false">BS8/BT8</f>
        <v>#DIV/0!</v>
      </c>
      <c r="BW8" s="4" t="n">
        <f aca="false">BC8+BD8+BK8+BL8</f>
        <v>0</v>
      </c>
      <c r="BX8" s="4" t="n">
        <f aca="false">SUM(AW8:BD8)</f>
        <v>0</v>
      </c>
      <c r="BY8" s="342" t="n">
        <f aca="false">SUM(BE8:BL8)</f>
        <v>0</v>
      </c>
      <c r="BZ8" s="343" t="n">
        <f aca="false">SUM(AW8:BL8)</f>
        <v>0</v>
      </c>
      <c r="CC8" s="15" t="e">
        <f aca="false">(BN8/DI8) - 1</f>
        <v>#DIV/0!</v>
      </c>
      <c r="CD8" s="15" t="e">
        <f aca="false">(BO8/DJ8) - 1</f>
        <v>#DIV/0!</v>
      </c>
      <c r="CE8" s="15" t="e">
        <f aca="false">(BP8/DK8) - 1</f>
        <v>#DIV/0!</v>
      </c>
      <c r="CF8" s="15" t="e">
        <f aca="false">(BQ8/DL8) - 1</f>
        <v>#DIV/0!</v>
      </c>
      <c r="CG8" s="15" t="e">
        <f aca="false">(BR8/DM8) - 1</f>
        <v>#DIV/0!</v>
      </c>
      <c r="CH8" s="15" t="e">
        <f aca="false">(BS8/DN8) - 1</f>
        <v>#DIV/0!</v>
      </c>
      <c r="CI8" s="15" t="e">
        <f aca="false">(BT8/DO8) - 1</f>
        <v>#DIV/0!</v>
      </c>
      <c r="CJ8" s="15" t="e">
        <f aca="false">(BU8/DP8) - 1</f>
        <v>#DIV/0!</v>
      </c>
      <c r="CK8" s="15" t="e">
        <f aca="false">(BV8/DQ8) - 1</f>
        <v>#DIV/0!</v>
      </c>
      <c r="CL8" s="15" t="e">
        <f aca="false">(BW8/DR8) - 1</f>
        <v>#DIV/0!</v>
      </c>
      <c r="CM8" s="15" t="e">
        <f aca="false">(BX8/DS8) - 1</f>
        <v>#DIV/0!</v>
      </c>
      <c r="CN8" s="15" t="e">
        <f aca="false">(BY8/DT8) - 1</f>
        <v>#DIV/0!</v>
      </c>
      <c r="CO8" s="15" t="e">
        <f aca="false">(BZ8/DU8) - 1</f>
        <v>#DIV/0!</v>
      </c>
      <c r="CQ8" s="349" t="n">
        <v>0.322916666666667</v>
      </c>
      <c r="CR8" s="442"/>
      <c r="CS8" s="442"/>
      <c r="CT8" s="442"/>
      <c r="CU8" s="442"/>
      <c r="CV8" s="442"/>
      <c r="CW8" s="442"/>
      <c r="CX8" s="442"/>
      <c r="CY8" s="442"/>
      <c r="CZ8" s="442"/>
      <c r="DA8" s="442"/>
      <c r="DB8" s="442"/>
      <c r="DC8" s="442"/>
      <c r="DD8" s="442"/>
      <c r="DE8" s="442"/>
      <c r="DF8" s="442"/>
      <c r="DG8" s="439"/>
      <c r="DI8" s="340" t="n">
        <f aca="false">CR8+CT8+CV8+CX8+CZ8+DB8+DD8+DF8</f>
        <v>0</v>
      </c>
      <c r="DJ8" s="4" t="n">
        <f aca="false">CS8+CU8+CW8+CY8+DA8+DC8+DE8+DG8</f>
        <v>0</v>
      </c>
      <c r="DK8" s="341" t="e">
        <f aca="false">DJ8/(DJ8+DI8)</f>
        <v>#DIV/0!</v>
      </c>
      <c r="DL8" s="4" t="n">
        <f aca="false">CR8+CS8+CZ8+DA8</f>
        <v>0</v>
      </c>
      <c r="DM8" s="4" t="n">
        <f aca="false">CT8+CU8+DB8+DC8</f>
        <v>0</v>
      </c>
      <c r="DN8" s="4" t="n">
        <f aca="false">CV8+CW8+DD8+DE8</f>
        <v>0</v>
      </c>
      <c r="DO8" s="4" t="n">
        <f aca="false">SUM(DL8:DN8)</f>
        <v>0</v>
      </c>
      <c r="DP8" s="15" t="e">
        <f aca="false">DM8/DO8</f>
        <v>#DIV/0!</v>
      </c>
      <c r="DQ8" s="15" t="e">
        <f aca="false">DN8/DO8</f>
        <v>#DIV/0!</v>
      </c>
      <c r="DR8" s="4" t="n">
        <f aca="false">CX8+CY8+DF8+DG8</f>
        <v>0</v>
      </c>
      <c r="DS8" s="4" t="n">
        <f aca="false">SUM(CR8:CY8)</f>
        <v>0</v>
      </c>
      <c r="DT8" s="342" t="n">
        <f aca="false">SUM(CZ8:DG8)</f>
        <v>0</v>
      </c>
      <c r="DU8" s="343" t="n">
        <f aca="false">SUM(CR8:DG8)</f>
        <v>0</v>
      </c>
      <c r="DX8" s="15" t="n">
        <f aca="false">(DI8/FD8) - 1</f>
        <v>-1</v>
      </c>
      <c r="DY8" s="15" t="n">
        <f aca="false">(DJ8/FE8) - 1</f>
        <v>-1</v>
      </c>
      <c r="DZ8" s="15" t="e">
        <f aca="false">(DK8/FF8) - 1</f>
        <v>#DIV/0!</v>
      </c>
      <c r="EA8" s="15" t="n">
        <f aca="false">(DL8/FG8) - 1</f>
        <v>-1</v>
      </c>
      <c r="EB8" s="15" t="n">
        <f aca="false">(DM8/FH8) - 1</f>
        <v>-1</v>
      </c>
      <c r="EC8" s="15" t="e">
        <f aca="false">(DN8/FI8) - 1</f>
        <v>#DIV/0!</v>
      </c>
      <c r="ED8" s="15" t="n">
        <f aca="false">(DO8/FJ8) - 1</f>
        <v>-1</v>
      </c>
      <c r="EE8" s="15" t="e">
        <f aca="false">(DP8/FK8) - 1</f>
        <v>#DIV/0!</v>
      </c>
      <c r="EF8" s="15" t="e">
        <f aca="false">(DQ8/FL8) - 1</f>
        <v>#DIV/0!</v>
      </c>
      <c r="EG8" s="15" t="e">
        <f aca="false">(DR8/FM8) - 1</f>
        <v>#DIV/0!</v>
      </c>
      <c r="EH8" s="15" t="e">
        <f aca="false">(DS8/FN8) - 1</f>
        <v>#DIV/0!</v>
      </c>
      <c r="EI8" s="15" t="n">
        <f aca="false">(DT8/FO8) - 1</f>
        <v>-1</v>
      </c>
      <c r="EJ8" s="15" t="n">
        <f aca="false">(DU8/FP8) - 1</f>
        <v>-1</v>
      </c>
      <c r="EL8" s="349" t="n">
        <v>0.322916666666667</v>
      </c>
      <c r="EM8" s="376"/>
      <c r="EN8" s="377"/>
      <c r="EO8" s="376"/>
      <c r="EP8" s="377"/>
      <c r="EQ8" s="376"/>
      <c r="ER8" s="377"/>
      <c r="ES8" s="376"/>
      <c r="ET8" s="377"/>
      <c r="EU8" s="376" t="n">
        <v>2</v>
      </c>
      <c r="EV8" s="377"/>
      <c r="EW8" s="376"/>
      <c r="EX8" s="377" t="n">
        <v>1</v>
      </c>
      <c r="EY8" s="376"/>
      <c r="EZ8" s="377"/>
      <c r="FA8" s="376"/>
      <c r="FB8" s="377"/>
      <c r="FD8" s="340" t="n">
        <f aca="false">EM8+EO8+EQ8+ES8+EU8+EW8+EY8+FA8</f>
        <v>2</v>
      </c>
      <c r="FE8" s="4" t="n">
        <f aca="false">EN8+EP8+ER8+ET8+EV8+EX8+EZ8+FB8</f>
        <v>1</v>
      </c>
      <c r="FF8" s="341" t="n">
        <f aca="false">FE8/(FE8+FD8)</f>
        <v>0.333333333333333</v>
      </c>
      <c r="FG8" s="4" t="n">
        <f aca="false">EM8+EN8+EU8+EV8</f>
        <v>2</v>
      </c>
      <c r="FH8" s="4" t="n">
        <f aca="false">EO8+EP8+EW8+EX8</f>
        <v>1</v>
      </c>
      <c r="FI8" s="4" t="n">
        <f aca="false">EQ8+ER8+EY8+EZ8</f>
        <v>0</v>
      </c>
      <c r="FJ8" s="4" t="n">
        <f aca="false">SUM(FG8:FI8)</f>
        <v>3</v>
      </c>
      <c r="FK8" s="15" t="n">
        <f aca="false">FH8/FJ8</f>
        <v>0.333333333333333</v>
      </c>
      <c r="FL8" s="15" t="n">
        <f aca="false">FI8/FJ8</f>
        <v>0</v>
      </c>
      <c r="FM8" s="4" t="n">
        <f aca="false">ES8+ET8+FA8+FB8</f>
        <v>0</v>
      </c>
      <c r="FN8" s="4" t="n">
        <f aca="false">SUM(EM8:ET8)</f>
        <v>0</v>
      </c>
      <c r="FO8" s="342" t="n">
        <f aca="false">SUM(EU8:FB8)</f>
        <v>3</v>
      </c>
      <c r="FP8" s="343" t="n">
        <f aca="false">SUM(EM8:FB8)</f>
        <v>3</v>
      </c>
      <c r="GF8" s="347" t="e">
        <f aca="false">(FD8/FR8) - 1</f>
        <v>#DIV/0!</v>
      </c>
      <c r="GG8" s="15" t="e">
        <f aca="false">(FE8/FS8) - 1</f>
        <v>#DIV/0!</v>
      </c>
      <c r="GH8" s="15" t="e">
        <f aca="false">(FF8/FT8) - 1</f>
        <v>#DIV/0!</v>
      </c>
      <c r="GI8" s="15" t="e">
        <f aca="false">(FG8/FU8) - 1</f>
        <v>#DIV/0!</v>
      </c>
      <c r="GJ8" s="15" t="e">
        <f aca="false">(FH8/FV8) - 1</f>
        <v>#DIV/0!</v>
      </c>
      <c r="GK8" s="15" t="e">
        <f aca="false">(FI8/FW8) - 1</f>
        <v>#DIV/0!</v>
      </c>
      <c r="GL8" s="15" t="e">
        <f aca="false">(FJ8/FX8) - 1</f>
        <v>#DIV/0!</v>
      </c>
      <c r="GM8" s="15" t="e">
        <f aca="false">(FK8/FY8) - 1</f>
        <v>#DIV/0!</v>
      </c>
      <c r="GN8" s="15" t="e">
        <f aca="false">(FL8/FZ8) - 1</f>
        <v>#DIV/0!</v>
      </c>
      <c r="GO8" s="15" t="e">
        <f aca="false">(FM8/GA8) - 1</f>
        <v>#DIV/0!</v>
      </c>
      <c r="GP8" s="15" t="e">
        <f aca="false">(FN8/GB8) - 1</f>
        <v>#DIV/0!</v>
      </c>
      <c r="GQ8" s="15" t="e">
        <f aca="false">(FO8/GC8) - 1</f>
        <v>#DIV/0!</v>
      </c>
      <c r="GR8" s="348" t="e">
        <f aca="false">(FP8/GD8) - 1</f>
        <v>#DIV/0!</v>
      </c>
    </row>
    <row r="9" customFormat="false" ht="21" hidden="false" customHeight="true" outlineLevel="0" collapsed="false">
      <c r="A9" s="344" t="n">
        <v>0.333333333333333</v>
      </c>
      <c r="B9" s="376"/>
      <c r="C9" s="377"/>
      <c r="D9" s="376"/>
      <c r="E9" s="377" t="n">
        <v>1</v>
      </c>
      <c r="F9" s="376"/>
      <c r="G9" s="377"/>
      <c r="H9" s="376" t="n">
        <v>1</v>
      </c>
      <c r="I9" s="377"/>
      <c r="J9" s="376" t="n">
        <v>2</v>
      </c>
      <c r="K9" s="377"/>
      <c r="L9" s="376" t="n">
        <v>1</v>
      </c>
      <c r="M9" s="377"/>
      <c r="N9" s="376"/>
      <c r="O9" s="377"/>
      <c r="P9" s="376"/>
      <c r="Q9" s="377"/>
      <c r="S9" s="340" t="n">
        <f aca="false">B9+D9+F9+H9+J9+L9+N9+P9</f>
        <v>4</v>
      </c>
      <c r="T9" s="4" t="n">
        <f aca="false">C9+E9+G9+I9+K9+M9+O9+Q9</f>
        <v>1</v>
      </c>
      <c r="U9" s="341" t="n">
        <f aca="false">T9/(T9+S9)</f>
        <v>0.2</v>
      </c>
      <c r="V9" s="4" t="n">
        <f aca="false">B9+C9+J9+K9</f>
        <v>2</v>
      </c>
      <c r="W9" s="4" t="n">
        <f aca="false">D9+E9+L9+M9</f>
        <v>2</v>
      </c>
      <c r="X9" s="4" t="n">
        <f aca="false">F9+G9+N9+O9</f>
        <v>0</v>
      </c>
      <c r="Y9" s="4" t="n">
        <f aca="false">SUM(V9:X9)</f>
        <v>4</v>
      </c>
      <c r="Z9" s="15" t="n">
        <f aca="false">W9/Y9</f>
        <v>0.5</v>
      </c>
      <c r="AA9" s="15" t="n">
        <f aca="false">X9/Y9</f>
        <v>0</v>
      </c>
      <c r="AB9" s="4" t="n">
        <f aca="false">H9+I9+P9+Q9</f>
        <v>1</v>
      </c>
      <c r="AC9" s="4" t="n">
        <f aca="false">SUM(B9:I9)</f>
        <v>2</v>
      </c>
      <c r="AD9" s="342" t="n">
        <f aca="false">SUM(J9:Q9)</f>
        <v>3</v>
      </c>
      <c r="AE9" s="343" t="n">
        <f aca="false">SUM(B9:Q9)</f>
        <v>5</v>
      </c>
      <c r="AH9" s="15" t="n">
        <f aca="false">(S9/BN9) - 1</f>
        <v>1</v>
      </c>
      <c r="AI9" s="15" t="e">
        <f aca="false">(T9/BO9) - 1</f>
        <v>#DIV/0!</v>
      </c>
      <c r="AJ9" s="15" t="e">
        <f aca="false">(U9/BP9) - 1</f>
        <v>#DIV/0!</v>
      </c>
      <c r="AK9" s="15" t="n">
        <f aca="false">(V9/BQ9) - 1</f>
        <v>1</v>
      </c>
      <c r="AL9" s="15" t="n">
        <f aca="false">(W9/BR9) - 1</f>
        <v>1</v>
      </c>
      <c r="AM9" s="15" t="e">
        <f aca="false">(X9/BS9) - 1</f>
        <v>#DIV/0!</v>
      </c>
      <c r="AN9" s="15" t="n">
        <f aca="false">(Y9/BT9) - 1</f>
        <v>1</v>
      </c>
      <c r="AO9" s="15" t="n">
        <f aca="false">(Z9/BU9) - 1</f>
        <v>0</v>
      </c>
      <c r="AP9" s="15" t="e">
        <f aca="false">(AA9/BV9) - 1</f>
        <v>#DIV/0!</v>
      </c>
      <c r="AQ9" s="15" t="e">
        <f aca="false">(AB9/BW9) - 1</f>
        <v>#DIV/0!</v>
      </c>
      <c r="AR9" s="15" t="n">
        <f aca="false">(AC9/BX9) - 1</f>
        <v>0</v>
      </c>
      <c r="AS9" s="15" t="e">
        <f aca="false">(AD9/BY9) - 1</f>
        <v>#DIV/0!</v>
      </c>
      <c r="AT9" s="15" t="n">
        <f aca="false">(AE9/BZ9) - 1</f>
        <v>1.5</v>
      </c>
      <c r="AV9" s="344" t="n">
        <v>0.333333333333333</v>
      </c>
      <c r="AW9" s="376" t="n">
        <v>1</v>
      </c>
      <c r="AX9" s="377"/>
      <c r="AY9" s="376" t="n">
        <v>1</v>
      </c>
      <c r="AZ9" s="377"/>
      <c r="BA9" s="376"/>
      <c r="BB9" s="377"/>
      <c r="BC9" s="376"/>
      <c r="BD9" s="377"/>
      <c r="BE9" s="376"/>
      <c r="BF9" s="377"/>
      <c r="BG9" s="376"/>
      <c r="BH9" s="377"/>
      <c r="BI9" s="376"/>
      <c r="BJ9" s="377"/>
      <c r="BK9" s="376"/>
      <c r="BL9" s="377"/>
      <c r="BN9" s="340" t="n">
        <f aca="false">AW9+AY9+BA9+BC9+BE9+BG9+BI9+BK9</f>
        <v>2</v>
      </c>
      <c r="BO9" s="4" t="n">
        <f aca="false">AX9+AZ9+BB9+BD9+BF9+BH9+BJ9+BL9</f>
        <v>0</v>
      </c>
      <c r="BP9" s="341" t="n">
        <f aca="false">BO9/(BO9+BN9)</f>
        <v>0</v>
      </c>
      <c r="BQ9" s="4" t="n">
        <f aca="false">AW9+AX9+BE9+BF9</f>
        <v>1</v>
      </c>
      <c r="BR9" s="4" t="n">
        <f aca="false">AY9+AZ9+BG9+BH9</f>
        <v>1</v>
      </c>
      <c r="BS9" s="4" t="n">
        <f aca="false">BA9+BB9+BI9+BJ9</f>
        <v>0</v>
      </c>
      <c r="BT9" s="4" t="n">
        <f aca="false">SUM(BQ9:BS9)</f>
        <v>2</v>
      </c>
      <c r="BU9" s="15" t="n">
        <f aca="false">BR9/BT9</f>
        <v>0.5</v>
      </c>
      <c r="BV9" s="15" t="n">
        <f aca="false">BS9/BT9</f>
        <v>0</v>
      </c>
      <c r="BW9" s="4" t="n">
        <f aca="false">BC9+BD9+BK9+BL9</f>
        <v>0</v>
      </c>
      <c r="BX9" s="4" t="n">
        <f aca="false">SUM(AW9:BD9)</f>
        <v>2</v>
      </c>
      <c r="BY9" s="342" t="n">
        <f aca="false">SUM(BE9:BL9)</f>
        <v>0</v>
      </c>
      <c r="BZ9" s="343" t="n">
        <f aca="false">SUM(AW9:BL9)</f>
        <v>2</v>
      </c>
      <c r="CC9" s="15" t="n">
        <f aca="false">(BN9/DI9) - 1</f>
        <v>0</v>
      </c>
      <c r="CD9" s="15" t="n">
        <f aca="false">(BO9/DJ9) - 1</f>
        <v>-1</v>
      </c>
      <c r="CE9" s="15" t="n">
        <f aca="false">(BP9/DK9) - 1</f>
        <v>-1</v>
      </c>
      <c r="CF9" s="15" t="n">
        <f aca="false">(BQ9/DL9) - 1</f>
        <v>-0.666666666666667</v>
      </c>
      <c r="CG9" s="15" t="e">
        <f aca="false">(BR9/DM9) - 1</f>
        <v>#DIV/0!</v>
      </c>
      <c r="CH9" s="15" t="e">
        <f aca="false">(BS9/DN9) - 1</f>
        <v>#DIV/0!</v>
      </c>
      <c r="CI9" s="15" t="n">
        <f aca="false">(BT9/DO9) - 1</f>
        <v>-0.333333333333333</v>
      </c>
      <c r="CJ9" s="15" t="e">
        <f aca="false">(BU9/DP9) - 1</f>
        <v>#DIV/0!</v>
      </c>
      <c r="CK9" s="15" t="e">
        <f aca="false">(BV9/DQ9) - 1</f>
        <v>#DIV/0!</v>
      </c>
      <c r="CL9" s="15" t="e">
        <f aca="false">(BW9/DR9) - 1</f>
        <v>#DIV/0!</v>
      </c>
      <c r="CM9" s="15" t="n">
        <f aca="false">(BX9/DS9) - 1</f>
        <v>0</v>
      </c>
      <c r="CN9" s="15" t="n">
        <f aca="false">(BY9/DT9) - 1</f>
        <v>-1</v>
      </c>
      <c r="CO9" s="15" t="n">
        <f aca="false">(BZ9/DU9) - 1</f>
        <v>-0.333333333333333</v>
      </c>
      <c r="CQ9" s="344" t="n">
        <v>0.333333333333333</v>
      </c>
      <c r="CR9" s="430" t="n">
        <v>1</v>
      </c>
      <c r="CS9" s="430" t="n">
        <v>1</v>
      </c>
      <c r="CT9" s="430"/>
      <c r="CU9" s="430"/>
      <c r="CV9" s="430"/>
      <c r="CW9" s="430"/>
      <c r="CX9" s="430"/>
      <c r="CY9" s="430"/>
      <c r="CZ9" s="430" t="n">
        <v>1</v>
      </c>
      <c r="DA9" s="430"/>
      <c r="DB9" s="430"/>
      <c r="DC9" s="430"/>
      <c r="DD9" s="430"/>
      <c r="DE9" s="430"/>
      <c r="DF9" s="430"/>
      <c r="DG9" s="373"/>
      <c r="DI9" s="340" t="n">
        <f aca="false">CR9+CT9+CV9+CX9+CZ9+DB9+DD9+DF9</f>
        <v>2</v>
      </c>
      <c r="DJ9" s="4" t="n">
        <f aca="false">CS9+CU9+CW9+CY9+DA9+DC9+DE9+DG9</f>
        <v>1</v>
      </c>
      <c r="DK9" s="341" t="n">
        <f aca="false">DJ9/(DJ9+DI9)</f>
        <v>0.333333333333333</v>
      </c>
      <c r="DL9" s="4" t="n">
        <f aca="false">CR9+CS9+CZ9+DA9</f>
        <v>3</v>
      </c>
      <c r="DM9" s="4" t="n">
        <f aca="false">CT9+CU9+DB9+DC9</f>
        <v>0</v>
      </c>
      <c r="DN9" s="4" t="n">
        <f aca="false">CV9+CW9+DD9+DE9</f>
        <v>0</v>
      </c>
      <c r="DO9" s="4" t="n">
        <f aca="false">SUM(DL9:DN9)</f>
        <v>3</v>
      </c>
      <c r="DP9" s="15" t="n">
        <f aca="false">DM9/DO9</f>
        <v>0</v>
      </c>
      <c r="DQ9" s="15" t="n">
        <f aca="false">DN9/DO9</f>
        <v>0</v>
      </c>
      <c r="DR9" s="4" t="n">
        <f aca="false">CX9+CY9+DF9+DG9</f>
        <v>0</v>
      </c>
      <c r="DS9" s="4" t="n">
        <f aca="false">SUM(CR9:CY9)</f>
        <v>2</v>
      </c>
      <c r="DT9" s="342" t="n">
        <f aca="false">SUM(CZ9:DG9)</f>
        <v>1</v>
      </c>
      <c r="DU9" s="343" t="n">
        <f aca="false">SUM(CR9:DG9)</f>
        <v>3</v>
      </c>
      <c r="DX9" s="15" t="n">
        <f aca="false">(DI9/FD9) - 1</f>
        <v>0</v>
      </c>
      <c r="DY9" s="15" t="e">
        <f aca="false">(DJ9/FE9) - 1</f>
        <v>#DIV/0!</v>
      </c>
      <c r="DZ9" s="15" t="e">
        <f aca="false">(DK9/FF9) - 1</f>
        <v>#DIV/0!</v>
      </c>
      <c r="EA9" s="15" t="n">
        <f aca="false">(DL9/FG9) - 1</f>
        <v>2</v>
      </c>
      <c r="EB9" s="15" t="n">
        <f aca="false">(DM9/FH9) - 1</f>
        <v>-1</v>
      </c>
      <c r="EC9" s="15" t="e">
        <f aca="false">(DN9/FI9) - 1</f>
        <v>#DIV/0!</v>
      </c>
      <c r="ED9" s="15" t="n">
        <f aca="false">(DO9/FJ9) - 1</f>
        <v>0.5</v>
      </c>
      <c r="EE9" s="15" t="n">
        <f aca="false">(DP9/FK9) - 1</f>
        <v>-1</v>
      </c>
      <c r="EF9" s="15" t="e">
        <f aca="false">(DQ9/FL9) - 1</f>
        <v>#DIV/0!</v>
      </c>
      <c r="EG9" s="15" t="e">
        <f aca="false">(DR9/FM9) - 1</f>
        <v>#DIV/0!</v>
      </c>
      <c r="EH9" s="15" t="n">
        <f aca="false">(DS9/FN9) - 1</f>
        <v>1</v>
      </c>
      <c r="EI9" s="15" t="n">
        <f aca="false">(DT9/FO9) - 1</f>
        <v>0</v>
      </c>
      <c r="EJ9" s="15" t="n">
        <f aca="false">(DU9/FP9) - 1</f>
        <v>0.5</v>
      </c>
      <c r="EL9" s="344" t="n">
        <v>0.333333333333333</v>
      </c>
      <c r="EM9" s="376"/>
      <c r="EN9" s="377"/>
      <c r="EO9" s="376" t="n">
        <v>1</v>
      </c>
      <c r="EP9" s="377"/>
      <c r="EQ9" s="376"/>
      <c r="ER9" s="377"/>
      <c r="ES9" s="376"/>
      <c r="ET9" s="377"/>
      <c r="EU9" s="376" t="n">
        <v>1</v>
      </c>
      <c r="EV9" s="377"/>
      <c r="EW9" s="376"/>
      <c r="EX9" s="377"/>
      <c r="EY9" s="376"/>
      <c r="EZ9" s="377"/>
      <c r="FA9" s="376"/>
      <c r="FB9" s="377"/>
      <c r="FD9" s="340" t="n">
        <f aca="false">EM9+EO9+EQ9+ES9+EU9+EW9+EY9+FA9</f>
        <v>2</v>
      </c>
      <c r="FE9" s="4" t="n">
        <f aca="false">EN9+EP9+ER9+ET9+EV9+EX9+EZ9+FB9</f>
        <v>0</v>
      </c>
      <c r="FF9" s="341" t="n">
        <f aca="false">FE9/(FE9+FD9)</f>
        <v>0</v>
      </c>
      <c r="FG9" s="4" t="n">
        <f aca="false">EM9+EN9+EU9+EV9</f>
        <v>1</v>
      </c>
      <c r="FH9" s="4" t="n">
        <f aca="false">EO9+EP9+EW9+EX9</f>
        <v>1</v>
      </c>
      <c r="FI9" s="4" t="n">
        <f aca="false">EQ9+ER9+EY9+EZ9</f>
        <v>0</v>
      </c>
      <c r="FJ9" s="4" t="n">
        <f aca="false">SUM(FG9:FI9)</f>
        <v>2</v>
      </c>
      <c r="FK9" s="15" t="n">
        <f aca="false">FH9/FJ9</f>
        <v>0.5</v>
      </c>
      <c r="FL9" s="15" t="n">
        <f aca="false">FI9/FJ9</f>
        <v>0</v>
      </c>
      <c r="FM9" s="4" t="n">
        <f aca="false">ES9+ET9+FA9+FB9</f>
        <v>0</v>
      </c>
      <c r="FN9" s="4" t="n">
        <f aca="false">SUM(EM9:ET9)</f>
        <v>1</v>
      </c>
      <c r="FO9" s="342" t="n">
        <f aca="false">SUM(EU9:FB9)</f>
        <v>1</v>
      </c>
      <c r="FP9" s="343" t="n">
        <f aca="false">SUM(EM9:FB9)</f>
        <v>2</v>
      </c>
      <c r="GF9" s="347" t="e">
        <f aca="false">(FD9/FR9) - 1</f>
        <v>#DIV/0!</v>
      </c>
      <c r="GG9" s="15" t="e">
        <f aca="false">(FE9/FS9) - 1</f>
        <v>#DIV/0!</v>
      </c>
      <c r="GH9" s="15" t="e">
        <f aca="false">(FF9/FT9) - 1</f>
        <v>#DIV/0!</v>
      </c>
      <c r="GI9" s="15" t="e">
        <f aca="false">(FG9/FU9) - 1</f>
        <v>#DIV/0!</v>
      </c>
      <c r="GJ9" s="15" t="e">
        <f aca="false">(FH9/FV9) - 1</f>
        <v>#DIV/0!</v>
      </c>
      <c r="GK9" s="15" t="e">
        <f aca="false">(FI9/FW9) - 1</f>
        <v>#DIV/0!</v>
      </c>
      <c r="GL9" s="15" t="e">
        <f aca="false">(FJ9/FX9) - 1</f>
        <v>#DIV/0!</v>
      </c>
      <c r="GM9" s="15" t="e">
        <f aca="false">(FK9/FY9) - 1</f>
        <v>#DIV/0!</v>
      </c>
      <c r="GN9" s="15" t="e">
        <f aca="false">(FL9/FZ9) - 1</f>
        <v>#DIV/0!</v>
      </c>
      <c r="GO9" s="15" t="e">
        <f aca="false">(FM9/GA9) - 1</f>
        <v>#DIV/0!</v>
      </c>
      <c r="GP9" s="15" t="e">
        <f aca="false">(FN9/GB9) - 1</f>
        <v>#DIV/0!</v>
      </c>
      <c r="GQ9" s="15" t="e">
        <f aca="false">(FO9/GC9) - 1</f>
        <v>#DIV/0!</v>
      </c>
      <c r="GR9" s="348" t="e">
        <f aca="false">(FP9/GD9) - 1</f>
        <v>#DIV/0!</v>
      </c>
    </row>
    <row r="10" customFormat="false" ht="21" hidden="false" customHeight="true" outlineLevel="0" collapsed="false">
      <c r="A10" s="349" t="n">
        <v>0.34375</v>
      </c>
      <c r="B10" s="376" t="n">
        <v>1</v>
      </c>
      <c r="C10" s="377"/>
      <c r="D10" s="376" t="n">
        <v>1</v>
      </c>
      <c r="E10" s="377"/>
      <c r="F10" s="376"/>
      <c r="G10" s="377"/>
      <c r="H10" s="333"/>
      <c r="I10" s="377"/>
      <c r="J10" s="376"/>
      <c r="K10" s="377"/>
      <c r="L10" s="376"/>
      <c r="M10" s="377"/>
      <c r="N10" s="376"/>
      <c r="O10" s="377"/>
      <c r="P10" s="376"/>
      <c r="Q10" s="377" t="n">
        <v>1</v>
      </c>
      <c r="S10" s="340" t="n">
        <f aca="false">B10+D10+F10+H10+J10+L10+N10+P10</f>
        <v>2</v>
      </c>
      <c r="T10" s="4" t="n">
        <f aca="false">C10+E10+G10+I10+K10+M10+O10+Q10</f>
        <v>1</v>
      </c>
      <c r="U10" s="341" t="n">
        <f aca="false">T10/(T10+S10)</f>
        <v>0.333333333333333</v>
      </c>
      <c r="V10" s="4" t="n">
        <f aca="false">B10+C10+J10+K10</f>
        <v>1</v>
      </c>
      <c r="W10" s="4" t="n">
        <f aca="false">D10+E10+L10+M10</f>
        <v>1</v>
      </c>
      <c r="X10" s="4" t="n">
        <f aca="false">F10+G10+N10+O10</f>
        <v>0</v>
      </c>
      <c r="Y10" s="4" t="n">
        <f aca="false">SUM(V10:X10)</f>
        <v>2</v>
      </c>
      <c r="Z10" s="15" t="n">
        <f aca="false">W10/Y10</f>
        <v>0.5</v>
      </c>
      <c r="AA10" s="15" t="n">
        <f aca="false">X10/Y10</f>
        <v>0</v>
      </c>
      <c r="AB10" s="4" t="n">
        <f aca="false">H10+I10+P10+Q10</f>
        <v>1</v>
      </c>
      <c r="AC10" s="4" t="n">
        <f aca="false">SUM(B10:I10)</f>
        <v>2</v>
      </c>
      <c r="AD10" s="342" t="n">
        <f aca="false">SUM(J10:Q10)</f>
        <v>1</v>
      </c>
      <c r="AE10" s="343" t="n">
        <f aca="false">SUM(B10:Q10)</f>
        <v>3</v>
      </c>
      <c r="AH10" s="15" t="e">
        <f aca="false">(S10/BN10) - 1</f>
        <v>#DIV/0!</v>
      </c>
      <c r="AI10" s="15" t="e">
        <f aca="false">(T10/BO10) - 1</f>
        <v>#DIV/0!</v>
      </c>
      <c r="AJ10" s="15" t="e">
        <f aca="false">(U10/BP10) - 1</f>
        <v>#DIV/0!</v>
      </c>
      <c r="AK10" s="15" t="e">
        <f aca="false">(V10/BQ10) - 1</f>
        <v>#DIV/0!</v>
      </c>
      <c r="AL10" s="15" t="e">
        <f aca="false">(W10/BR10) - 1</f>
        <v>#DIV/0!</v>
      </c>
      <c r="AM10" s="15" t="e">
        <f aca="false">(X10/BS10) - 1</f>
        <v>#DIV/0!</v>
      </c>
      <c r="AN10" s="15" t="e">
        <f aca="false">(Y10/BT10) - 1</f>
        <v>#DIV/0!</v>
      </c>
      <c r="AO10" s="15" t="e">
        <f aca="false">(Z10/BU10) - 1</f>
        <v>#DIV/0!</v>
      </c>
      <c r="AP10" s="15" t="e">
        <f aca="false">(AA10/BV10) - 1</f>
        <v>#DIV/0!</v>
      </c>
      <c r="AQ10" s="15" t="e">
        <f aca="false">(AB10/BW10) - 1</f>
        <v>#DIV/0!</v>
      </c>
      <c r="AR10" s="15" t="e">
        <f aca="false">(AC10/BX10) - 1</f>
        <v>#DIV/0!</v>
      </c>
      <c r="AS10" s="15" t="e">
        <f aca="false">(AD10/BY10) - 1</f>
        <v>#DIV/0!</v>
      </c>
      <c r="AT10" s="15" t="e">
        <f aca="false">(AE10/BZ10) - 1</f>
        <v>#DIV/0!</v>
      </c>
      <c r="AV10" s="349" t="n">
        <v>0.34375</v>
      </c>
      <c r="AW10" s="376"/>
      <c r="AX10" s="377"/>
      <c r="AY10" s="376"/>
      <c r="AZ10" s="377"/>
      <c r="BA10" s="376"/>
      <c r="BB10" s="377"/>
      <c r="BC10" s="333"/>
      <c r="BD10" s="377"/>
      <c r="BE10" s="376"/>
      <c r="BF10" s="377"/>
      <c r="BG10" s="376"/>
      <c r="BH10" s="377"/>
      <c r="BI10" s="376"/>
      <c r="BJ10" s="377"/>
      <c r="BK10" s="376"/>
      <c r="BL10" s="377"/>
      <c r="BN10" s="340" t="n">
        <f aca="false">AW10+AY10+BA10+BC10+BE10+BG10+BI10+BK10</f>
        <v>0</v>
      </c>
      <c r="BO10" s="4" t="n">
        <f aca="false">AX10+AZ10+BB10+BD10+BF10+BH10+BJ10+BL10</f>
        <v>0</v>
      </c>
      <c r="BP10" s="341" t="e">
        <f aca="false">BO10/(BO10+BN10)</f>
        <v>#DIV/0!</v>
      </c>
      <c r="BQ10" s="4" t="n">
        <f aca="false">AW10+AX10+BE10+BF10</f>
        <v>0</v>
      </c>
      <c r="BR10" s="4" t="n">
        <f aca="false">AY10+AZ10+BG10+BH10</f>
        <v>0</v>
      </c>
      <c r="BS10" s="4" t="n">
        <f aca="false">BA10+BB10+BI10+BJ10</f>
        <v>0</v>
      </c>
      <c r="BT10" s="4" t="n">
        <f aca="false">SUM(BQ10:BS10)</f>
        <v>0</v>
      </c>
      <c r="BU10" s="15" t="e">
        <f aca="false">BR10/BT10</f>
        <v>#DIV/0!</v>
      </c>
      <c r="BV10" s="15" t="e">
        <f aca="false">BS10/BT10</f>
        <v>#DIV/0!</v>
      </c>
      <c r="BW10" s="4" t="n">
        <f aca="false">BC10+BD10+BK10+BL10</f>
        <v>0</v>
      </c>
      <c r="BX10" s="4" t="n">
        <f aca="false">SUM(AW10:BD10)</f>
        <v>0</v>
      </c>
      <c r="BY10" s="342" t="n">
        <f aca="false">SUM(BE10:BL10)</f>
        <v>0</v>
      </c>
      <c r="BZ10" s="343" t="n">
        <f aca="false">SUM(AW10:BL10)</f>
        <v>0</v>
      </c>
      <c r="CC10" s="15" t="n">
        <f aca="false">(BN10/DI10) - 1</f>
        <v>-1</v>
      </c>
      <c r="CD10" s="15" t="n">
        <f aca="false">(BO10/DJ10) - 1</f>
        <v>-1</v>
      </c>
      <c r="CE10" s="15" t="e">
        <f aca="false">(BP10/DK10) - 1</f>
        <v>#DIV/0!</v>
      </c>
      <c r="CF10" s="15" t="n">
        <f aca="false">(BQ10/DL10) - 1</f>
        <v>-1</v>
      </c>
      <c r="CG10" s="15" t="e">
        <f aca="false">(BR10/DM10) - 1</f>
        <v>#DIV/0!</v>
      </c>
      <c r="CH10" s="15" t="e">
        <f aca="false">(BS10/DN10) - 1</f>
        <v>#DIV/0!</v>
      </c>
      <c r="CI10" s="15" t="n">
        <f aca="false">(BT10/DO10) - 1</f>
        <v>-1</v>
      </c>
      <c r="CJ10" s="15" t="e">
        <f aca="false">(BU10/DP10) - 1</f>
        <v>#DIV/0!</v>
      </c>
      <c r="CK10" s="15" t="e">
        <f aca="false">(BV10/DQ10) - 1</f>
        <v>#DIV/0!</v>
      </c>
      <c r="CL10" s="15" t="e">
        <f aca="false">(BW10/DR10) - 1</f>
        <v>#DIV/0!</v>
      </c>
      <c r="CM10" s="15" t="n">
        <f aca="false">(BX10/DS10) - 1</f>
        <v>-1</v>
      </c>
      <c r="CN10" s="15" t="e">
        <f aca="false">(BY10/DT10) - 1</f>
        <v>#DIV/0!</v>
      </c>
      <c r="CO10" s="15" t="n">
        <f aca="false">(BZ10/DU10) - 1</f>
        <v>-1</v>
      </c>
      <c r="CQ10" s="349" t="n">
        <v>0.34375</v>
      </c>
      <c r="CR10" s="433" t="n">
        <v>2</v>
      </c>
      <c r="CS10" s="433" t="n">
        <v>2</v>
      </c>
      <c r="CT10" s="433"/>
      <c r="CU10" s="433"/>
      <c r="CV10" s="433"/>
      <c r="CW10" s="433"/>
      <c r="CX10" s="433"/>
      <c r="CY10" s="433"/>
      <c r="CZ10" s="433"/>
      <c r="DA10" s="433"/>
      <c r="DB10" s="433"/>
      <c r="DC10" s="433"/>
      <c r="DD10" s="433"/>
      <c r="DE10" s="433"/>
      <c r="DF10" s="433"/>
      <c r="DG10" s="434"/>
      <c r="DI10" s="340" t="n">
        <f aca="false">CR10+CT10+CV10+CX10+CZ10+DB10+DD10+DF10</f>
        <v>2</v>
      </c>
      <c r="DJ10" s="4" t="n">
        <f aca="false">CS10+CU10+CW10+CY10+DA10+DC10+DE10+DG10</f>
        <v>2</v>
      </c>
      <c r="DK10" s="341" t="n">
        <f aca="false">DJ10/(DJ10+DI10)</f>
        <v>0.5</v>
      </c>
      <c r="DL10" s="4" t="n">
        <f aca="false">CR10+CS10+CZ10+DA10</f>
        <v>4</v>
      </c>
      <c r="DM10" s="4" t="n">
        <f aca="false">CT10+CU10+DB10+DC10</f>
        <v>0</v>
      </c>
      <c r="DN10" s="4" t="n">
        <f aca="false">CV10+CW10+DD10+DE10</f>
        <v>0</v>
      </c>
      <c r="DO10" s="4" t="n">
        <f aca="false">SUM(DL10:DN10)</f>
        <v>4</v>
      </c>
      <c r="DP10" s="15" t="n">
        <f aca="false">DM10/DO10</f>
        <v>0</v>
      </c>
      <c r="DQ10" s="15" t="n">
        <f aca="false">DN10/DO10</f>
        <v>0</v>
      </c>
      <c r="DR10" s="4" t="n">
        <f aca="false">CX10+CY10+DF10+DG10</f>
        <v>0</v>
      </c>
      <c r="DS10" s="4" t="n">
        <f aca="false">SUM(CR10:CY10)</f>
        <v>4</v>
      </c>
      <c r="DT10" s="342" t="n">
        <f aca="false">SUM(CZ10:DG10)</f>
        <v>0</v>
      </c>
      <c r="DU10" s="343" t="n">
        <f aca="false">SUM(CR10:DG10)</f>
        <v>4</v>
      </c>
      <c r="DX10" s="15" t="n">
        <f aca="false">(DI10/FD10) - 1</f>
        <v>1</v>
      </c>
      <c r="DY10" s="15" t="n">
        <f aca="false">(DJ10/FE10) - 1</f>
        <v>1</v>
      </c>
      <c r="DZ10" s="15" t="n">
        <f aca="false">(DK10/FF10) - 1</f>
        <v>0</v>
      </c>
      <c r="EA10" s="15" t="n">
        <f aca="false">(DL10/FG10) - 1</f>
        <v>1</v>
      </c>
      <c r="EB10" s="15" t="e">
        <f aca="false">(DM10/FH10) - 1</f>
        <v>#DIV/0!</v>
      </c>
      <c r="EC10" s="15" t="e">
        <f aca="false">(DN10/FI10) - 1</f>
        <v>#DIV/0!</v>
      </c>
      <c r="ED10" s="15" t="n">
        <f aca="false">(DO10/FJ10) - 1</f>
        <v>1</v>
      </c>
      <c r="EE10" s="15" t="e">
        <f aca="false">(DP10/FK10) - 1</f>
        <v>#DIV/0!</v>
      </c>
      <c r="EF10" s="15" t="e">
        <f aca="false">(DQ10/FL10) - 1</f>
        <v>#DIV/0!</v>
      </c>
      <c r="EG10" s="15" t="e">
        <f aca="false">(DR10/FM10) - 1</f>
        <v>#DIV/0!</v>
      </c>
      <c r="EH10" s="15" t="n">
        <f aca="false">(DS10/FN10) - 1</f>
        <v>1</v>
      </c>
      <c r="EI10" s="15" t="e">
        <f aca="false">(DT10/FO10) - 1</f>
        <v>#DIV/0!</v>
      </c>
      <c r="EJ10" s="15" t="n">
        <f aca="false">(DU10/FP10) - 1</f>
        <v>1</v>
      </c>
      <c r="EL10" s="349" t="n">
        <v>0.34375</v>
      </c>
      <c r="EM10" s="376" t="n">
        <v>1</v>
      </c>
      <c r="EN10" s="377" t="n">
        <v>1</v>
      </c>
      <c r="EO10" s="376"/>
      <c r="EP10" s="377"/>
      <c r="EQ10" s="376"/>
      <c r="ER10" s="377"/>
      <c r="ES10" s="333"/>
      <c r="ET10" s="377"/>
      <c r="EU10" s="376"/>
      <c r="EV10" s="377"/>
      <c r="EW10" s="376"/>
      <c r="EX10" s="377"/>
      <c r="EY10" s="376"/>
      <c r="EZ10" s="377"/>
      <c r="FA10" s="376"/>
      <c r="FB10" s="377"/>
      <c r="FD10" s="340" t="n">
        <f aca="false">EM10+EO10+EQ10+ES10+EU10+EW10+EY10+FA10</f>
        <v>1</v>
      </c>
      <c r="FE10" s="4" t="n">
        <f aca="false">EN10+EP10+ER10+ET10+EV10+EX10+EZ10+FB10</f>
        <v>1</v>
      </c>
      <c r="FF10" s="341" t="n">
        <f aca="false">FE10/(FE10+FD10)</f>
        <v>0.5</v>
      </c>
      <c r="FG10" s="4" t="n">
        <f aca="false">EM10+EN10+EU10+EV10</f>
        <v>2</v>
      </c>
      <c r="FH10" s="4" t="n">
        <f aca="false">EO10+EP10+EW10+EX10</f>
        <v>0</v>
      </c>
      <c r="FI10" s="4" t="n">
        <f aca="false">EQ10+ER10+EY10+EZ10</f>
        <v>0</v>
      </c>
      <c r="FJ10" s="4" t="n">
        <f aca="false">SUM(FG10:FI10)</f>
        <v>2</v>
      </c>
      <c r="FK10" s="15" t="n">
        <f aca="false">FH10/FJ10</f>
        <v>0</v>
      </c>
      <c r="FL10" s="15" t="n">
        <f aca="false">FI10/FJ10</f>
        <v>0</v>
      </c>
      <c r="FM10" s="4" t="n">
        <f aca="false">ES10+ET10+FA10+FB10</f>
        <v>0</v>
      </c>
      <c r="FN10" s="4" t="n">
        <f aca="false">SUM(EM10:ET10)</f>
        <v>2</v>
      </c>
      <c r="FO10" s="342" t="n">
        <f aca="false">SUM(EU10:FB10)</f>
        <v>0</v>
      </c>
      <c r="FP10" s="343" t="n">
        <f aca="false">SUM(EM10:FB10)</f>
        <v>2</v>
      </c>
      <c r="GF10" s="347" t="e">
        <f aca="false">(FD10/FR10) - 1</f>
        <v>#DIV/0!</v>
      </c>
      <c r="GG10" s="15" t="e">
        <f aca="false">(FE10/FS10) - 1</f>
        <v>#DIV/0!</v>
      </c>
      <c r="GH10" s="15" t="e">
        <f aca="false">(FF10/FT10) - 1</f>
        <v>#DIV/0!</v>
      </c>
      <c r="GI10" s="15" t="e">
        <f aca="false">(FG10/FU10) - 1</f>
        <v>#DIV/0!</v>
      </c>
      <c r="GJ10" s="15" t="e">
        <f aca="false">(FH10/FV10) - 1</f>
        <v>#DIV/0!</v>
      </c>
      <c r="GK10" s="15" t="e">
        <f aca="false">(FI10/FW10) - 1</f>
        <v>#DIV/0!</v>
      </c>
      <c r="GL10" s="15" t="e">
        <f aca="false">(FJ10/FX10) - 1</f>
        <v>#DIV/0!</v>
      </c>
      <c r="GM10" s="15" t="e">
        <f aca="false">(FK10/FY10) - 1</f>
        <v>#DIV/0!</v>
      </c>
      <c r="GN10" s="15" t="e">
        <f aca="false">(FL10/FZ10) - 1</f>
        <v>#DIV/0!</v>
      </c>
      <c r="GO10" s="15" t="e">
        <f aca="false">(FM10/GA10) - 1</f>
        <v>#DIV/0!</v>
      </c>
      <c r="GP10" s="15" t="e">
        <f aca="false">(FN10/GB10) - 1</f>
        <v>#DIV/0!</v>
      </c>
      <c r="GQ10" s="15" t="e">
        <f aca="false">(FO10/GC10) - 1</f>
        <v>#DIV/0!</v>
      </c>
      <c r="GR10" s="348" t="e">
        <f aca="false">(FP10/GD10) - 1</f>
        <v>#DIV/0!</v>
      </c>
    </row>
    <row r="11" customFormat="false" ht="21" hidden="false" customHeight="true" outlineLevel="0" collapsed="false">
      <c r="A11" s="349" t="n">
        <v>0.354166666666667</v>
      </c>
      <c r="B11" s="376"/>
      <c r="C11" s="377" t="n">
        <v>1</v>
      </c>
      <c r="D11" s="376"/>
      <c r="E11" s="377"/>
      <c r="F11" s="376" t="n">
        <v>1</v>
      </c>
      <c r="G11" s="377"/>
      <c r="H11" s="376"/>
      <c r="I11" s="377"/>
      <c r="J11" s="376"/>
      <c r="K11" s="377"/>
      <c r="L11" s="376"/>
      <c r="M11" s="377"/>
      <c r="N11" s="376"/>
      <c r="O11" s="377"/>
      <c r="P11" s="376"/>
      <c r="Q11" s="377"/>
      <c r="S11" s="340" t="n">
        <f aca="false">B11+D11+F11+H11+J11+L11+N11+P11</f>
        <v>1</v>
      </c>
      <c r="T11" s="4" t="n">
        <f aca="false">C11+E11+G11+I11+K11+M11+O11+Q11</f>
        <v>1</v>
      </c>
      <c r="U11" s="341" t="n">
        <f aca="false">T11/(T11+S11)</f>
        <v>0.5</v>
      </c>
      <c r="V11" s="4" t="n">
        <f aca="false">B11+C11+J11+K11</f>
        <v>1</v>
      </c>
      <c r="W11" s="4" t="n">
        <f aca="false">D11+E11+L11+M11</f>
        <v>0</v>
      </c>
      <c r="X11" s="4" t="n">
        <f aca="false">F11+G11+N11+O11</f>
        <v>1</v>
      </c>
      <c r="Y11" s="4" t="n">
        <f aca="false">SUM(V11:X11)</f>
        <v>2</v>
      </c>
      <c r="Z11" s="15" t="n">
        <f aca="false">W11/Y11</f>
        <v>0</v>
      </c>
      <c r="AA11" s="15" t="n">
        <f aca="false">X11/Y11</f>
        <v>0.5</v>
      </c>
      <c r="AB11" s="4" t="n">
        <f aca="false">H11+I11+P11+Q11</f>
        <v>0</v>
      </c>
      <c r="AC11" s="4" t="n">
        <f aca="false">SUM(B11:I11)</f>
        <v>2</v>
      </c>
      <c r="AD11" s="342" t="n">
        <f aca="false">SUM(J11:Q11)</f>
        <v>0</v>
      </c>
      <c r="AE11" s="343" t="n">
        <f aca="false">SUM(B11:Q11)</f>
        <v>2</v>
      </c>
      <c r="AH11" s="15" t="e">
        <f aca="false">(S11/BN11) - 1</f>
        <v>#DIV/0!</v>
      </c>
      <c r="AI11" s="15" t="e">
        <f aca="false">(T11/BO11) - 1</f>
        <v>#DIV/0!</v>
      </c>
      <c r="AJ11" s="15" t="e">
        <f aca="false">(U11/BP11) - 1</f>
        <v>#DIV/0!</v>
      </c>
      <c r="AK11" s="15" t="e">
        <f aca="false">(V11/BQ11) - 1</f>
        <v>#DIV/0!</v>
      </c>
      <c r="AL11" s="15" t="e">
        <f aca="false">(W11/BR11) - 1</f>
        <v>#DIV/0!</v>
      </c>
      <c r="AM11" s="15" t="e">
        <f aca="false">(X11/BS11) - 1</f>
        <v>#DIV/0!</v>
      </c>
      <c r="AN11" s="15" t="e">
        <f aca="false">(Y11/BT11) - 1</f>
        <v>#DIV/0!</v>
      </c>
      <c r="AO11" s="15" t="e">
        <f aca="false">(Z11/BU11) - 1</f>
        <v>#DIV/0!</v>
      </c>
      <c r="AP11" s="15" t="e">
        <f aca="false">(AA11/BV11) - 1</f>
        <v>#DIV/0!</v>
      </c>
      <c r="AQ11" s="15" t="e">
        <f aca="false">(AB11/BW11) - 1</f>
        <v>#DIV/0!</v>
      </c>
      <c r="AR11" s="15" t="e">
        <f aca="false">(AC11/BX11) - 1</f>
        <v>#DIV/0!</v>
      </c>
      <c r="AS11" s="15" t="e">
        <f aca="false">(AD11/BY11) - 1</f>
        <v>#DIV/0!</v>
      </c>
      <c r="AT11" s="15" t="e">
        <f aca="false">(AE11/BZ11) - 1</f>
        <v>#DIV/0!</v>
      </c>
      <c r="AV11" s="349" t="n">
        <v>0.354166666666667</v>
      </c>
      <c r="AW11" s="376"/>
      <c r="AX11" s="377"/>
      <c r="AY11" s="376"/>
      <c r="AZ11" s="377"/>
      <c r="BA11" s="376"/>
      <c r="BB11" s="377"/>
      <c r="BC11" s="376"/>
      <c r="BD11" s="377"/>
      <c r="BE11" s="376"/>
      <c r="BF11" s="377"/>
      <c r="BG11" s="376"/>
      <c r="BH11" s="377"/>
      <c r="BI11" s="376"/>
      <c r="BJ11" s="377"/>
      <c r="BK11" s="376"/>
      <c r="BL11" s="377"/>
      <c r="BN11" s="340" t="n">
        <f aca="false">AW11+AY11+BA11+BC11+BE11+BG11+BI11+BK11</f>
        <v>0</v>
      </c>
      <c r="BO11" s="4" t="n">
        <f aca="false">AX11+AZ11+BB11+BD11+BF11+BH11+BJ11+BL11</f>
        <v>0</v>
      </c>
      <c r="BP11" s="341" t="e">
        <f aca="false">BO11/(BO11+BN11)</f>
        <v>#DIV/0!</v>
      </c>
      <c r="BQ11" s="4" t="n">
        <f aca="false">AW11+AX11+BE11+BF11</f>
        <v>0</v>
      </c>
      <c r="BR11" s="4" t="n">
        <f aca="false">AY11+AZ11+BG11+BH11</f>
        <v>0</v>
      </c>
      <c r="BS11" s="4" t="n">
        <f aca="false">BA11+BB11+BI11+BJ11</f>
        <v>0</v>
      </c>
      <c r="BT11" s="4" t="n">
        <f aca="false">SUM(BQ11:BS11)</f>
        <v>0</v>
      </c>
      <c r="BU11" s="15" t="e">
        <f aca="false">BR11/BT11</f>
        <v>#DIV/0!</v>
      </c>
      <c r="BV11" s="15" t="e">
        <f aca="false">BS11/BT11</f>
        <v>#DIV/0!</v>
      </c>
      <c r="BW11" s="4" t="n">
        <f aca="false">BC11+BD11+BK11+BL11</f>
        <v>0</v>
      </c>
      <c r="BX11" s="4" t="n">
        <f aca="false">SUM(AW11:BD11)</f>
        <v>0</v>
      </c>
      <c r="BY11" s="342" t="n">
        <f aca="false">SUM(BE11:BL11)</f>
        <v>0</v>
      </c>
      <c r="BZ11" s="343" t="n">
        <f aca="false">SUM(AW11:BL11)</f>
        <v>0</v>
      </c>
      <c r="CC11" s="15" t="e">
        <f aca="false">(BN11/DI11) - 1</f>
        <v>#DIV/0!</v>
      </c>
      <c r="CD11" s="15" t="e">
        <f aca="false">(BO11/DJ11) - 1</f>
        <v>#DIV/0!</v>
      </c>
      <c r="CE11" s="15" t="e">
        <f aca="false">(BP11/DK11) - 1</f>
        <v>#DIV/0!</v>
      </c>
      <c r="CF11" s="15" t="e">
        <f aca="false">(BQ11/DL11) - 1</f>
        <v>#DIV/0!</v>
      </c>
      <c r="CG11" s="15" t="e">
        <f aca="false">(BR11/DM11) - 1</f>
        <v>#DIV/0!</v>
      </c>
      <c r="CH11" s="15" t="e">
        <f aca="false">(BS11/DN11) - 1</f>
        <v>#DIV/0!</v>
      </c>
      <c r="CI11" s="15" t="e">
        <f aca="false">(BT11/DO11) - 1</f>
        <v>#DIV/0!</v>
      </c>
      <c r="CJ11" s="15" t="e">
        <f aca="false">(BU11/DP11) - 1</f>
        <v>#DIV/0!</v>
      </c>
      <c r="CK11" s="15" t="e">
        <f aca="false">(BV11/DQ11) - 1</f>
        <v>#DIV/0!</v>
      </c>
      <c r="CL11" s="15" t="e">
        <f aca="false">(BW11/DR11) - 1</f>
        <v>#DIV/0!</v>
      </c>
      <c r="CM11" s="15" t="e">
        <f aca="false">(BX11/DS11) - 1</f>
        <v>#DIV/0!</v>
      </c>
      <c r="CN11" s="15" t="e">
        <f aca="false">(BY11/DT11) - 1</f>
        <v>#DIV/0!</v>
      </c>
      <c r="CO11" s="15" t="e">
        <f aca="false">(BZ11/DU11) - 1</f>
        <v>#DIV/0!</v>
      </c>
      <c r="CQ11" s="349" t="n">
        <v>0.354166666666667</v>
      </c>
      <c r="CR11" s="433"/>
      <c r="CS11" s="433"/>
      <c r="CT11" s="433"/>
      <c r="CU11" s="433"/>
      <c r="CV11" s="433"/>
      <c r="CW11" s="433"/>
      <c r="CX11" s="433"/>
      <c r="CY11" s="433"/>
      <c r="CZ11" s="433"/>
      <c r="DA11" s="433"/>
      <c r="DB11" s="433"/>
      <c r="DC11" s="433"/>
      <c r="DD11" s="433"/>
      <c r="DE11" s="433"/>
      <c r="DF11" s="433"/>
      <c r="DG11" s="434"/>
      <c r="DI11" s="340" t="n">
        <f aca="false">CR11+CT11+CV11+CX11+CZ11+DB11+DD11+DF11</f>
        <v>0</v>
      </c>
      <c r="DJ11" s="4" t="n">
        <f aca="false">CS11+CU11+CW11+CY11+DA11+DC11+DE11+DG11</f>
        <v>0</v>
      </c>
      <c r="DK11" s="341" t="e">
        <f aca="false">DJ11/(DJ11+DI11)</f>
        <v>#DIV/0!</v>
      </c>
      <c r="DL11" s="4" t="n">
        <f aca="false">CR11+CS11+CZ11+DA11</f>
        <v>0</v>
      </c>
      <c r="DM11" s="4" t="n">
        <f aca="false">CT11+CU11+DB11+DC11</f>
        <v>0</v>
      </c>
      <c r="DN11" s="4" t="n">
        <f aca="false">CV11+CW11+DD11+DE11</f>
        <v>0</v>
      </c>
      <c r="DO11" s="4" t="n">
        <f aca="false">SUM(DL11:DN11)</f>
        <v>0</v>
      </c>
      <c r="DP11" s="15" t="e">
        <f aca="false">DM11/DO11</f>
        <v>#DIV/0!</v>
      </c>
      <c r="DQ11" s="15" t="e">
        <f aca="false">DN11/DO11</f>
        <v>#DIV/0!</v>
      </c>
      <c r="DR11" s="4" t="n">
        <f aca="false">CX11+CY11+DF11+DG11</f>
        <v>0</v>
      </c>
      <c r="DS11" s="4" t="n">
        <f aca="false">SUM(CR11:CY11)</f>
        <v>0</v>
      </c>
      <c r="DT11" s="342" t="n">
        <f aca="false">SUM(CZ11:DG11)</f>
        <v>0</v>
      </c>
      <c r="DU11" s="343" t="n">
        <f aca="false">SUM(CR11:DG11)</f>
        <v>0</v>
      </c>
      <c r="DX11" s="15" t="n">
        <f aca="false">(DI11/FD11) - 1</f>
        <v>-1</v>
      </c>
      <c r="DY11" s="15" t="e">
        <f aca="false">(DJ11/FE11) - 1</f>
        <v>#DIV/0!</v>
      </c>
      <c r="DZ11" s="15" t="e">
        <f aca="false">(DK11/FF11) - 1</f>
        <v>#DIV/0!</v>
      </c>
      <c r="EA11" s="15" t="n">
        <f aca="false">(DL11/FG11) - 1</f>
        <v>-1</v>
      </c>
      <c r="EB11" s="15" t="e">
        <f aca="false">(DM11/FH11) - 1</f>
        <v>#DIV/0!</v>
      </c>
      <c r="EC11" s="15" t="e">
        <f aca="false">(DN11/FI11) - 1</f>
        <v>#DIV/0!</v>
      </c>
      <c r="ED11" s="15" t="n">
        <f aca="false">(DO11/FJ11) - 1</f>
        <v>-1</v>
      </c>
      <c r="EE11" s="15" t="e">
        <f aca="false">(DP11/FK11) - 1</f>
        <v>#DIV/0!</v>
      </c>
      <c r="EF11" s="15" t="e">
        <f aca="false">(DQ11/FL11) - 1</f>
        <v>#DIV/0!</v>
      </c>
      <c r="EG11" s="15" t="n">
        <f aca="false">(DR11/FM11) - 1</f>
        <v>-1</v>
      </c>
      <c r="EH11" s="15" t="n">
        <f aca="false">(DS11/FN11) - 1</f>
        <v>-1</v>
      </c>
      <c r="EI11" s="15" t="e">
        <f aca="false">(DT11/FO11) - 1</f>
        <v>#DIV/0!</v>
      </c>
      <c r="EJ11" s="15" t="n">
        <f aca="false">(DU11/FP11) - 1</f>
        <v>-1</v>
      </c>
      <c r="EL11" s="349" t="n">
        <v>0.354166666666667</v>
      </c>
      <c r="EM11" s="376" t="n">
        <v>1</v>
      </c>
      <c r="EN11" s="377"/>
      <c r="EO11" s="376"/>
      <c r="EP11" s="377"/>
      <c r="EQ11" s="376"/>
      <c r="ER11" s="377"/>
      <c r="ES11" s="376" t="n">
        <v>1</v>
      </c>
      <c r="ET11" s="377"/>
      <c r="EU11" s="376"/>
      <c r="EV11" s="377"/>
      <c r="EW11" s="376"/>
      <c r="EX11" s="377"/>
      <c r="EY11" s="376"/>
      <c r="EZ11" s="377"/>
      <c r="FA11" s="376"/>
      <c r="FB11" s="377"/>
      <c r="FD11" s="340" t="n">
        <f aca="false">EM11+EO11+EQ11+ES11+EU11+EW11+EY11+FA11</f>
        <v>2</v>
      </c>
      <c r="FE11" s="4" t="n">
        <f aca="false">EN11+EP11+ER11+ET11+EV11+EX11+EZ11+FB11</f>
        <v>0</v>
      </c>
      <c r="FF11" s="341" t="n">
        <f aca="false">FE11/(FE11+FD11)</f>
        <v>0</v>
      </c>
      <c r="FG11" s="4" t="n">
        <f aca="false">EM11+EN11+EU11+EV11</f>
        <v>1</v>
      </c>
      <c r="FH11" s="4" t="n">
        <f aca="false">EO11+EP11+EW11+EX11</f>
        <v>0</v>
      </c>
      <c r="FI11" s="4" t="n">
        <f aca="false">EQ11+ER11+EY11+EZ11</f>
        <v>0</v>
      </c>
      <c r="FJ11" s="4" t="n">
        <f aca="false">SUM(FG11:FI11)</f>
        <v>1</v>
      </c>
      <c r="FK11" s="15" t="n">
        <f aca="false">FH11/FJ11</f>
        <v>0</v>
      </c>
      <c r="FL11" s="15" t="n">
        <f aca="false">FI11/FJ11</f>
        <v>0</v>
      </c>
      <c r="FM11" s="4" t="n">
        <f aca="false">ES11+ET11+FA11+FB11</f>
        <v>1</v>
      </c>
      <c r="FN11" s="4" t="n">
        <f aca="false">SUM(EM11:ET11)</f>
        <v>2</v>
      </c>
      <c r="FO11" s="342" t="n">
        <f aca="false">SUM(EU11:FB11)</f>
        <v>0</v>
      </c>
      <c r="FP11" s="343" t="n">
        <f aca="false">SUM(EM11:FB11)</f>
        <v>2</v>
      </c>
      <c r="GF11" s="347" t="e">
        <f aca="false">(FD11/FR11) - 1</f>
        <v>#DIV/0!</v>
      </c>
      <c r="GG11" s="15" t="e">
        <f aca="false">(FE11/FS11) - 1</f>
        <v>#DIV/0!</v>
      </c>
      <c r="GH11" s="15" t="e">
        <f aca="false">(FF11/FT11) - 1</f>
        <v>#DIV/0!</v>
      </c>
      <c r="GI11" s="15" t="e">
        <f aca="false">(FG11/FU11) - 1</f>
        <v>#DIV/0!</v>
      </c>
      <c r="GJ11" s="15" t="e">
        <f aca="false">(FH11/FV11) - 1</f>
        <v>#DIV/0!</v>
      </c>
      <c r="GK11" s="15" t="e">
        <f aca="false">(FI11/FW11) - 1</f>
        <v>#DIV/0!</v>
      </c>
      <c r="GL11" s="15" t="e">
        <f aca="false">(FJ11/FX11) - 1</f>
        <v>#DIV/0!</v>
      </c>
      <c r="GM11" s="15" t="e">
        <f aca="false">(FK11/FY11) - 1</f>
        <v>#DIV/0!</v>
      </c>
      <c r="GN11" s="15" t="e">
        <f aca="false">(FL11/FZ11) - 1</f>
        <v>#DIV/0!</v>
      </c>
      <c r="GO11" s="15" t="e">
        <f aca="false">(FM11/GA11) - 1</f>
        <v>#DIV/0!</v>
      </c>
      <c r="GP11" s="15" t="e">
        <f aca="false">(FN11/GB11) - 1</f>
        <v>#DIV/0!</v>
      </c>
      <c r="GQ11" s="15" t="e">
        <f aca="false">(FO11/GC11) - 1</f>
        <v>#DIV/0!</v>
      </c>
      <c r="GR11" s="348" t="e">
        <f aca="false">(FP11/GD11) - 1</f>
        <v>#DIV/0!</v>
      </c>
    </row>
    <row r="12" customFormat="false" ht="21" hidden="false" customHeight="true" outlineLevel="0" collapsed="false">
      <c r="A12" s="349" t="n">
        <v>0.364583333333333</v>
      </c>
      <c r="B12" s="376"/>
      <c r="C12" s="377"/>
      <c r="D12" s="376"/>
      <c r="E12" s="377"/>
      <c r="F12" s="376"/>
      <c r="G12" s="377"/>
      <c r="H12" s="376"/>
      <c r="I12" s="377"/>
      <c r="J12" s="376"/>
      <c r="K12" s="377"/>
      <c r="L12" s="376"/>
      <c r="M12" s="377"/>
      <c r="N12" s="376"/>
      <c r="O12" s="377"/>
      <c r="P12" s="376"/>
      <c r="Q12" s="377"/>
      <c r="S12" s="340" t="n">
        <f aca="false">B12+D12+F12+H12+J12+L12+N12+P12</f>
        <v>0</v>
      </c>
      <c r="T12" s="4" t="n">
        <f aca="false">C12+E12+G12+I12+K12+M12+O12+Q12</f>
        <v>0</v>
      </c>
      <c r="U12" s="341" t="e">
        <f aca="false">T12/(T12+S12)</f>
        <v>#DIV/0!</v>
      </c>
      <c r="V12" s="4" t="n">
        <f aca="false">B12+C12+J12+K12</f>
        <v>0</v>
      </c>
      <c r="W12" s="4" t="n">
        <f aca="false">D12+E12+L12+M12</f>
        <v>0</v>
      </c>
      <c r="X12" s="4" t="n">
        <f aca="false">F12+G12+N12+O12</f>
        <v>0</v>
      </c>
      <c r="Y12" s="4" t="n">
        <f aca="false">SUM(V12:X12)</f>
        <v>0</v>
      </c>
      <c r="Z12" s="15" t="e">
        <f aca="false">W12/Y12</f>
        <v>#DIV/0!</v>
      </c>
      <c r="AA12" s="15" t="e">
        <f aca="false">X12/Y12</f>
        <v>#DIV/0!</v>
      </c>
      <c r="AB12" s="4" t="n">
        <f aca="false">H12+I12+P12+Q12</f>
        <v>0</v>
      </c>
      <c r="AC12" s="4" t="n">
        <f aca="false">SUM(B12:I12)</f>
        <v>0</v>
      </c>
      <c r="AD12" s="342" t="n">
        <f aca="false">SUM(J12:Q12)</f>
        <v>0</v>
      </c>
      <c r="AE12" s="343" t="n">
        <f aca="false">SUM(B12:Q12)</f>
        <v>0</v>
      </c>
      <c r="AH12" s="15" t="e">
        <f aca="false">(S12/BN12) - 1</f>
        <v>#DIV/0!</v>
      </c>
      <c r="AI12" s="15" t="e">
        <f aca="false">(T12/BO12) - 1</f>
        <v>#DIV/0!</v>
      </c>
      <c r="AJ12" s="15" t="e">
        <f aca="false">(U12/BP12) - 1</f>
        <v>#DIV/0!</v>
      </c>
      <c r="AK12" s="15" t="e">
        <f aca="false">(V12/BQ12) - 1</f>
        <v>#DIV/0!</v>
      </c>
      <c r="AL12" s="15" t="e">
        <f aca="false">(W12/BR12) - 1</f>
        <v>#DIV/0!</v>
      </c>
      <c r="AM12" s="15" t="e">
        <f aca="false">(X12/BS12) - 1</f>
        <v>#DIV/0!</v>
      </c>
      <c r="AN12" s="15" t="e">
        <f aca="false">(Y12/BT12) - 1</f>
        <v>#DIV/0!</v>
      </c>
      <c r="AO12" s="15" t="e">
        <f aca="false">(Z12/BU12) - 1</f>
        <v>#DIV/0!</v>
      </c>
      <c r="AP12" s="15" t="e">
        <f aca="false">(AA12/BV12) - 1</f>
        <v>#DIV/0!</v>
      </c>
      <c r="AQ12" s="15" t="e">
        <f aca="false">(AB12/BW12) - 1</f>
        <v>#DIV/0!</v>
      </c>
      <c r="AR12" s="15" t="e">
        <f aca="false">(AC12/BX12) - 1</f>
        <v>#DIV/0!</v>
      </c>
      <c r="AS12" s="15" t="e">
        <f aca="false">(AD12/BY12) - 1</f>
        <v>#DIV/0!</v>
      </c>
      <c r="AT12" s="15" t="e">
        <f aca="false">(AE12/BZ12) - 1</f>
        <v>#DIV/0!</v>
      </c>
      <c r="AV12" s="349" t="n">
        <v>0.364583333333333</v>
      </c>
      <c r="AW12" s="376"/>
      <c r="AX12" s="377"/>
      <c r="AY12" s="376"/>
      <c r="AZ12" s="377"/>
      <c r="BA12" s="376"/>
      <c r="BB12" s="377"/>
      <c r="BC12" s="376"/>
      <c r="BD12" s="377"/>
      <c r="BE12" s="376"/>
      <c r="BF12" s="377"/>
      <c r="BG12" s="376"/>
      <c r="BH12" s="377"/>
      <c r="BI12" s="376"/>
      <c r="BJ12" s="377"/>
      <c r="BK12" s="376"/>
      <c r="BL12" s="377"/>
      <c r="BN12" s="340" t="n">
        <f aca="false">AW12+AY12+BA12+BC12+BE12+BG12+BI12+BK12</f>
        <v>0</v>
      </c>
      <c r="BO12" s="4" t="n">
        <f aca="false">AX12+AZ12+BB12+BD12+BF12+BH12+BJ12+BL12</f>
        <v>0</v>
      </c>
      <c r="BP12" s="341" t="e">
        <f aca="false">BO12/(BO12+BN12)</f>
        <v>#DIV/0!</v>
      </c>
      <c r="BQ12" s="4" t="n">
        <f aca="false">AW12+AX12+BE12+BF12</f>
        <v>0</v>
      </c>
      <c r="BR12" s="4" t="n">
        <f aca="false">AY12+AZ12+BG12+BH12</f>
        <v>0</v>
      </c>
      <c r="BS12" s="4" t="n">
        <f aca="false">BA12+BB12+BI12+BJ12</f>
        <v>0</v>
      </c>
      <c r="BT12" s="4" t="n">
        <f aca="false">SUM(BQ12:BS12)</f>
        <v>0</v>
      </c>
      <c r="BU12" s="15" t="e">
        <f aca="false">BR12/BT12</f>
        <v>#DIV/0!</v>
      </c>
      <c r="BV12" s="15" t="e">
        <f aca="false">BS12/BT12</f>
        <v>#DIV/0!</v>
      </c>
      <c r="BW12" s="4" t="n">
        <f aca="false">BC12+BD12+BK12+BL12</f>
        <v>0</v>
      </c>
      <c r="BX12" s="4" t="n">
        <f aca="false">SUM(AW12:BD12)</f>
        <v>0</v>
      </c>
      <c r="BY12" s="342" t="n">
        <f aca="false">SUM(BE12:BL12)</f>
        <v>0</v>
      </c>
      <c r="BZ12" s="343" t="n">
        <f aca="false">SUM(AW12:BL12)</f>
        <v>0</v>
      </c>
      <c r="CC12" s="15" t="e">
        <f aca="false">(BN12/DI12) - 1</f>
        <v>#DIV/0!</v>
      </c>
      <c r="CD12" s="15" t="e">
        <f aca="false">(BO12/DJ12) - 1</f>
        <v>#DIV/0!</v>
      </c>
      <c r="CE12" s="15" t="e">
        <f aca="false">(BP12/DK12) - 1</f>
        <v>#DIV/0!</v>
      </c>
      <c r="CF12" s="15" t="e">
        <f aca="false">(BQ12/DL12) - 1</f>
        <v>#DIV/0!</v>
      </c>
      <c r="CG12" s="15" t="e">
        <f aca="false">(BR12/DM12) - 1</f>
        <v>#DIV/0!</v>
      </c>
      <c r="CH12" s="15" t="e">
        <f aca="false">(BS12/DN12) - 1</f>
        <v>#DIV/0!</v>
      </c>
      <c r="CI12" s="15" t="e">
        <f aca="false">(BT12/DO12) - 1</f>
        <v>#DIV/0!</v>
      </c>
      <c r="CJ12" s="15" t="e">
        <f aca="false">(BU12/DP12) - 1</f>
        <v>#DIV/0!</v>
      </c>
      <c r="CK12" s="15" t="e">
        <f aca="false">(BV12/DQ12) - 1</f>
        <v>#DIV/0!</v>
      </c>
      <c r="CL12" s="15" t="e">
        <f aca="false">(BW12/DR12) - 1</f>
        <v>#DIV/0!</v>
      </c>
      <c r="CM12" s="15" t="e">
        <f aca="false">(BX12/DS12) - 1</f>
        <v>#DIV/0!</v>
      </c>
      <c r="CN12" s="15" t="e">
        <f aca="false">(BY12/DT12) - 1</f>
        <v>#DIV/0!</v>
      </c>
      <c r="CO12" s="15" t="e">
        <f aca="false">(BZ12/DU12) - 1</f>
        <v>#DIV/0!</v>
      </c>
      <c r="CQ12" s="349" t="n">
        <v>0.364583333333333</v>
      </c>
      <c r="CR12" s="442"/>
      <c r="CS12" s="442"/>
      <c r="CT12" s="442"/>
      <c r="CU12" s="442"/>
      <c r="CV12" s="442"/>
      <c r="CW12" s="442"/>
      <c r="CX12" s="442"/>
      <c r="CY12" s="442"/>
      <c r="CZ12" s="442"/>
      <c r="DA12" s="442"/>
      <c r="DB12" s="442"/>
      <c r="DC12" s="442"/>
      <c r="DD12" s="442"/>
      <c r="DE12" s="442"/>
      <c r="DF12" s="442"/>
      <c r="DG12" s="439"/>
      <c r="DI12" s="340" t="n">
        <f aca="false">CR12+CT12+CV12+CX12+CZ12+DB12+DD12+DF12</f>
        <v>0</v>
      </c>
      <c r="DJ12" s="4" t="n">
        <f aca="false">CS12+CU12+CW12+CY12+DA12+DC12+DE12+DG12</f>
        <v>0</v>
      </c>
      <c r="DK12" s="341" t="e">
        <f aca="false">DJ12/(DJ12+DI12)</f>
        <v>#DIV/0!</v>
      </c>
      <c r="DL12" s="4" t="n">
        <f aca="false">CR12+CS12+CZ12+DA12</f>
        <v>0</v>
      </c>
      <c r="DM12" s="4" t="n">
        <f aca="false">CT12+CU12+DB12+DC12</f>
        <v>0</v>
      </c>
      <c r="DN12" s="4" t="n">
        <f aca="false">CV12+CW12+DD12+DE12</f>
        <v>0</v>
      </c>
      <c r="DO12" s="4" t="n">
        <f aca="false">SUM(DL12:DN12)</f>
        <v>0</v>
      </c>
      <c r="DP12" s="15" t="e">
        <f aca="false">DM12/DO12</f>
        <v>#DIV/0!</v>
      </c>
      <c r="DQ12" s="15" t="e">
        <f aca="false">DN12/DO12</f>
        <v>#DIV/0!</v>
      </c>
      <c r="DR12" s="4" t="n">
        <f aca="false">CX12+CY12+DF12+DG12</f>
        <v>0</v>
      </c>
      <c r="DS12" s="4" t="n">
        <f aca="false">SUM(CR12:CY12)</f>
        <v>0</v>
      </c>
      <c r="DT12" s="342" t="n">
        <f aca="false">SUM(CZ12:DG12)</f>
        <v>0</v>
      </c>
      <c r="DU12" s="343" t="n">
        <f aca="false">SUM(CR12:DG12)</f>
        <v>0</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c r="EL12" s="349" t="n">
        <v>0.364583333333333</v>
      </c>
      <c r="EM12" s="376"/>
      <c r="EN12" s="377"/>
      <c r="EO12" s="376"/>
      <c r="EP12" s="377"/>
      <c r="EQ12" s="376"/>
      <c r="ER12" s="377"/>
      <c r="ES12" s="376"/>
      <c r="ET12" s="377"/>
      <c r="EU12" s="376"/>
      <c r="EV12" s="377"/>
      <c r="EW12" s="376"/>
      <c r="EX12" s="377"/>
      <c r="EY12" s="376"/>
      <c r="EZ12" s="377"/>
      <c r="FA12" s="376"/>
      <c r="FB12" s="377"/>
      <c r="FD12" s="340" t="n">
        <f aca="false">EM12+EO12+EQ12+ES12+EU12+EW12+EY12+FA12</f>
        <v>0</v>
      </c>
      <c r="FE12" s="4" t="n">
        <f aca="false">EN12+EP12+ER12+ET12+EV12+EX12+EZ12+FB12</f>
        <v>0</v>
      </c>
      <c r="FF12" s="341" t="e">
        <f aca="false">FE12/(FE12+FD12)</f>
        <v>#DIV/0!</v>
      </c>
      <c r="FG12" s="4" t="n">
        <f aca="false">EM12+EN12+EU12+EV12</f>
        <v>0</v>
      </c>
      <c r="FH12" s="4" t="n">
        <f aca="false">EO12+EP12+EW12+EX12</f>
        <v>0</v>
      </c>
      <c r="FI12" s="4" t="n">
        <f aca="false">EQ12+ER12+EY12+EZ12</f>
        <v>0</v>
      </c>
      <c r="FJ12" s="4" t="n">
        <f aca="false">SUM(FG12:FI12)</f>
        <v>0</v>
      </c>
      <c r="FK12" s="15" t="e">
        <f aca="false">FH12/FJ12</f>
        <v>#DIV/0!</v>
      </c>
      <c r="FL12" s="15" t="e">
        <f aca="false">FI12/FJ12</f>
        <v>#DIV/0!</v>
      </c>
      <c r="FM12" s="4" t="n">
        <f aca="false">ES12+ET12+FA12+FB12</f>
        <v>0</v>
      </c>
      <c r="FN12" s="4" t="n">
        <f aca="false">SUM(EM12:ET12)</f>
        <v>0</v>
      </c>
      <c r="FO12" s="342" t="n">
        <f aca="false">SUM(EU12:FB12)</f>
        <v>0</v>
      </c>
      <c r="FP12" s="343" t="n">
        <f aca="false">SUM(EM12:FB12)</f>
        <v>0</v>
      </c>
      <c r="GF12" s="347" t="e">
        <f aca="false">(FD12/FR12) - 1</f>
        <v>#DIV/0!</v>
      </c>
      <c r="GG12" s="15" t="e">
        <f aca="false">(FE12/FS12) - 1</f>
        <v>#DIV/0!</v>
      </c>
      <c r="GH12" s="15" t="e">
        <f aca="false">(FF12/FT12) - 1</f>
        <v>#DIV/0!</v>
      </c>
      <c r="GI12" s="15" t="e">
        <f aca="false">(FG12/FU12) - 1</f>
        <v>#DIV/0!</v>
      </c>
      <c r="GJ12" s="15" t="e">
        <f aca="false">(FH12/FV12) - 1</f>
        <v>#DIV/0!</v>
      </c>
      <c r="GK12" s="15" t="e">
        <f aca="false">(FI12/FW12) - 1</f>
        <v>#DIV/0!</v>
      </c>
      <c r="GL12" s="15" t="e">
        <f aca="false">(FJ12/FX12) - 1</f>
        <v>#DIV/0!</v>
      </c>
      <c r="GM12" s="15" t="e">
        <f aca="false">(FK12/FY12) - 1</f>
        <v>#DIV/0!</v>
      </c>
      <c r="GN12" s="15" t="e">
        <f aca="false">(FL12/FZ12) - 1</f>
        <v>#DIV/0!</v>
      </c>
      <c r="GO12" s="15" t="e">
        <f aca="false">(FM12/GA12) - 1</f>
        <v>#DIV/0!</v>
      </c>
      <c r="GP12" s="15" t="e">
        <f aca="false">(FN12/GB12) - 1</f>
        <v>#DIV/0!</v>
      </c>
      <c r="GQ12" s="15" t="e">
        <f aca="false">(FO12/GC12) - 1</f>
        <v>#DIV/0!</v>
      </c>
      <c r="GR12" s="348" t="e">
        <f aca="false">(FP12/GD12) - 1</f>
        <v>#DIV/0!</v>
      </c>
    </row>
    <row r="13" customFormat="false" ht="21" hidden="false" customHeight="true" outlineLevel="0" collapsed="false">
      <c r="A13" s="349" t="n">
        <v>0.375</v>
      </c>
      <c r="B13" s="379"/>
      <c r="C13" s="380"/>
      <c r="D13" s="379"/>
      <c r="E13" s="380"/>
      <c r="F13" s="379"/>
      <c r="G13" s="380"/>
      <c r="H13" s="379"/>
      <c r="I13" s="380"/>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c r="EL13" s="349" t="n">
        <v>0.375</v>
      </c>
      <c r="EM13" s="379"/>
      <c r="EN13" s="380"/>
      <c r="EO13" s="379"/>
      <c r="EP13" s="380"/>
      <c r="EQ13" s="379"/>
      <c r="ER13" s="380"/>
      <c r="ES13" s="379"/>
      <c r="ET13" s="380"/>
      <c r="EU13" s="379"/>
      <c r="EV13" s="380"/>
      <c r="EW13" s="379"/>
      <c r="EX13" s="380"/>
      <c r="EY13" s="379"/>
      <c r="EZ13" s="380"/>
      <c r="FA13" s="379"/>
      <c r="FB13" s="380"/>
      <c r="FD13" s="351"/>
      <c r="FE13" s="352"/>
      <c r="FF13" s="353"/>
      <c r="FG13" s="352"/>
      <c r="FH13" s="352"/>
      <c r="FI13" s="352"/>
      <c r="FJ13" s="352"/>
      <c r="FK13" s="15"/>
      <c r="FL13" s="15"/>
      <c r="FM13" s="352"/>
      <c r="FN13" s="352"/>
      <c r="FO13" s="354"/>
      <c r="FP13" s="355"/>
      <c r="GF13" s="347"/>
      <c r="GG13" s="15"/>
      <c r="GH13" s="15"/>
      <c r="GI13" s="15"/>
      <c r="GJ13" s="15"/>
      <c r="GK13" s="15"/>
      <c r="GL13" s="15"/>
      <c r="GM13" s="15"/>
      <c r="GN13" s="15"/>
      <c r="GO13" s="15"/>
      <c r="GP13" s="15"/>
      <c r="GQ13" s="15"/>
      <c r="GR13" s="348"/>
    </row>
    <row r="14" customFormat="false" ht="14.25" hidden="false" customHeight="false" outlineLevel="0" collapsed="false">
      <c r="A14" s="356" t="s">
        <v>17</v>
      </c>
      <c r="B14" s="357" t="n">
        <f aca="false">SUM(B5:B12)</f>
        <v>8</v>
      </c>
      <c r="C14" s="357" t="n">
        <f aca="false">SUM(C5:C12)</f>
        <v>2</v>
      </c>
      <c r="D14" s="357" t="n">
        <f aca="false">SUM(D5:D12)</f>
        <v>4</v>
      </c>
      <c r="E14" s="357" t="n">
        <f aca="false">SUM(E5:E12)</f>
        <v>2</v>
      </c>
      <c r="F14" s="357" t="n">
        <f aca="false">SUM(F5:F12)</f>
        <v>1</v>
      </c>
      <c r="G14" s="357" t="n">
        <f aca="false">SUM(G5:G12)</f>
        <v>0</v>
      </c>
      <c r="H14" s="357" t="n">
        <f aca="false">SUM(H5:H12)</f>
        <v>2</v>
      </c>
      <c r="I14" s="357" t="n">
        <f aca="false">SUM(I5:I12)</f>
        <v>1</v>
      </c>
      <c r="J14" s="357" t="n">
        <f aca="false">SUM(J5:J12)</f>
        <v>2</v>
      </c>
      <c r="K14" s="357" t="n">
        <f aca="false">SUM(K5:K12)</f>
        <v>0</v>
      </c>
      <c r="L14" s="357" t="n">
        <f aca="false">SUM(L5:L12)</f>
        <v>1</v>
      </c>
      <c r="M14" s="357" t="n">
        <f aca="false">SUM(M5:M12)</f>
        <v>0</v>
      </c>
      <c r="N14" s="357" t="n">
        <f aca="false">SUM(N5:N12)</f>
        <v>0</v>
      </c>
      <c r="O14" s="357" t="n">
        <f aca="false">SUM(O5:O12)</f>
        <v>0</v>
      </c>
      <c r="P14" s="357" t="n">
        <f aca="false">SUM(P5:P12)</f>
        <v>0</v>
      </c>
      <c r="Q14" s="357" t="n">
        <f aca="false">SUM(Q5:Q12)</f>
        <v>1</v>
      </c>
      <c r="S14" s="358" t="n">
        <f aca="false">B14+D14+F14+H14+J14+L14+N14+P14</f>
        <v>18</v>
      </c>
      <c r="T14" s="359" t="n">
        <f aca="false">C14+E14+G14+I14+K14+M14+O14+Q14</f>
        <v>6</v>
      </c>
      <c r="U14" s="360" t="n">
        <f aca="false">T14/(T14+S14)</f>
        <v>0.25</v>
      </c>
      <c r="V14" s="359" t="n">
        <f aca="false">B14+C14+J14+K14</f>
        <v>12</v>
      </c>
      <c r="W14" s="359" t="n">
        <f aca="false">D14+E14+L14+M14</f>
        <v>7</v>
      </c>
      <c r="X14" s="359" t="n">
        <f aca="false">F14+G14+N14+O14</f>
        <v>1</v>
      </c>
      <c r="Y14" s="359" t="n">
        <f aca="false">SUM(V14:X14)</f>
        <v>20</v>
      </c>
      <c r="Z14" s="15" t="n">
        <f aca="false">W14/Y14</f>
        <v>0.35</v>
      </c>
      <c r="AA14" s="15" t="n">
        <f aca="false">X14/Y14</f>
        <v>0.05</v>
      </c>
      <c r="AB14" s="359" t="n">
        <f aca="false">H14+I14+P14+Q14</f>
        <v>4</v>
      </c>
      <c r="AC14" s="359" t="n">
        <f aca="false">SUM(B14:I14)</f>
        <v>20</v>
      </c>
      <c r="AD14" s="361" t="n">
        <f aca="false">SUM(J14:Q14)</f>
        <v>4</v>
      </c>
      <c r="AE14" s="362" t="n">
        <f aca="false">SUM(B14:Q14)</f>
        <v>24</v>
      </c>
      <c r="AH14" s="15" t="n">
        <f aca="false">(S14/BN14) - 1</f>
        <v>3.5</v>
      </c>
      <c r="AI14" s="15" t="n">
        <f aca="false">(T14/BO14) - 1</f>
        <v>1</v>
      </c>
      <c r="AJ14" s="15" t="n">
        <f aca="false">(U14/BP14) - 1</f>
        <v>-0.416666666666667</v>
      </c>
      <c r="AK14" s="15" t="n">
        <f aca="false">(V14/BQ14) - 1</f>
        <v>5</v>
      </c>
      <c r="AL14" s="15" t="n">
        <f aca="false">(W14/BR14) - 1</f>
        <v>0.4</v>
      </c>
      <c r="AM14" s="15" t="e">
        <f aca="false">(X14/BS14) - 1</f>
        <v>#DIV/0!</v>
      </c>
      <c r="AN14" s="15" t="n">
        <f aca="false">(Y14/BT14) - 1</f>
        <v>1.85714285714286</v>
      </c>
      <c r="AO14" s="15" t="n">
        <f aca="false">(Z14/BU14) - 1</f>
        <v>-0.51</v>
      </c>
      <c r="AP14" s="15" t="e">
        <f aca="false">(AA14/BV14) - 1</f>
        <v>#DIV/0!</v>
      </c>
      <c r="AQ14" s="15" t="e">
        <f aca="false">(AB14/BW14) - 1</f>
        <v>#DIV/0!</v>
      </c>
      <c r="AR14" s="15" t="n">
        <f aca="false">(AC14/BX14) - 1</f>
        <v>2.33333333333333</v>
      </c>
      <c r="AS14" s="15" t="n">
        <f aca="false">(AD14/BY14) - 1</f>
        <v>3</v>
      </c>
      <c r="AT14" s="15" t="n">
        <f aca="false">(AE14/BZ14) - 1</f>
        <v>2.42857142857143</v>
      </c>
      <c r="AV14" s="356" t="s">
        <v>17</v>
      </c>
      <c r="AW14" s="357" t="n">
        <f aca="false">SUM(AW5:AW12)</f>
        <v>1</v>
      </c>
      <c r="AX14" s="357" t="n">
        <f aca="false">SUM(AX5:AX12)</f>
        <v>0</v>
      </c>
      <c r="AY14" s="357" t="n">
        <f aca="false">SUM(AY5:AY12)</f>
        <v>2</v>
      </c>
      <c r="AZ14" s="357" t="n">
        <f aca="false">SUM(AZ5:AZ12)</f>
        <v>3</v>
      </c>
      <c r="BA14" s="357" t="n">
        <f aca="false">SUM(BA5:BA12)</f>
        <v>0</v>
      </c>
      <c r="BB14" s="357" t="n">
        <f aca="false">SUM(BB5:BB12)</f>
        <v>0</v>
      </c>
      <c r="BC14" s="357" t="n">
        <f aca="false">SUM(BC5:BC12)</f>
        <v>0</v>
      </c>
      <c r="BD14" s="357" t="n">
        <f aca="false">SUM(BD5:BD12)</f>
        <v>0</v>
      </c>
      <c r="BE14" s="357" t="n">
        <f aca="false">SUM(BE5:BE12)</f>
        <v>1</v>
      </c>
      <c r="BF14" s="357" t="n">
        <f aca="false">SUM(BF5:BF12)</f>
        <v>0</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4</v>
      </c>
      <c r="BO14" s="359" t="n">
        <f aca="false">AX14+AZ14+BB14+BD14+BF14+BH14+BJ14+BL14</f>
        <v>3</v>
      </c>
      <c r="BP14" s="360" t="n">
        <f aca="false">BO14/(BO14+BN14)</f>
        <v>0.428571428571429</v>
      </c>
      <c r="BQ14" s="359" t="n">
        <f aca="false">AW14+AX14+BE14+BF14</f>
        <v>2</v>
      </c>
      <c r="BR14" s="359" t="n">
        <f aca="false">AY14+AZ14+BG14+BH14</f>
        <v>5</v>
      </c>
      <c r="BS14" s="359" t="n">
        <f aca="false">BA14+BB14+BI14+BJ14</f>
        <v>0</v>
      </c>
      <c r="BT14" s="359" t="n">
        <f aca="false">SUM(BQ14:BS14)</f>
        <v>7</v>
      </c>
      <c r="BU14" s="15" t="n">
        <f aca="false">BR14/BT14</f>
        <v>0.714285714285714</v>
      </c>
      <c r="BV14" s="15" t="n">
        <f aca="false">BS14/BT14</f>
        <v>0</v>
      </c>
      <c r="BW14" s="359" t="n">
        <f aca="false">BC14+BD14+BK14+BL14</f>
        <v>0</v>
      </c>
      <c r="BX14" s="359" t="n">
        <f aca="false">SUM(AW14:BD14)</f>
        <v>6</v>
      </c>
      <c r="BY14" s="361" t="n">
        <f aca="false">SUM(BE14:BL14)</f>
        <v>1</v>
      </c>
      <c r="BZ14" s="362" t="n">
        <f aca="false">SUM(AW14:BL14)</f>
        <v>7</v>
      </c>
      <c r="CC14" s="15" t="n">
        <f aca="false">(BN14/DI14) - 1</f>
        <v>-0.2</v>
      </c>
      <c r="CD14" s="15" t="n">
        <f aca="false">(BO14/DJ14) - 1</f>
        <v>-0.25</v>
      </c>
      <c r="CE14" s="15" t="n">
        <f aca="false">(BP14/DK14) - 1</f>
        <v>-0.0357142857142857</v>
      </c>
      <c r="CF14" s="15" t="n">
        <f aca="false">(BQ14/DL14) - 1</f>
        <v>-0.714285714285714</v>
      </c>
      <c r="CG14" s="15" t="n">
        <f aca="false">(BR14/DM14) - 1</f>
        <v>1.5</v>
      </c>
      <c r="CH14" s="15" t="e">
        <f aca="false">(BS14/DN14) - 1</f>
        <v>#DIV/0!</v>
      </c>
      <c r="CI14" s="15" t="n">
        <f aca="false">(BT14/DO14) - 1</f>
        <v>-0.222222222222222</v>
      </c>
      <c r="CJ14" s="15" t="n">
        <f aca="false">(BU14/DP14) - 1</f>
        <v>2.21428571428571</v>
      </c>
      <c r="CK14" s="15" t="e">
        <f aca="false">(BV14/DQ14) - 1</f>
        <v>#DIV/0!</v>
      </c>
      <c r="CL14" s="15" t="e">
        <f aca="false">(BW14/DR14) - 1</f>
        <v>#DIV/0!</v>
      </c>
      <c r="CM14" s="15" t="n">
        <f aca="false">(BX14/DS14) - 1</f>
        <v>-0.142857142857143</v>
      </c>
      <c r="CN14" s="15" t="n">
        <f aca="false">(BY14/DT14) - 1</f>
        <v>-0.5</v>
      </c>
      <c r="CO14" s="15" t="n">
        <f aca="false">(BZ14/DU14) - 1</f>
        <v>-0.222222222222222</v>
      </c>
      <c r="CQ14" s="356" t="s">
        <v>17</v>
      </c>
      <c r="CR14" s="357" t="n">
        <f aca="false">SUM(CR5:CR12)</f>
        <v>3</v>
      </c>
      <c r="CS14" s="357" t="n">
        <f aca="false">SUM(CS5:CS12)</f>
        <v>3</v>
      </c>
      <c r="CT14" s="357" t="n">
        <f aca="false">SUM(CT5:CT12)</f>
        <v>0</v>
      </c>
      <c r="CU14" s="357" t="n">
        <f aca="false">SUM(CU5:CU12)</f>
        <v>1</v>
      </c>
      <c r="CV14" s="357" t="n">
        <f aca="false">SUM(CV5:CV12)</f>
        <v>0</v>
      </c>
      <c r="CW14" s="357" t="n">
        <f aca="false">SUM(CW5:CW12)</f>
        <v>0</v>
      </c>
      <c r="CX14" s="357" t="n">
        <f aca="false">SUM(CX5:CX12)</f>
        <v>0</v>
      </c>
      <c r="CY14" s="357" t="n">
        <f aca="false">SUM(CY5:CY12)</f>
        <v>0</v>
      </c>
      <c r="CZ14" s="357" t="n">
        <f aca="false">SUM(CZ5:CZ12)</f>
        <v>1</v>
      </c>
      <c r="DA14" s="357" t="n">
        <f aca="false">SUM(DA5:DA12)</f>
        <v>0</v>
      </c>
      <c r="DB14" s="357" t="n">
        <f aca="false">SUM(DB5:DB12)</f>
        <v>1</v>
      </c>
      <c r="DC14" s="357" t="n">
        <f aca="false">SUM(DC5:DC12)</f>
        <v>0</v>
      </c>
      <c r="DD14" s="357" t="n">
        <f aca="false">SUM(DD5:DD12)</f>
        <v>0</v>
      </c>
      <c r="DE14" s="357" t="n">
        <f aca="false">SUM(DE5:DE12)</f>
        <v>0</v>
      </c>
      <c r="DF14" s="357" t="n">
        <f aca="false">SUM(DF5:DF12)</f>
        <v>0</v>
      </c>
      <c r="DG14" s="357" t="n">
        <f aca="false">SUM(DG5:DG12)</f>
        <v>0</v>
      </c>
      <c r="DI14" s="358" t="n">
        <f aca="false">CR14+CT14+CV14+CX14+CZ14+DB14+DD14+DF14</f>
        <v>5</v>
      </c>
      <c r="DJ14" s="359" t="n">
        <f aca="false">CS14+CU14+CW14+CY14+DA14+DC14+DE14+DG14</f>
        <v>4</v>
      </c>
      <c r="DK14" s="360" t="n">
        <f aca="false">DJ14/(DJ14+DI14)</f>
        <v>0.444444444444444</v>
      </c>
      <c r="DL14" s="359" t="n">
        <f aca="false">CR14+CS14+CZ14+DA14</f>
        <v>7</v>
      </c>
      <c r="DM14" s="359" t="n">
        <f aca="false">CT14+CU14+DB14+DC14</f>
        <v>2</v>
      </c>
      <c r="DN14" s="359" t="n">
        <f aca="false">CV14+CW14+DD14+DE14</f>
        <v>0</v>
      </c>
      <c r="DO14" s="359" t="n">
        <f aca="false">SUM(DL14:DN14)</f>
        <v>9</v>
      </c>
      <c r="DP14" s="15" t="n">
        <f aca="false">DM14/DO14</f>
        <v>0.222222222222222</v>
      </c>
      <c r="DQ14" s="15" t="n">
        <f aca="false">DN14/DO14</f>
        <v>0</v>
      </c>
      <c r="DR14" s="359" t="n">
        <f aca="false">CX14+CY14+DF14+DG14</f>
        <v>0</v>
      </c>
      <c r="DS14" s="359" t="n">
        <f aca="false">SUM(CR14:CY14)</f>
        <v>7</v>
      </c>
      <c r="DT14" s="361" t="n">
        <f aca="false">SUM(CZ14:DG14)</f>
        <v>2</v>
      </c>
      <c r="DU14" s="362" t="n">
        <f aca="false">SUM(CR14:DG14)</f>
        <v>9</v>
      </c>
      <c r="DX14" s="15" t="n">
        <f aca="false">(DI14/FD14) - 1</f>
        <v>-0.583333333333333</v>
      </c>
      <c r="DY14" s="15" t="n">
        <f aca="false">(DJ14/FE14) - 1</f>
        <v>0.333333333333333</v>
      </c>
      <c r="DZ14" s="15" t="n">
        <f aca="false">(DK14/FF14) - 1</f>
        <v>1.22222222222222</v>
      </c>
      <c r="EA14" s="15" t="n">
        <f aca="false">(DL14/FG14) - 1</f>
        <v>-0.125</v>
      </c>
      <c r="EB14" s="15" t="n">
        <f aca="false">(DM14/FH14) - 1</f>
        <v>-0.6</v>
      </c>
      <c r="EC14" s="15" t="e">
        <f aca="false">(DN14/FI14) - 1</f>
        <v>#DIV/0!</v>
      </c>
      <c r="ED14" s="15" t="n">
        <f aca="false">(DO14/FJ14) - 1</f>
        <v>-0.307692307692308</v>
      </c>
      <c r="EE14" s="15" t="n">
        <f aca="false">(DP14/FK14) - 1</f>
        <v>-0.422222222222222</v>
      </c>
      <c r="EF14" s="15" t="e">
        <f aca="false">(DQ14/FL14) - 1</f>
        <v>#DIV/0!</v>
      </c>
      <c r="EG14" s="15" t="n">
        <f aca="false">(DR14/FM14) - 1</f>
        <v>-1</v>
      </c>
      <c r="EH14" s="15" t="n">
        <f aca="false">(DS14/FN14) - 1</f>
        <v>-0.363636363636364</v>
      </c>
      <c r="EI14" s="15" t="n">
        <f aca="false">(DT14/FO14) - 1</f>
        <v>-0.5</v>
      </c>
      <c r="EJ14" s="15" t="n">
        <f aca="false">(DU14/FP14) - 1</f>
        <v>-0.4</v>
      </c>
      <c r="EL14" s="356" t="s">
        <v>17</v>
      </c>
      <c r="EM14" s="357" t="n">
        <f aca="false">SUM(EM5:EM12)</f>
        <v>4</v>
      </c>
      <c r="EN14" s="357" t="n">
        <f aca="false">SUM(EN5:EN12)</f>
        <v>1</v>
      </c>
      <c r="EO14" s="357" t="n">
        <f aca="false">SUM(EO5:EO12)</f>
        <v>3</v>
      </c>
      <c r="EP14" s="357" t="n">
        <f aca="false">SUM(EP5:EP12)</f>
        <v>1</v>
      </c>
      <c r="EQ14" s="357" t="n">
        <f aca="false">SUM(EQ5:EQ12)</f>
        <v>0</v>
      </c>
      <c r="ER14" s="357" t="n">
        <f aca="false">SUM(ER5:ER12)</f>
        <v>0</v>
      </c>
      <c r="ES14" s="357" t="n">
        <f aca="false">SUM(ES5:ES12)</f>
        <v>2</v>
      </c>
      <c r="ET14" s="357" t="n">
        <f aca="false">SUM(ET5:ET12)</f>
        <v>0</v>
      </c>
      <c r="EU14" s="357" t="n">
        <f aca="false">SUM(EU5:EU12)</f>
        <v>3</v>
      </c>
      <c r="EV14" s="357" t="n">
        <f aca="false">SUM(EV5:EV12)</f>
        <v>0</v>
      </c>
      <c r="EW14" s="357" t="n">
        <f aca="false">SUM(EW5:EW12)</f>
        <v>0</v>
      </c>
      <c r="EX14" s="357" t="n">
        <f aca="false">SUM(EX5:EX12)</f>
        <v>1</v>
      </c>
      <c r="EY14" s="357" t="n">
        <f aca="false">SUM(EY5:EY12)</f>
        <v>0</v>
      </c>
      <c r="EZ14" s="357" t="n">
        <f aca="false">SUM(EZ5:EZ12)</f>
        <v>0</v>
      </c>
      <c r="FA14" s="357" t="n">
        <f aca="false">SUM(FA5:FA12)</f>
        <v>0</v>
      </c>
      <c r="FB14" s="357" t="n">
        <f aca="false">SUM(FB5:FB12)</f>
        <v>0</v>
      </c>
      <c r="FD14" s="358" t="n">
        <f aca="false">EM14+EO14+EQ14+ES14+EU14+EW14+EY14+FA14</f>
        <v>12</v>
      </c>
      <c r="FE14" s="359" t="n">
        <f aca="false">EN14+EP14+ER14+ET14+EV14+EX14+EZ14+FB14</f>
        <v>3</v>
      </c>
      <c r="FF14" s="360" t="n">
        <f aca="false">FE14/(FE14+FD14)</f>
        <v>0.2</v>
      </c>
      <c r="FG14" s="359" t="n">
        <f aca="false">EM14+EN14+EU14+EV14</f>
        <v>8</v>
      </c>
      <c r="FH14" s="359" t="n">
        <f aca="false">EO14+EP14+EW14+EX14</f>
        <v>5</v>
      </c>
      <c r="FI14" s="359" t="n">
        <f aca="false">EQ14+ER14+EY14+EZ14</f>
        <v>0</v>
      </c>
      <c r="FJ14" s="359" t="n">
        <f aca="false">SUM(FG14:FI14)</f>
        <v>13</v>
      </c>
      <c r="FK14" s="15" t="n">
        <f aca="false">FH14/FJ14</f>
        <v>0.384615384615385</v>
      </c>
      <c r="FL14" s="15" t="n">
        <f aca="false">FI14/FJ14</f>
        <v>0</v>
      </c>
      <c r="FM14" s="359" t="n">
        <f aca="false">ES14+ET14+FA14+FB14</f>
        <v>2</v>
      </c>
      <c r="FN14" s="359" t="n">
        <f aca="false">SUM(EM14:ET14)</f>
        <v>11</v>
      </c>
      <c r="FO14" s="361" t="n">
        <f aca="false">SUM(EU14:FB14)</f>
        <v>4</v>
      </c>
      <c r="FP14" s="362" t="n">
        <f aca="false">SUM(EM14:FB14)</f>
        <v>15</v>
      </c>
      <c r="GF14" s="347" t="e">
        <f aca="false">(FD14/FR14) - 1</f>
        <v>#DIV/0!</v>
      </c>
      <c r="GG14" s="15" t="e">
        <f aca="false">(FE14/FS14) - 1</f>
        <v>#DIV/0!</v>
      </c>
      <c r="GH14" s="15" t="e">
        <f aca="false">(FF14/FT14) - 1</f>
        <v>#DIV/0!</v>
      </c>
      <c r="GI14" s="15" t="e">
        <f aca="false">(FG14/FU14) - 1</f>
        <v>#DIV/0!</v>
      </c>
      <c r="GJ14" s="15" t="e">
        <f aca="false">(FH14/FV14) - 1</f>
        <v>#DIV/0!</v>
      </c>
      <c r="GK14" s="15" t="e">
        <f aca="false">(FI14/FW14) - 1</f>
        <v>#DIV/0!</v>
      </c>
      <c r="GL14" s="15" t="e">
        <f aca="false">(FJ14/FX14) - 1</f>
        <v>#DIV/0!</v>
      </c>
      <c r="GM14" s="15" t="e">
        <f aca="false">(FK14/FY14) - 1</f>
        <v>#DIV/0!</v>
      </c>
      <c r="GN14" s="15" t="e">
        <f aca="false">(FL14/FZ14) - 1</f>
        <v>#DIV/0!</v>
      </c>
      <c r="GO14" s="15" t="e">
        <f aca="false">(FM14/GA14) - 1</f>
        <v>#DIV/0!</v>
      </c>
      <c r="GP14" s="15" t="e">
        <f aca="false">(FN14/GB14) - 1</f>
        <v>#DIV/0!</v>
      </c>
      <c r="GQ14" s="15" t="e">
        <f aca="false">(FO14/GC14) - 1</f>
        <v>#DIV/0!</v>
      </c>
      <c r="GR14" s="348" t="e">
        <f aca="false">(FP14/GD14) - 1</f>
        <v>#DIV/0!</v>
      </c>
    </row>
    <row r="15" customFormat="false" ht="14.25" hidden="false" customHeight="false" outlineLevel="0" collapsed="false">
      <c r="A15" s="356" t="s">
        <v>204</v>
      </c>
      <c r="B15" s="356" t="n">
        <f aca="false">SUM(B7:B10)</f>
        <v>6</v>
      </c>
      <c r="C15" s="356" t="n">
        <f aca="false">SUM(C7:C10)</f>
        <v>0</v>
      </c>
      <c r="D15" s="356" t="n">
        <f aca="false">SUM(D7:D10)</f>
        <v>3</v>
      </c>
      <c r="E15" s="356" t="n">
        <f aca="false">SUM(E7:E10)</f>
        <v>2</v>
      </c>
      <c r="F15" s="356" t="n">
        <f aca="false">SUM(F7:F10)</f>
        <v>0</v>
      </c>
      <c r="G15" s="356" t="n">
        <f aca="false">SUM(G7:G10)</f>
        <v>0</v>
      </c>
      <c r="H15" s="356" t="n">
        <f aca="false">SUM(H7:H10)</f>
        <v>1</v>
      </c>
      <c r="I15" s="356" t="n">
        <f aca="false">SUM(I7:I10)</f>
        <v>0</v>
      </c>
      <c r="J15" s="356" t="n">
        <f aca="false">SUM(J7:J10)</f>
        <v>2</v>
      </c>
      <c r="K15" s="356" t="n">
        <f aca="false">SUM(K7:K10)</f>
        <v>0</v>
      </c>
      <c r="L15" s="356" t="n">
        <f aca="false">SUM(L7:L10)</f>
        <v>1</v>
      </c>
      <c r="M15" s="356" t="n">
        <f aca="false">SUM(M7:M10)</f>
        <v>0</v>
      </c>
      <c r="N15" s="356" t="n">
        <f aca="false">SUM(N7:N10)</f>
        <v>0</v>
      </c>
      <c r="O15" s="356" t="n">
        <f aca="false">SUM(O7:O10)</f>
        <v>0</v>
      </c>
      <c r="P15" s="356" t="n">
        <f aca="false">SUM(P7:P10)</f>
        <v>0</v>
      </c>
      <c r="Q15" s="356" t="n">
        <f aca="false">SUM(Q7:Q10)</f>
        <v>1</v>
      </c>
      <c r="S15" s="364" t="n">
        <f aca="false">B15+D15+F15+H15+J15+L15+N15+P15</f>
        <v>13</v>
      </c>
      <c r="T15" s="363" t="n">
        <f aca="false">C15+E15+G15+I15+K15+M15+O15+Q15</f>
        <v>3</v>
      </c>
      <c r="U15" s="365" t="n">
        <f aca="false">T15/(T15+S15)</f>
        <v>0.1875</v>
      </c>
      <c r="V15" s="363" t="n">
        <f aca="false">B15+C15+J15+K15</f>
        <v>8</v>
      </c>
      <c r="W15" s="363" t="n">
        <f aca="false">D15+E15+L15+M15</f>
        <v>6</v>
      </c>
      <c r="X15" s="363" t="n">
        <f aca="false">F15+G15+N15+O15</f>
        <v>0</v>
      </c>
      <c r="Y15" s="363" t="n">
        <f aca="false">SUM(V15:X15)</f>
        <v>14</v>
      </c>
      <c r="Z15" s="366" t="n">
        <f aca="false">W15/Y15</f>
        <v>0.428571428571429</v>
      </c>
      <c r="AA15" s="366" t="n">
        <f aca="false">X15/Y15</f>
        <v>0</v>
      </c>
      <c r="AB15" s="363" t="n">
        <f aca="false">H15+I15+P15+Q15</f>
        <v>2</v>
      </c>
      <c r="AC15" s="363" t="n">
        <f aca="false">SUM(B15:I15)</f>
        <v>12</v>
      </c>
      <c r="AD15" s="367" t="n">
        <f aca="false">SUM(J15:Q15)</f>
        <v>4</v>
      </c>
      <c r="AE15" s="35" t="n">
        <f aca="false">SUM(B15:Q15)</f>
        <v>16</v>
      </c>
      <c r="AH15" s="15" t="n">
        <f aca="false">(S15/BN15) - 1</f>
        <v>3.33333333333333</v>
      </c>
      <c r="AI15" s="15" t="e">
        <f aca="false">(T15/BO15) - 1</f>
        <v>#DIV/0!</v>
      </c>
      <c r="AJ15" s="15" t="e">
        <f aca="false">(U15/BP15) - 1</f>
        <v>#DIV/0!</v>
      </c>
      <c r="AK15" s="15" t="n">
        <f aca="false">(V15/BQ15) - 1</f>
        <v>7</v>
      </c>
      <c r="AL15" s="15" t="n">
        <f aca="false">(W15/BR15) - 1</f>
        <v>2</v>
      </c>
      <c r="AM15" s="15" t="e">
        <f aca="false">(X15/BS15) - 1</f>
        <v>#DIV/0!</v>
      </c>
      <c r="AN15" s="15" t="n">
        <f aca="false">(Y15/BT15) - 1</f>
        <v>3.66666666666667</v>
      </c>
      <c r="AO15" s="15" t="n">
        <f aca="false">(Z15/BU15) - 1</f>
        <v>-0.357142857142857</v>
      </c>
      <c r="AP15" s="15" t="e">
        <f aca="false">(AA15/BV15) - 1</f>
        <v>#DIV/0!</v>
      </c>
      <c r="AQ15" s="15" t="e">
        <f aca="false">(AB15/BW15) - 1</f>
        <v>#DIV/0!</v>
      </c>
      <c r="AR15" s="15" t="n">
        <f aca="false">(AC15/BX15) - 1</f>
        <v>3</v>
      </c>
      <c r="AS15" s="15" t="e">
        <f aca="false">(AD15/BY15) - 1</f>
        <v>#DIV/0!</v>
      </c>
      <c r="AT15" s="15" t="n">
        <f aca="false">(AE15/BZ15) - 1</f>
        <v>4.33333333333333</v>
      </c>
      <c r="AV15" s="356" t="s">
        <v>204</v>
      </c>
      <c r="AW15" s="356" t="n">
        <f aca="false">SUM(AW7:AW10)</f>
        <v>1</v>
      </c>
      <c r="AX15" s="356" t="n">
        <f aca="false">SUM(AX7:AX10)</f>
        <v>0</v>
      </c>
      <c r="AY15" s="356" t="n">
        <f aca="false">SUM(AY7:AY10)</f>
        <v>2</v>
      </c>
      <c r="AZ15" s="356" t="n">
        <f aca="false">SUM(AZ7:AZ10)</f>
        <v>0</v>
      </c>
      <c r="BA15" s="356" t="n">
        <f aca="false">SUM(BA7:BA10)</f>
        <v>0</v>
      </c>
      <c r="BB15" s="356" t="n">
        <f aca="false">SUM(BB7:BB10)</f>
        <v>0</v>
      </c>
      <c r="BC15" s="356" t="n">
        <f aca="false">SUM(BC7:BC10)</f>
        <v>0</v>
      </c>
      <c r="BD15" s="356" t="n">
        <f aca="false">SUM(BD7:BD10)</f>
        <v>0</v>
      </c>
      <c r="BE15" s="356" t="n">
        <f aca="false">SUM(BE7:BE10)</f>
        <v>0</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3</v>
      </c>
      <c r="BO15" s="363" t="n">
        <f aca="false">AX15+AZ15+BB15+BD15+BF15+BH15+BJ15+BL15</f>
        <v>0</v>
      </c>
      <c r="BP15" s="365" t="n">
        <f aca="false">BO15/(BO15+BN15)</f>
        <v>0</v>
      </c>
      <c r="BQ15" s="363" t="n">
        <f aca="false">AW15+AX15+BE15+BF15</f>
        <v>1</v>
      </c>
      <c r="BR15" s="363" t="n">
        <f aca="false">AY15+AZ15+BG15+BH15</f>
        <v>2</v>
      </c>
      <c r="BS15" s="363" t="n">
        <f aca="false">BA15+BB15+BI15+BJ15</f>
        <v>0</v>
      </c>
      <c r="BT15" s="363" t="n">
        <f aca="false">SUM(BQ15:BS15)</f>
        <v>3</v>
      </c>
      <c r="BU15" s="366" t="n">
        <f aca="false">BR15/BT15</f>
        <v>0.666666666666667</v>
      </c>
      <c r="BV15" s="366" t="n">
        <f aca="false">BS15/BT15</f>
        <v>0</v>
      </c>
      <c r="BW15" s="363" t="n">
        <f aca="false">BC15+BD15+BK15+BL15</f>
        <v>0</v>
      </c>
      <c r="BX15" s="363" t="n">
        <f aca="false">SUM(AW15:BD15)</f>
        <v>3</v>
      </c>
      <c r="BY15" s="367" t="n">
        <f aca="false">SUM(BE15:BL15)</f>
        <v>0</v>
      </c>
      <c r="BZ15" s="35" t="n">
        <f aca="false">SUM(AW15:BL15)</f>
        <v>3</v>
      </c>
      <c r="CC15" s="15" t="n">
        <f aca="false">(BN15/DI15) - 1</f>
        <v>-0.4</v>
      </c>
      <c r="CD15" s="15" t="n">
        <f aca="false">(BO15/DJ15) - 1</f>
        <v>-1</v>
      </c>
      <c r="CE15" s="15" t="n">
        <f aca="false">(BP15/DK15) - 1</f>
        <v>-1</v>
      </c>
      <c r="CF15" s="15" t="n">
        <f aca="false">(BQ15/DL15) - 1</f>
        <v>-0.857142857142857</v>
      </c>
      <c r="CG15" s="15" t="n">
        <f aca="false">(BR15/DM15) - 1</f>
        <v>1</v>
      </c>
      <c r="CH15" s="15" t="e">
        <f aca="false">(BS15/DN15) - 1</f>
        <v>#DIV/0!</v>
      </c>
      <c r="CI15" s="15" t="n">
        <f aca="false">(BT15/DO15) - 1</f>
        <v>-0.625</v>
      </c>
      <c r="CJ15" s="15" t="n">
        <f aca="false">(BU15/DP15) - 1</f>
        <v>4.33333333333333</v>
      </c>
      <c r="CK15" s="15" t="e">
        <f aca="false">(BV15/DQ15) - 1</f>
        <v>#DIV/0!</v>
      </c>
      <c r="CL15" s="15" t="e">
        <f aca="false">(BW15/DR15) - 1</f>
        <v>#DIV/0!</v>
      </c>
      <c r="CM15" s="15" t="n">
        <f aca="false">(BX15/DS15) - 1</f>
        <v>-0.5</v>
      </c>
      <c r="CN15" s="15" t="n">
        <f aca="false">(BY15/DT15) - 1</f>
        <v>-1</v>
      </c>
      <c r="CO15" s="15" t="n">
        <f aca="false">(BZ15/DU15) - 1</f>
        <v>-0.625</v>
      </c>
      <c r="CQ15" s="356" t="s">
        <v>204</v>
      </c>
      <c r="CR15" s="356" t="n">
        <f aca="false">SUM(CR7:CR10)</f>
        <v>3</v>
      </c>
      <c r="CS15" s="356" t="n">
        <f aca="false">SUM(CS7:CS10)</f>
        <v>3</v>
      </c>
      <c r="CT15" s="356" t="n">
        <f aca="false">SUM(CT7:CT10)</f>
        <v>0</v>
      </c>
      <c r="CU15" s="356" t="n">
        <f aca="false">SUM(CU7:CU10)</f>
        <v>0</v>
      </c>
      <c r="CV15" s="356" t="n">
        <f aca="false">SUM(CV7:CV10)</f>
        <v>0</v>
      </c>
      <c r="CW15" s="356" t="n">
        <f aca="false">SUM(CW7:CW10)</f>
        <v>0</v>
      </c>
      <c r="CX15" s="356" t="n">
        <f aca="false">SUM(CX7:CX10)</f>
        <v>0</v>
      </c>
      <c r="CY15" s="356" t="n">
        <f aca="false">SUM(CY7:CY10)</f>
        <v>0</v>
      </c>
      <c r="CZ15" s="356" t="n">
        <f aca="false">SUM(CZ7:CZ10)</f>
        <v>1</v>
      </c>
      <c r="DA15" s="356" t="n">
        <f aca="false">SUM(DA7:DA10)</f>
        <v>0</v>
      </c>
      <c r="DB15" s="356" t="n">
        <f aca="false">SUM(DB7:DB10)</f>
        <v>1</v>
      </c>
      <c r="DC15" s="356" t="n">
        <f aca="false">SUM(DC7:DC10)</f>
        <v>0</v>
      </c>
      <c r="DD15" s="356" t="n">
        <f aca="false">SUM(DD7:DD10)</f>
        <v>0</v>
      </c>
      <c r="DE15" s="356" t="n">
        <f aca="false">SUM(DE7:DE10)</f>
        <v>0</v>
      </c>
      <c r="DF15" s="356" t="n">
        <f aca="false">SUM(DF7:DF10)</f>
        <v>0</v>
      </c>
      <c r="DG15" s="356" t="n">
        <f aca="false">SUM(DG7:DG10)</f>
        <v>0</v>
      </c>
      <c r="DI15" s="364" t="n">
        <f aca="false">CR15+CT15+CV15+CX15+CZ15+DB15+DD15+DF15</f>
        <v>5</v>
      </c>
      <c r="DJ15" s="363" t="n">
        <f aca="false">CS15+CU15+CW15+CY15+DA15+DC15+DE15+DG15</f>
        <v>3</v>
      </c>
      <c r="DK15" s="365" t="n">
        <f aca="false">DJ15/(DJ15+DI15)</f>
        <v>0.375</v>
      </c>
      <c r="DL15" s="363" t="n">
        <f aca="false">CR15+CS15+CZ15+DA15</f>
        <v>7</v>
      </c>
      <c r="DM15" s="363" t="n">
        <f aca="false">CT15+CU15+DB15+DC15</f>
        <v>1</v>
      </c>
      <c r="DN15" s="363" t="n">
        <f aca="false">CV15+CW15+DD15+DE15</f>
        <v>0</v>
      </c>
      <c r="DO15" s="363" t="n">
        <f aca="false">SUM(DL15:DN15)</f>
        <v>8</v>
      </c>
      <c r="DP15" s="366" t="n">
        <f aca="false">DM15/DO15</f>
        <v>0.125</v>
      </c>
      <c r="DQ15" s="366" t="n">
        <f aca="false">DN15/DO15</f>
        <v>0</v>
      </c>
      <c r="DR15" s="363" t="n">
        <f aca="false">CX15+CY15+DF15+DG15</f>
        <v>0</v>
      </c>
      <c r="DS15" s="363" t="n">
        <f aca="false">SUM(CR15:CY15)</f>
        <v>6</v>
      </c>
      <c r="DT15" s="367" t="n">
        <f aca="false">SUM(CZ15:DG15)</f>
        <v>2</v>
      </c>
      <c r="DU15" s="35" t="n">
        <f aca="false">SUM(CR15:DG15)</f>
        <v>8</v>
      </c>
      <c r="DX15" s="15" t="n">
        <f aca="false">(DI15/FD15) - 1</f>
        <v>-0.444444444444444</v>
      </c>
      <c r="DY15" s="15" t="n">
        <f aca="false">(DJ15/FE15) - 1</f>
        <v>0</v>
      </c>
      <c r="DZ15" s="15" t="n">
        <f aca="false">(DK15/FF15) - 1</f>
        <v>0.5</v>
      </c>
      <c r="EA15" s="15" t="n">
        <f aca="false">(DL15/FG15) - 1</f>
        <v>0.166666666666667</v>
      </c>
      <c r="EB15" s="15" t="n">
        <f aca="false">(DM15/FH15) - 1</f>
        <v>-0.8</v>
      </c>
      <c r="EC15" s="15" t="e">
        <f aca="false">(DN15/FI15) - 1</f>
        <v>#DIV/0!</v>
      </c>
      <c r="ED15" s="15" t="n">
        <f aca="false">(DO15/FJ15) - 1</f>
        <v>-0.272727272727273</v>
      </c>
      <c r="EE15" s="15" t="n">
        <f aca="false">(DP15/FK15) - 1</f>
        <v>-0.725</v>
      </c>
      <c r="EF15" s="15" t="e">
        <f aca="false">(DQ15/FL15) - 1</f>
        <v>#DIV/0!</v>
      </c>
      <c r="EG15" s="15" t="n">
        <f aca="false">(DR15/FM15) - 1</f>
        <v>-1</v>
      </c>
      <c r="EH15" s="15" t="n">
        <f aca="false">(DS15/FN15) - 1</f>
        <v>-0.25</v>
      </c>
      <c r="EI15" s="15" t="n">
        <f aca="false">(DT15/FO15) - 1</f>
        <v>-0.5</v>
      </c>
      <c r="EJ15" s="15" t="n">
        <f aca="false">(DU15/FP15) - 1</f>
        <v>-0.333333333333333</v>
      </c>
      <c r="EL15" s="356" t="s">
        <v>204</v>
      </c>
      <c r="EM15" s="356" t="n">
        <f aca="false">SUM(EM7:EM10)</f>
        <v>2</v>
      </c>
      <c r="EN15" s="356" t="n">
        <f aca="false">SUM(EN7:EN10)</f>
        <v>1</v>
      </c>
      <c r="EO15" s="356" t="n">
        <f aca="false">SUM(EO7:EO10)</f>
        <v>3</v>
      </c>
      <c r="EP15" s="356" t="n">
        <f aca="false">SUM(EP7:EP10)</f>
        <v>1</v>
      </c>
      <c r="EQ15" s="356" t="n">
        <f aca="false">SUM(EQ7:EQ10)</f>
        <v>0</v>
      </c>
      <c r="ER15" s="356" t="n">
        <f aca="false">SUM(ER7:ER10)</f>
        <v>0</v>
      </c>
      <c r="ES15" s="356" t="n">
        <f aca="false">SUM(ES7:ES10)</f>
        <v>1</v>
      </c>
      <c r="ET15" s="356" t="n">
        <f aca="false">SUM(ET7:ET10)</f>
        <v>0</v>
      </c>
      <c r="EU15" s="356" t="n">
        <f aca="false">SUM(EU7:EU10)</f>
        <v>3</v>
      </c>
      <c r="EV15" s="356" t="n">
        <f aca="false">SUM(EV7:EV10)</f>
        <v>0</v>
      </c>
      <c r="EW15" s="356" t="n">
        <f aca="false">SUM(EW7:EW10)</f>
        <v>0</v>
      </c>
      <c r="EX15" s="356" t="n">
        <f aca="false">SUM(EX7:EX10)</f>
        <v>1</v>
      </c>
      <c r="EY15" s="356" t="n">
        <f aca="false">SUM(EY7:EY10)</f>
        <v>0</v>
      </c>
      <c r="EZ15" s="356" t="n">
        <f aca="false">SUM(EZ7:EZ10)</f>
        <v>0</v>
      </c>
      <c r="FA15" s="356" t="n">
        <f aca="false">SUM(FA7:FA10)</f>
        <v>0</v>
      </c>
      <c r="FB15" s="356" t="n">
        <f aca="false">SUM(FB7:FB10)</f>
        <v>0</v>
      </c>
      <c r="FD15" s="364" t="n">
        <f aca="false">EM15+EO15+EQ15+ES15+EU15+EW15+EY15+FA15</f>
        <v>9</v>
      </c>
      <c r="FE15" s="363" t="n">
        <f aca="false">EN15+EP15+ER15+ET15+EV15+EX15+EZ15+FB15</f>
        <v>3</v>
      </c>
      <c r="FF15" s="365" t="n">
        <f aca="false">FE15/(FE15+FD15)</f>
        <v>0.25</v>
      </c>
      <c r="FG15" s="363" t="n">
        <f aca="false">EM15+EN15+EU15+EV15</f>
        <v>6</v>
      </c>
      <c r="FH15" s="363" t="n">
        <f aca="false">EO15+EP15+EW15+EX15</f>
        <v>5</v>
      </c>
      <c r="FI15" s="363" t="n">
        <f aca="false">EQ15+ER15+EY15+EZ15</f>
        <v>0</v>
      </c>
      <c r="FJ15" s="363" t="n">
        <f aca="false">SUM(FG15:FI15)</f>
        <v>11</v>
      </c>
      <c r="FK15" s="366" t="n">
        <f aca="false">FH15/FJ15</f>
        <v>0.454545454545455</v>
      </c>
      <c r="FL15" s="366" t="n">
        <f aca="false">FI15/FJ15</f>
        <v>0</v>
      </c>
      <c r="FM15" s="363" t="n">
        <f aca="false">ES15+ET15+FA15+FB15</f>
        <v>1</v>
      </c>
      <c r="FN15" s="363" t="n">
        <f aca="false">SUM(EM15:ET15)</f>
        <v>8</v>
      </c>
      <c r="FO15" s="367" t="n">
        <f aca="false">SUM(EU15:FB15)</f>
        <v>4</v>
      </c>
      <c r="FP15" s="35" t="n">
        <f aca="false">SUM(EM15:FB15)</f>
        <v>12</v>
      </c>
      <c r="GF15" s="368" t="e">
        <f aca="false">(FD15/FR15) - 1</f>
        <v>#DIV/0!</v>
      </c>
      <c r="GG15" s="369" t="e">
        <f aca="false">(FE15/FS15) - 1</f>
        <v>#DIV/0!</v>
      </c>
      <c r="GH15" s="369" t="e">
        <f aca="false">(FF15/FT15) - 1</f>
        <v>#DIV/0!</v>
      </c>
      <c r="GI15" s="369" t="e">
        <f aca="false">(FG15/FU15) - 1</f>
        <v>#DIV/0!</v>
      </c>
      <c r="GJ15" s="369" t="e">
        <f aca="false">(FH15/FV15) - 1</f>
        <v>#DIV/0!</v>
      </c>
      <c r="GK15" s="369" t="e">
        <f aca="false">(FI15/FW15) - 1</f>
        <v>#DIV/0!</v>
      </c>
      <c r="GL15" s="369" t="e">
        <f aca="false">(FJ15/FX15) - 1</f>
        <v>#DIV/0!</v>
      </c>
      <c r="GM15" s="369" t="e">
        <f aca="false">(FK15/FY15) - 1</f>
        <v>#DIV/0!</v>
      </c>
      <c r="GN15" s="369" t="e">
        <f aca="false">(FL15/FZ15) - 1</f>
        <v>#DIV/0!</v>
      </c>
      <c r="GO15" s="369" t="e">
        <f aca="false">(FM15/GA15) - 1</f>
        <v>#DIV/0!</v>
      </c>
      <c r="GP15" s="369" t="e">
        <f aca="false">(FN15/GB15) - 1</f>
        <v>#DIV/0!</v>
      </c>
      <c r="GQ15" s="369" t="e">
        <f aca="false">(FO15/GC15) - 1</f>
        <v>#DIV/0!</v>
      </c>
      <c r="GR15" s="370" t="e">
        <f aca="false">(FP15/GD15) - 1</f>
        <v>#DIV/0!</v>
      </c>
    </row>
    <row r="17" customFormat="false" ht="14.25" hidden="false" customHeight="false" outlineLevel="0" collapsed="false">
      <c r="A17" s="0" t="s">
        <v>205</v>
      </c>
      <c r="B17" s="0" t="n">
        <f aca="false">SUM(B5:B8)</f>
        <v>7</v>
      </c>
      <c r="C17" s="0" t="n">
        <f aca="false">SUM(C5:C8)</f>
        <v>1</v>
      </c>
      <c r="D17" s="0" t="n">
        <f aca="false">SUM(D5:D8)</f>
        <v>3</v>
      </c>
      <c r="E17" s="0" t="n">
        <f aca="false">SUM(E5:E8)</f>
        <v>1</v>
      </c>
      <c r="F17" s="0" t="n">
        <f aca="false">SUM(F5:F8)</f>
        <v>0</v>
      </c>
      <c r="G17" s="0" t="n">
        <f aca="false">SUM(G5:G8)</f>
        <v>0</v>
      </c>
      <c r="H17" s="0" t="n">
        <f aca="false">SUM(H5:H8)</f>
        <v>1</v>
      </c>
      <c r="I17" s="0" t="n">
        <f aca="false">SUM(I5:I8)</f>
        <v>1</v>
      </c>
      <c r="J17" s="0" t="n">
        <f aca="false">SUM(J5:J8)</f>
        <v>0</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0</v>
      </c>
      <c r="AX17" s="0" t="n">
        <f aca="false">SUM(AX5:AX8)</f>
        <v>0</v>
      </c>
      <c r="AY17" s="0" t="n">
        <f aca="false">SUM(AY5:AY8)</f>
        <v>1</v>
      </c>
      <c r="AZ17" s="0" t="n">
        <f aca="false">SUM(AZ5:AZ8)</f>
        <v>3</v>
      </c>
      <c r="BA17" s="0" t="n">
        <f aca="false">SUM(BA5:BA8)</f>
        <v>0</v>
      </c>
      <c r="BB17" s="0" t="n">
        <f aca="false">SUM(BB5:BB8)</f>
        <v>0</v>
      </c>
      <c r="BC17" s="0" t="n">
        <f aca="false">SUM(BC5:BC8)</f>
        <v>0</v>
      </c>
      <c r="BD17" s="0" t="n">
        <f aca="false">SUM(BD5:BD8)</f>
        <v>0</v>
      </c>
      <c r="BE17" s="0" t="n">
        <f aca="false">SUM(BE5:BE8)</f>
        <v>1</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0</v>
      </c>
      <c r="CS17" s="0" t="n">
        <f aca="false">SUM(CS5:CS8)</f>
        <v>0</v>
      </c>
      <c r="CT17" s="0" t="n">
        <f aca="false">SUM(CT5:CT8)</f>
        <v>0</v>
      </c>
      <c r="CU17" s="0" t="n">
        <f aca="false">SUM(CU5:CU8)</f>
        <v>1</v>
      </c>
      <c r="CV17" s="0" t="n">
        <f aca="false">SUM(CV5:CV8)</f>
        <v>0</v>
      </c>
      <c r="CW17" s="0" t="n">
        <f aca="false">SUM(CW5:CW8)</f>
        <v>0</v>
      </c>
      <c r="CX17" s="0" t="n">
        <f aca="false">SUM(CX5:CX8)</f>
        <v>0</v>
      </c>
      <c r="CY17" s="0" t="n">
        <f aca="false">SUM(CY5:CY8)</f>
        <v>0</v>
      </c>
      <c r="CZ17" s="0" t="n">
        <f aca="false">SUM(CZ5:CZ8)</f>
        <v>0</v>
      </c>
      <c r="DA17" s="0" t="n">
        <f aca="false">SUM(DA5:DA8)</f>
        <v>0</v>
      </c>
      <c r="DB17" s="0" t="n">
        <f aca="false">SUM(DB5:DB8)</f>
        <v>1</v>
      </c>
      <c r="DC17" s="0" t="n">
        <f aca="false">SUM(DC5:DC8)</f>
        <v>0</v>
      </c>
      <c r="DD17" s="0" t="n">
        <f aca="false">SUM(DD5:DD8)</f>
        <v>0</v>
      </c>
      <c r="DE17" s="0" t="n">
        <f aca="false">SUM(DE5:DE8)</f>
        <v>0</v>
      </c>
      <c r="DF17" s="0" t="n">
        <f aca="false">SUM(DF5:DF8)</f>
        <v>0</v>
      </c>
      <c r="DG17" s="0" t="n">
        <f aca="false">SUM(DG5:DG8)</f>
        <v>0</v>
      </c>
      <c r="EL17" s="0" t="s">
        <v>205</v>
      </c>
      <c r="EM17" s="0" t="n">
        <f aca="false">SUM(EM5:EM8)</f>
        <v>2</v>
      </c>
      <c r="EN17" s="0" t="n">
        <f aca="false">SUM(EN5:EN8)</f>
        <v>0</v>
      </c>
      <c r="EO17" s="0" t="n">
        <f aca="false">SUM(EO5:EO8)</f>
        <v>2</v>
      </c>
      <c r="EP17" s="0" t="n">
        <f aca="false">SUM(EP5:EP8)</f>
        <v>1</v>
      </c>
      <c r="EQ17" s="0" t="n">
        <f aca="false">SUM(EQ5:EQ8)</f>
        <v>0</v>
      </c>
      <c r="ER17" s="0" t="n">
        <f aca="false">SUM(ER5:ER8)</f>
        <v>0</v>
      </c>
      <c r="ES17" s="0" t="n">
        <f aca="false">SUM(ES5:ES8)</f>
        <v>1</v>
      </c>
      <c r="ET17" s="0" t="n">
        <f aca="false">SUM(ET5:ET8)</f>
        <v>0</v>
      </c>
      <c r="EU17" s="0" t="n">
        <f aca="false">SUM(EU5:EU8)</f>
        <v>2</v>
      </c>
      <c r="EV17" s="0" t="n">
        <f aca="false">SUM(EV5:EV8)</f>
        <v>0</v>
      </c>
      <c r="EW17" s="0" t="n">
        <f aca="false">SUM(EW5:EW8)</f>
        <v>0</v>
      </c>
      <c r="EX17" s="0" t="n">
        <f aca="false">SUM(EX5:EX8)</f>
        <v>1</v>
      </c>
      <c r="EY17" s="0" t="n">
        <f aca="false">SUM(EY5:EY8)</f>
        <v>0</v>
      </c>
      <c r="EZ17" s="0" t="n">
        <f aca="false">SUM(EZ5:EZ8)</f>
        <v>0</v>
      </c>
      <c r="FA17" s="0" t="n">
        <f aca="false">SUM(FA5:FA8)</f>
        <v>0</v>
      </c>
      <c r="FB17" s="0" t="n">
        <f aca="false">SUM(FB5:FB8)</f>
        <v>0</v>
      </c>
    </row>
    <row r="18" customFormat="false" ht="14.25" hidden="false" customHeight="false" outlineLevel="0" collapsed="false">
      <c r="A18" s="0" t="s">
        <v>206</v>
      </c>
      <c r="B18" s="0" t="n">
        <f aca="false">SUM(B9:B12)</f>
        <v>1</v>
      </c>
      <c r="C18" s="0" t="n">
        <f aca="false">SUM(C9:C12)</f>
        <v>1</v>
      </c>
      <c r="D18" s="0" t="n">
        <f aca="false">SUM(D9:D12)</f>
        <v>1</v>
      </c>
      <c r="E18" s="0" t="n">
        <f aca="false">SUM(E9:E12)</f>
        <v>1</v>
      </c>
      <c r="F18" s="0" t="n">
        <f aca="false">SUM(F9:F12)</f>
        <v>1</v>
      </c>
      <c r="G18" s="0" t="n">
        <f aca="false">SUM(G9:G12)</f>
        <v>0</v>
      </c>
      <c r="H18" s="0" t="n">
        <f aca="false">SUM(H9:H12)</f>
        <v>1</v>
      </c>
      <c r="I18" s="0" t="n">
        <f aca="false">SUM(I9:I12)</f>
        <v>0</v>
      </c>
      <c r="J18" s="0" t="n">
        <f aca="false">SUM(J9:J12)</f>
        <v>2</v>
      </c>
      <c r="K18" s="0" t="n">
        <f aca="false">SUM(K9:K12)</f>
        <v>0</v>
      </c>
      <c r="L18" s="0" t="n">
        <f aca="false">SUM(L9:L12)</f>
        <v>1</v>
      </c>
      <c r="M18" s="0" t="n">
        <f aca="false">SUM(M9:M12)</f>
        <v>0</v>
      </c>
      <c r="N18" s="0" t="n">
        <f aca="false">SUM(N9:N12)</f>
        <v>0</v>
      </c>
      <c r="O18" s="0" t="n">
        <f aca="false">SUM(O9:O12)</f>
        <v>0</v>
      </c>
      <c r="P18" s="0" t="n">
        <f aca="false">SUM(P9:P12)</f>
        <v>0</v>
      </c>
      <c r="Q18" s="0" t="n">
        <f aca="false">SUM(Q9:Q12)</f>
        <v>1</v>
      </c>
      <c r="AV18" s="0" t="s">
        <v>206</v>
      </c>
      <c r="AW18" s="0" t="n">
        <f aca="false">SUM(AW9:AW12)</f>
        <v>1</v>
      </c>
      <c r="AX18" s="0" t="n">
        <f aca="false">SUM(AX9:AX12)</f>
        <v>0</v>
      </c>
      <c r="AY18" s="0" t="n">
        <f aca="false">SUM(AY9:AY12)</f>
        <v>1</v>
      </c>
      <c r="AZ18" s="0" t="n">
        <f aca="false">SUM(AZ9:AZ12)</f>
        <v>0</v>
      </c>
      <c r="BA18" s="0" t="n">
        <f aca="false">SUM(BA9:BA12)</f>
        <v>0</v>
      </c>
      <c r="BB18" s="0" t="n">
        <f aca="false">SUM(BB9:BB12)</f>
        <v>0</v>
      </c>
      <c r="BC18" s="0" t="n">
        <f aca="false">SUM(BC9:BC12)</f>
        <v>0</v>
      </c>
      <c r="BD18" s="0" t="n">
        <f aca="false">SUM(BD9:BD12)</f>
        <v>0</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c r="CQ18" s="0" t="s">
        <v>206</v>
      </c>
      <c r="CR18" s="0" t="n">
        <f aca="false">SUM(CR9:CR12)</f>
        <v>3</v>
      </c>
      <c r="CS18" s="0" t="n">
        <f aca="false">SUM(CS9:CS12)</f>
        <v>3</v>
      </c>
      <c r="CT18" s="0" t="n">
        <f aca="false">SUM(CT9:CT12)</f>
        <v>0</v>
      </c>
      <c r="CU18" s="0" t="n">
        <f aca="false">SUM(CU9:CU12)</f>
        <v>0</v>
      </c>
      <c r="CV18" s="0" t="n">
        <f aca="false">SUM(CV9:CV12)</f>
        <v>0</v>
      </c>
      <c r="CW18" s="0" t="n">
        <f aca="false">SUM(CW9:CW12)</f>
        <v>0</v>
      </c>
      <c r="CX18" s="0" t="n">
        <f aca="false">SUM(CX9:CX12)</f>
        <v>0</v>
      </c>
      <c r="CY18" s="0" t="n">
        <f aca="false">SUM(CY9:CY12)</f>
        <v>0</v>
      </c>
      <c r="CZ18" s="0" t="n">
        <f aca="false">SUM(CZ9:CZ12)</f>
        <v>1</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0</v>
      </c>
      <c r="EL18" s="0" t="s">
        <v>206</v>
      </c>
      <c r="EM18" s="0" t="n">
        <f aca="false">SUM(EM9:EM12)</f>
        <v>2</v>
      </c>
      <c r="EN18" s="0" t="n">
        <f aca="false">SUM(EN9:EN12)</f>
        <v>1</v>
      </c>
      <c r="EO18" s="0" t="n">
        <f aca="false">SUM(EO9:EO12)</f>
        <v>1</v>
      </c>
      <c r="EP18" s="0" t="n">
        <f aca="false">SUM(EP9:EP12)</f>
        <v>0</v>
      </c>
      <c r="EQ18" s="0" t="n">
        <f aca="false">SUM(EQ9:EQ12)</f>
        <v>0</v>
      </c>
      <c r="ER18" s="0" t="n">
        <f aca="false">SUM(ER9:ER12)</f>
        <v>0</v>
      </c>
      <c r="ES18" s="0" t="n">
        <f aca="false">SUM(ES9:ES12)</f>
        <v>1</v>
      </c>
      <c r="ET18" s="0" t="n">
        <f aca="false">SUM(ET9:ET12)</f>
        <v>0</v>
      </c>
      <c r="EU18" s="0" t="n">
        <f aca="false">SUM(EU9:EU12)</f>
        <v>1</v>
      </c>
      <c r="EV18" s="0" t="n">
        <f aca="false">SUM(EV9:EV12)</f>
        <v>0</v>
      </c>
      <c r="EW18" s="0" t="n">
        <f aca="false">SUM(EW9:EW12)</f>
        <v>0</v>
      </c>
      <c r="EX18" s="0" t="n">
        <f aca="false">SUM(EX9:EX12)</f>
        <v>0</v>
      </c>
      <c r="EY18" s="0" t="n">
        <f aca="false">SUM(EY9:EY12)</f>
        <v>0</v>
      </c>
      <c r="EZ18" s="0" t="n">
        <f aca="false">SUM(EZ9:EZ12)</f>
        <v>0</v>
      </c>
      <c r="FA18" s="0" t="n">
        <f aca="false">SUM(FA9:FA12)</f>
        <v>0</v>
      </c>
      <c r="FB18" s="0" t="n">
        <f aca="false">SUM(FB9:FB12)</f>
        <v>0</v>
      </c>
    </row>
    <row r="20" customFormat="false" ht="14.25" hidden="false" customHeight="false" outlineLevel="0" collapsed="false">
      <c r="CQ20" s="0" t="s">
        <v>210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5" hidden="false" customHeight="false" outlineLevel="0" collapsed="false">
      <c r="A24" s="471" t="s">
        <v>260</v>
      </c>
      <c r="S24" s="152" t="n">
        <f aca="false">Y14</f>
        <v>20</v>
      </c>
      <c r="T24" s="152" t="n">
        <f aca="false">Y15</f>
        <v>14</v>
      </c>
      <c r="U24" s="153" t="n">
        <f aca="false">V24/S24</f>
        <v>0.35</v>
      </c>
      <c r="V24" s="154" t="n">
        <f aca="false">W14</f>
        <v>7</v>
      </c>
      <c r="W24" s="153" t="n">
        <f aca="false">X24/S24</f>
        <v>0.2</v>
      </c>
      <c r="X24" s="154" t="n">
        <f aca="false">C14+E14+G14+K14+M14+O14</f>
        <v>4</v>
      </c>
      <c r="Y24" s="153" t="n">
        <f aca="false">Z24/X24</f>
        <v>0.5</v>
      </c>
      <c r="Z24" s="154" t="n">
        <f aca="false">E14+M14</f>
        <v>2</v>
      </c>
      <c r="AA24" s="155" t="n">
        <f aca="false">X14</f>
        <v>1</v>
      </c>
      <c r="AB24" s="155" t="n">
        <f aca="false">X15</f>
        <v>0</v>
      </c>
      <c r="AC24" s="155" t="n">
        <f aca="false">AB14</f>
        <v>4</v>
      </c>
      <c r="AD24" s="155" t="n">
        <f aca="false">AB15</f>
        <v>2</v>
      </c>
      <c r="AE24" s="152" t="n">
        <f aca="false">AC14</f>
        <v>20</v>
      </c>
      <c r="AF24" s="152" t="n">
        <f aca="false">AC15</f>
        <v>12</v>
      </c>
      <c r="AG24" s="152" t="n">
        <f aca="false">AD14</f>
        <v>4</v>
      </c>
      <c r="AH24" s="152" t="n">
        <f aca="false">AD15</f>
        <v>4</v>
      </c>
      <c r="BN24" s="152" t="n">
        <f aca="false">BT14</f>
        <v>7</v>
      </c>
      <c r="BO24" s="152" t="n">
        <f aca="false">BT15</f>
        <v>3</v>
      </c>
      <c r="BP24" s="153" t="n">
        <f aca="false">BQ24/BN24</f>
        <v>0.714285714285714</v>
      </c>
      <c r="BQ24" s="154" t="n">
        <f aca="false">BR14</f>
        <v>5</v>
      </c>
      <c r="BR24" s="153" t="n">
        <f aca="false">BS24/BN24</f>
        <v>0.428571428571429</v>
      </c>
      <c r="BS24" s="154" t="n">
        <f aca="false">AX14+AZ14+BB14+BF14+BH14+BJ14</f>
        <v>3</v>
      </c>
      <c r="BT24" s="153" t="n">
        <f aca="false">BU24/BS24</f>
        <v>1</v>
      </c>
      <c r="BU24" s="154" t="n">
        <f aca="false">AZ14+BH14</f>
        <v>3</v>
      </c>
      <c r="BV24" s="155" t="n">
        <f aca="false">BS14</f>
        <v>0</v>
      </c>
      <c r="BW24" s="155" t="n">
        <f aca="false">BS15</f>
        <v>0</v>
      </c>
      <c r="BX24" s="155" t="n">
        <f aca="false">BW14</f>
        <v>0</v>
      </c>
      <c r="BY24" s="155" t="n">
        <f aca="false">BW15</f>
        <v>0</v>
      </c>
      <c r="BZ24" s="152" t="n">
        <f aca="false">BX14</f>
        <v>6</v>
      </c>
      <c r="CA24" s="152" t="n">
        <f aca="false">BX15</f>
        <v>3</v>
      </c>
      <c r="CB24" s="152" t="n">
        <f aca="false">BY14</f>
        <v>1</v>
      </c>
      <c r="CC24" s="152" t="n">
        <f aca="false">BY15</f>
        <v>0</v>
      </c>
    </row>
    <row r="25" customFormat="false" ht="13.8" hidden="false" customHeight="false" outlineLevel="0" collapsed="false"/>
    <row r="26" customFormat="false" ht="15" hidden="false" customHeight="false" outlineLevel="0" collapsed="false">
      <c r="A26" s="471" t="s">
        <v>261</v>
      </c>
    </row>
    <row r="27" customFormat="false" ht="13.8" hidden="false" customHeight="false" outlineLevel="0" collapsed="false"/>
    <row r="28" customFormat="false" ht="13.8" hidden="false" customHeight="false" outlineLevel="0" collapsed="false">
      <c r="A28" s="0" t="s">
        <v>262</v>
      </c>
    </row>
    <row r="29" customFormat="false" ht="13.8" hidden="false" customHeight="false" outlineLevel="0" collapsed="false">
      <c r="A29" s="0" t="s">
        <v>263</v>
      </c>
    </row>
    <row r="30" customFormat="false" ht="13.8" hidden="false" customHeight="false" outlineLevel="0" collapsed="false">
      <c r="A30" s="0" t="s">
        <v>264</v>
      </c>
    </row>
  </sheetData>
  <mergeCells count="49">
    <mergeCell ref="B2:I2"/>
    <mergeCell ref="J2:Q2"/>
    <mergeCell ref="S2:AD2"/>
    <mergeCell ref="AH2:AS2"/>
    <mergeCell ref="AW2:BD2"/>
    <mergeCell ref="BE2:BL2"/>
    <mergeCell ref="BN2:BY2"/>
    <mergeCell ref="CC2:CN2"/>
    <mergeCell ref="CR2:CY2"/>
    <mergeCell ref="CZ2:DG2"/>
    <mergeCell ref="DI2:DT2"/>
    <mergeCell ref="DX2:EI2"/>
    <mergeCell ref="EM2:ET2"/>
    <mergeCell ref="EU2:FB2"/>
    <mergeCell ref="FD2:FO2"/>
    <mergeCell ref="FR2:GC2"/>
    <mergeCell ref="GF2:GQ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 ref="EM3:EN3"/>
    <mergeCell ref="EO3:EP3"/>
    <mergeCell ref="EQ3:ER3"/>
    <mergeCell ref="ES3:ET3"/>
    <mergeCell ref="EU3:EV3"/>
    <mergeCell ref="EW3:EX3"/>
    <mergeCell ref="EY3:EZ3"/>
    <mergeCell ref="FA3:FB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conditionalFormatting sqref="GF5:GR15">
    <cfRule type="colorScale" priority="5">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J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5" activeCellId="1" sqref="E31:G31 B5"/>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s>
  <sheetData>
    <row r="1" customFormat="false" ht="25.5" hidden="false" customHeight="fals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row>
    <row r="2" customFormat="fals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PdG Sud Total</v>
      </c>
      <c r="T2" s="325"/>
      <c r="U2" s="325"/>
      <c r="V2" s="325"/>
      <c r="W2" s="325"/>
      <c r="X2" s="325"/>
      <c r="Y2" s="325"/>
      <c r="Z2" s="325"/>
      <c r="AA2" s="325"/>
      <c r="AB2" s="325"/>
      <c r="AC2" s="325"/>
      <c r="AD2" s="325"/>
      <c r="AE2" s="324"/>
      <c r="AF2" s="324"/>
      <c r="AG2" s="324"/>
      <c r="AH2" s="326" t="str">
        <f aca="false">"Changement depuis 2022 " &amp; $AX1</f>
        <v>Changement depuis 2022 PdG Sud Total</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PdG Sud Total</v>
      </c>
      <c r="BO2" s="325"/>
      <c r="BP2" s="325"/>
      <c r="BQ2" s="325"/>
      <c r="BR2" s="325"/>
      <c r="BS2" s="325"/>
      <c r="BT2" s="325"/>
      <c r="BU2" s="325"/>
      <c r="BV2" s="325"/>
      <c r="BW2" s="325"/>
      <c r="BX2" s="325"/>
      <c r="BY2" s="325"/>
      <c r="BZ2" s="324"/>
      <c r="CA2" s="324"/>
      <c r="CB2" s="324"/>
      <c r="CC2" s="326" t="str">
        <f aca="false">"Changement depuis 2022 " &amp; $AX1</f>
        <v>Changement depuis 2022 PdG Sud Total</v>
      </c>
      <c r="CD2" s="326"/>
      <c r="CE2" s="326"/>
      <c r="CF2" s="326"/>
      <c r="CG2" s="326"/>
      <c r="CH2" s="326"/>
      <c r="CI2" s="326"/>
      <c r="CJ2" s="326"/>
      <c r="CK2" s="326"/>
      <c r="CL2" s="326"/>
      <c r="CM2" s="326"/>
      <c r="CN2" s="326"/>
      <c r="CO2" s="327"/>
      <c r="CP2" s="324"/>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PdG Sud Total</v>
      </c>
      <c r="DJ2" s="325"/>
      <c r="DK2" s="325"/>
      <c r="DL2" s="325"/>
      <c r="DM2" s="325"/>
      <c r="DN2" s="325"/>
      <c r="DO2" s="325"/>
      <c r="DP2" s="325"/>
      <c r="DQ2" s="325"/>
      <c r="DR2" s="325"/>
      <c r="DS2" s="325"/>
      <c r="DT2" s="325"/>
      <c r="DU2" s="324"/>
      <c r="DV2" s="324"/>
      <c r="DW2" s="324"/>
      <c r="DX2" s="326" t="str">
        <f aca="false">"Changement depuis 2021 " &amp; $CS1</f>
        <v>Changement depuis 2021 PdG Sud Total</v>
      </c>
      <c r="DY2" s="326"/>
      <c r="DZ2" s="326"/>
      <c r="EA2" s="326"/>
      <c r="EB2" s="326"/>
      <c r="EC2" s="326"/>
      <c r="ED2" s="326"/>
      <c r="EE2" s="326"/>
      <c r="EF2" s="326"/>
      <c r="EG2" s="326"/>
      <c r="EH2" s="326"/>
      <c r="EI2" s="326"/>
      <c r="EJ2" s="327"/>
    </row>
    <row r="3" customFormat="false" ht="16.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F3" s="324"/>
      <c r="AG3" s="324"/>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A3" s="324"/>
      <c r="CB3" s="324"/>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P3" s="324"/>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V3" s="324"/>
      <c r="DW3" s="324"/>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row>
    <row r="4" customFormat="false" ht="21.75"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row>
    <row r="5" customFormat="false" ht="15.75" hidden="false" customHeight="false" outlineLevel="0" collapsed="false">
      <c r="A5" s="344" t="n">
        <v>0.291666666666667</v>
      </c>
      <c r="B5" s="345" t="n">
        <f aca="false">StJeanDeG!B5+'Challex-&gt;Dardagny'!B5+'Challex-&gt;LaPlaine'!B5+Pougny!B5</f>
        <v>0</v>
      </c>
      <c r="C5" s="345" t="n">
        <f aca="false">StJeanDeG!C5+'Challex-&gt;Dardagny'!C5+'Challex-&gt;LaPlaine'!C5+Pougny!C5</f>
        <v>1</v>
      </c>
      <c r="D5" s="345" t="n">
        <f aca="false">StJeanDeG!D5+'Challex-&gt;Dardagny'!D5+'Challex-&gt;LaPlaine'!D5+Pougny!D5</f>
        <v>0</v>
      </c>
      <c r="E5" s="345" t="n">
        <f aca="false">StJeanDeG!E5+'Challex-&gt;Dardagny'!E5+'Challex-&gt;LaPlaine'!E5+Pougny!E5</f>
        <v>0</v>
      </c>
      <c r="F5" s="345" t="n">
        <f aca="false">StJeanDeG!F5+'Challex-&gt;Dardagny'!F5+'Challex-&gt;LaPlaine'!F5+Pougny!F5</f>
        <v>0</v>
      </c>
      <c r="G5" s="345" t="n">
        <f aca="false">StJeanDeG!G5+'Challex-&gt;Dardagny'!G5+'Challex-&gt;LaPlaine'!G5+Pougny!G5</f>
        <v>0</v>
      </c>
      <c r="H5" s="345" t="n">
        <f aca="false">StJeanDeG!H5+'Challex-&gt;Dardagny'!H5+'Challex-&gt;LaPlaine'!H5+Pougny!H5</f>
        <v>0</v>
      </c>
      <c r="I5" s="345" t="n">
        <f aca="false">StJeanDeG!I5+'Challex-&gt;Dardagny'!I5+'Challex-&gt;LaPlaine'!I5+Pougny!I5</f>
        <v>0</v>
      </c>
      <c r="J5" s="345" t="n">
        <f aca="false">StJeanDeG!J5+'Challex-&gt;Dardagny'!J5+'Challex-&gt;LaPlaine'!J5+Pougny!J5</f>
        <v>0</v>
      </c>
      <c r="K5" s="345" t="n">
        <f aca="false">StJeanDeG!K5+'Challex-&gt;Dardagny'!K5+'Challex-&gt;LaPlaine'!K5+Pougny!K5</f>
        <v>0</v>
      </c>
      <c r="L5" s="345" t="n">
        <f aca="false">StJeanDeG!L5+'Challex-&gt;Dardagny'!L5+'Challex-&gt;LaPlaine'!L5+Pougny!L5</f>
        <v>0</v>
      </c>
      <c r="M5" s="345" t="n">
        <f aca="false">StJeanDeG!M5+'Challex-&gt;Dardagny'!M5+'Challex-&gt;LaPlaine'!M5+Pougny!M5</f>
        <v>0</v>
      </c>
      <c r="N5" s="345" t="n">
        <f aca="false">StJeanDeG!N5+'Challex-&gt;Dardagny'!N5+'Challex-&gt;LaPlaine'!N5+Pougny!N5</f>
        <v>0</v>
      </c>
      <c r="O5" s="345" t="n">
        <f aca="false">StJeanDeG!O5+'Challex-&gt;Dardagny'!O5+'Challex-&gt;LaPlaine'!O5+Pougny!O5</f>
        <v>0</v>
      </c>
      <c r="P5" s="345" t="n">
        <f aca="false">StJeanDeG!P5+'Challex-&gt;Dardagny'!P5+'Challex-&gt;LaPlaine'!P5+Pougny!P5</f>
        <v>0</v>
      </c>
      <c r="Q5" s="345" t="n">
        <f aca="false">StJeanDeG!Q5+'Challex-&gt;Dardagny'!Q5+'Challex-&gt;LaPlaine'!Q5+Pougny!Q5</f>
        <v>0</v>
      </c>
      <c r="S5" s="340" t="n">
        <f aca="false">B5+D5+F5+H5+J5+L5+N5+P5</f>
        <v>0</v>
      </c>
      <c r="T5" s="4" t="n">
        <f aca="false">C5+E5+G5+I5+K5+M5+O5+Q5</f>
        <v>1</v>
      </c>
      <c r="U5" s="341" t="n">
        <f aca="false">T5/(T5+S5)</f>
        <v>1</v>
      </c>
      <c r="V5" s="4" t="n">
        <f aca="false">B5+C5+J5+K5</f>
        <v>1</v>
      </c>
      <c r="W5" s="4" t="n">
        <f aca="false">D5+E5+L5+M5</f>
        <v>0</v>
      </c>
      <c r="X5" s="4" t="n">
        <f aca="false">F5+G5+N5+O5</f>
        <v>0</v>
      </c>
      <c r="Y5" s="4" t="n">
        <f aca="false">SUM(V5:X5)</f>
        <v>1</v>
      </c>
      <c r="Z5" s="15" t="n">
        <f aca="false">W5/Y5</f>
        <v>0</v>
      </c>
      <c r="AA5" s="15" t="n">
        <f aca="false">X5/Y5</f>
        <v>0</v>
      </c>
      <c r="AB5" s="4" t="n">
        <f aca="false">H5+I5+P5+Q5</f>
        <v>0</v>
      </c>
      <c r="AC5" s="4" t="n">
        <f aca="false">SUM(B5:I5)</f>
        <v>1</v>
      </c>
      <c r="AD5" s="342" t="n">
        <f aca="false">SUM(J5:Q5)</f>
        <v>0</v>
      </c>
      <c r="AE5" s="343" t="n">
        <f aca="false">SUM(B5:Q5)</f>
        <v>1</v>
      </c>
      <c r="AH5" s="15" t="e">
        <f aca="false">(S5/BN5) - 1</f>
        <v>#DIV/0!</v>
      </c>
      <c r="AI5" s="15" t="e">
        <f aca="false">(T5/BO5) - 1</f>
        <v>#DIV/0!</v>
      </c>
      <c r="AJ5" s="15" t="e">
        <f aca="false">(U5/BP5) - 1</f>
        <v>#DIV/0!</v>
      </c>
      <c r="AK5" s="15" t="e">
        <f aca="false">(V5/BQ5) - 1</f>
        <v>#DIV/0!</v>
      </c>
      <c r="AL5" s="15" t="e">
        <f aca="false">(W5/BR5) - 1</f>
        <v>#DIV/0!</v>
      </c>
      <c r="AM5" s="15" t="e">
        <f aca="false">(X5/BS5) - 1</f>
        <v>#DIV/0!</v>
      </c>
      <c r="AN5" s="15" t="e">
        <f aca="false">(Y5/BT5) - 1</f>
        <v>#DIV/0!</v>
      </c>
      <c r="AO5" s="15" t="e">
        <f aca="false">(Z5/BU5) - 1</f>
        <v>#DIV/0!</v>
      </c>
      <c r="AP5" s="15" t="e">
        <f aca="false">(AA5/BV5) - 1</f>
        <v>#DIV/0!</v>
      </c>
      <c r="AQ5" s="15" t="e">
        <f aca="false">(AB5/BW5) - 1</f>
        <v>#DIV/0!</v>
      </c>
      <c r="AR5" s="15" t="e">
        <f aca="false">(AC5/BX5) - 1</f>
        <v>#DIV/0!</v>
      </c>
      <c r="AS5" s="15" t="e">
        <f aca="false">(AD5/BY5) - 1</f>
        <v>#DIV/0!</v>
      </c>
      <c r="AT5" s="15" t="e">
        <f aca="false">(AE5/BZ5) - 1</f>
        <v>#DIV/0!</v>
      </c>
      <c r="AV5" s="344" t="n">
        <v>0.291666666666667</v>
      </c>
      <c r="AW5" s="345"/>
      <c r="AX5" s="371"/>
      <c r="AY5" s="345"/>
      <c r="AZ5" s="371"/>
      <c r="BA5" s="345"/>
      <c r="BB5" s="371"/>
      <c r="BC5" s="345"/>
      <c r="BD5" s="371"/>
      <c r="BE5" s="345"/>
      <c r="BF5" s="371"/>
      <c r="BG5" s="345"/>
      <c r="BH5" s="371"/>
      <c r="BI5" s="345"/>
      <c r="BJ5" s="371"/>
      <c r="BK5" s="345"/>
      <c r="BL5" s="371"/>
      <c r="BN5" s="340" t="n">
        <f aca="false">AW5+AY5+BA5+BC5+BE5+BG5+BI5+BK5</f>
        <v>0</v>
      </c>
      <c r="BO5" s="4" t="n">
        <f aca="false">AX5+AZ5+BB5+BD5+BF5+BH5+BJ5+BL5</f>
        <v>0</v>
      </c>
      <c r="BP5" s="341" t="e">
        <f aca="false">BO5/(BO5+BN5)</f>
        <v>#DIV/0!</v>
      </c>
      <c r="BQ5" s="4" t="n">
        <f aca="false">AW5+AX5+BE5+BF5</f>
        <v>0</v>
      </c>
      <c r="BR5" s="4" t="n">
        <f aca="false">AY5+AZ5+BG5+BH5</f>
        <v>0</v>
      </c>
      <c r="BS5" s="4" t="n">
        <f aca="false">BA5+BB5+BI5+BJ5</f>
        <v>0</v>
      </c>
      <c r="BT5" s="4" t="n">
        <f aca="false">SUM(BQ5:BS5)</f>
        <v>0</v>
      </c>
      <c r="BU5" s="15" t="e">
        <f aca="false">BR5/BT5</f>
        <v>#DIV/0!</v>
      </c>
      <c r="BV5" s="15" t="e">
        <f aca="false">BS5/BT5</f>
        <v>#DIV/0!</v>
      </c>
      <c r="BW5" s="4" t="n">
        <f aca="false">BC5+BD5+BK5+BL5</f>
        <v>0</v>
      </c>
      <c r="BX5" s="4" t="n">
        <f aca="false">SUM(AW5:BD5)</f>
        <v>0</v>
      </c>
      <c r="BY5" s="342" t="n">
        <f aca="false">SUM(BE5:BL5)</f>
        <v>0</v>
      </c>
      <c r="BZ5" s="343" t="n">
        <f aca="false">SUM(AW5:BL5)</f>
        <v>0</v>
      </c>
      <c r="CC5" s="15" t="n">
        <f aca="false">(BN5/DI5) - 1</f>
        <v>-1</v>
      </c>
      <c r="CD5" s="15" t="n">
        <f aca="false">(BO5/DJ5) - 1</f>
        <v>-1</v>
      </c>
      <c r="CE5" s="15" t="e">
        <f aca="false">(BP5/DK5) - 1</f>
        <v>#DIV/0!</v>
      </c>
      <c r="CF5" s="15" t="n">
        <f aca="false">(BQ5/DL5) - 1</f>
        <v>-1</v>
      </c>
      <c r="CG5" s="15" t="n">
        <f aca="false">(BR5/DM5) - 1</f>
        <v>-1</v>
      </c>
      <c r="CH5" s="15" t="e">
        <f aca="false">(BS5/DN5) - 1</f>
        <v>#DIV/0!</v>
      </c>
      <c r="CI5" s="15" t="n">
        <f aca="false">(BT5/DO5) - 1</f>
        <v>-1</v>
      </c>
      <c r="CJ5" s="15" t="e">
        <f aca="false">(BU5/DP5) - 1</f>
        <v>#DIV/0!</v>
      </c>
      <c r="CK5" s="15" t="e">
        <f aca="false">(BV5/DQ5) - 1</f>
        <v>#DIV/0!</v>
      </c>
      <c r="CL5" s="15" t="n">
        <f aca="false">(BW5/DR5) - 1</f>
        <v>-1</v>
      </c>
      <c r="CM5" s="15" t="n">
        <f aca="false">(BX5/DS5) - 1</f>
        <v>-1</v>
      </c>
      <c r="CN5" s="15" t="e">
        <f aca="false">(BY5/DT5) - 1</f>
        <v>#DIV/0!</v>
      </c>
      <c r="CO5" s="15" t="n">
        <f aca="false">(BZ5/DU5) - 1</f>
        <v>-1</v>
      </c>
      <c r="CQ5" s="344" t="n">
        <v>0.291666666666667</v>
      </c>
      <c r="CR5" s="345" t="n">
        <f aca="false">StJeanDeG!CR5+'Challex-&gt;Dardagny'!CR5+'Challex-&gt;LaPlaine'!CR5+Pougny!CR5</f>
        <v>4</v>
      </c>
      <c r="CS5" s="345" t="n">
        <f aca="false">StJeanDeG!CS5+'Challex-&gt;Dardagny'!CS5+'Challex-&gt;LaPlaine'!CS5+Pougny!CS5</f>
        <v>1</v>
      </c>
      <c r="CT5" s="345" t="n">
        <f aca="false">StJeanDeG!CT5+'Challex-&gt;Dardagny'!CT5+'Challex-&gt;LaPlaine'!CT5+Pougny!CT5</f>
        <v>1</v>
      </c>
      <c r="CU5" s="345" t="n">
        <f aca="false">StJeanDeG!CU5+'Challex-&gt;Dardagny'!CU5+'Challex-&gt;LaPlaine'!CU5+Pougny!CU5</f>
        <v>3</v>
      </c>
      <c r="CV5" s="345" t="n">
        <f aca="false">StJeanDeG!CV5+'Challex-&gt;Dardagny'!CV5+'Challex-&gt;LaPlaine'!CV5+Pougny!CV5</f>
        <v>0</v>
      </c>
      <c r="CW5" s="345" t="n">
        <f aca="false">StJeanDeG!CW5+'Challex-&gt;Dardagny'!CW5+'Challex-&gt;LaPlaine'!CW5+Pougny!CW5</f>
        <v>0</v>
      </c>
      <c r="CX5" s="345" t="n">
        <f aca="false">StJeanDeG!CX5+'Challex-&gt;Dardagny'!CX5+'Challex-&gt;LaPlaine'!CX5+Pougny!CX5</f>
        <v>0</v>
      </c>
      <c r="CY5" s="345" t="n">
        <f aca="false">StJeanDeG!CY5+'Challex-&gt;Dardagny'!CY5+'Challex-&gt;LaPlaine'!CY5+Pougny!CY5</f>
        <v>1</v>
      </c>
      <c r="CZ5" s="345" t="n">
        <f aca="false">StJeanDeG!CZ5+'Challex-&gt;Dardagny'!CZ5+'Challex-&gt;LaPlaine'!CZ5+Pougny!CZ5</f>
        <v>0</v>
      </c>
      <c r="DA5" s="345" t="n">
        <f aca="false">StJeanDeG!DA5+'Challex-&gt;Dardagny'!DA5+'Challex-&gt;LaPlaine'!DA5+Pougny!DA5</f>
        <v>0</v>
      </c>
      <c r="DB5" s="345" t="n">
        <f aca="false">StJeanDeG!DB5+'Challex-&gt;Dardagny'!DB5+'Challex-&gt;LaPlaine'!DB5+Pougny!DB5</f>
        <v>0</v>
      </c>
      <c r="DC5" s="345" t="n">
        <f aca="false">StJeanDeG!DC5+'Challex-&gt;Dardagny'!DC5+'Challex-&gt;LaPlaine'!DC5+Pougny!DC5</f>
        <v>0</v>
      </c>
      <c r="DD5" s="345" t="n">
        <f aca="false">StJeanDeG!DD5+'Challex-&gt;Dardagny'!DD5+'Challex-&gt;LaPlaine'!DD5+Pougny!DD5</f>
        <v>0</v>
      </c>
      <c r="DE5" s="345" t="n">
        <f aca="false">StJeanDeG!DE5+'Challex-&gt;Dardagny'!DE5+'Challex-&gt;LaPlaine'!DE5+Pougny!DE5</f>
        <v>0</v>
      </c>
      <c r="DF5" s="345" t="n">
        <f aca="false">StJeanDeG!DF5+'Challex-&gt;Dardagny'!DF5+'Challex-&gt;LaPlaine'!DF5+Pougny!DF5</f>
        <v>0</v>
      </c>
      <c r="DG5" s="345" t="n">
        <f aca="false">StJeanDeG!DG5+'Challex-&gt;Dardagny'!DG5+'Challex-&gt;LaPlaine'!DG5+Pougny!DG5</f>
        <v>0</v>
      </c>
      <c r="DI5" s="340" t="n">
        <f aca="false">CR5+CT5+CV5+CX5+CZ5+DB5+DD5+DF5</f>
        <v>5</v>
      </c>
      <c r="DJ5" s="4" t="n">
        <f aca="false">CS5+CU5+CW5+CY5+DA5+DC5+DE5+DG5</f>
        <v>5</v>
      </c>
      <c r="DK5" s="341" t="n">
        <f aca="false">DJ5/(DJ5+DI5)</f>
        <v>0.5</v>
      </c>
      <c r="DL5" s="4" t="n">
        <f aca="false">CR5+CS5+CZ5+DA5</f>
        <v>5</v>
      </c>
      <c r="DM5" s="4" t="n">
        <f aca="false">CT5+CU5+DB5+DC5</f>
        <v>4</v>
      </c>
      <c r="DN5" s="4" t="n">
        <f aca="false">CV5+CW5+DD5+DE5</f>
        <v>0</v>
      </c>
      <c r="DO5" s="4" t="n">
        <f aca="false">SUM(DL5:DN5)</f>
        <v>9</v>
      </c>
      <c r="DP5" s="15" t="n">
        <f aca="false">DM5/DO5</f>
        <v>0.444444444444444</v>
      </c>
      <c r="DQ5" s="15" t="n">
        <f aca="false">DN5/DO5</f>
        <v>0</v>
      </c>
      <c r="DR5" s="4" t="n">
        <f aca="false">CX5+CY5+DF5+DG5</f>
        <v>1</v>
      </c>
      <c r="DS5" s="4" t="n">
        <f aca="false">SUM(CR5:CY5)</f>
        <v>10</v>
      </c>
      <c r="DT5" s="342" t="n">
        <f aca="false">SUM(CZ5:DG5)</f>
        <v>0</v>
      </c>
      <c r="DU5" s="343" t="n">
        <f aca="false">SUM(CR5:DG5)</f>
        <v>10</v>
      </c>
      <c r="DX5" s="15" t="e">
        <f aca="false">(DI5/FD5) - 1</f>
        <v>#DIV/0!</v>
      </c>
      <c r="DY5" s="15" t="e">
        <f aca="false">(DJ5/FE5) - 1</f>
        <v>#DIV/0!</v>
      </c>
      <c r="DZ5" s="15" t="e">
        <f aca="false">(DK5/FF5) - 1</f>
        <v>#DIV/0!</v>
      </c>
      <c r="EA5" s="15" t="e">
        <f aca="false">(DL5/FG5) - 1</f>
        <v>#DIV/0!</v>
      </c>
      <c r="EB5" s="15" t="e">
        <f aca="false">(DM5/FH5) - 1</f>
        <v>#DIV/0!</v>
      </c>
      <c r="EC5" s="15" t="e">
        <f aca="false">(DN5/FI5) - 1</f>
        <v>#DIV/0!</v>
      </c>
      <c r="ED5" s="15" t="e">
        <f aca="false">(DO5/FJ5) - 1</f>
        <v>#DIV/0!</v>
      </c>
      <c r="EE5" s="15" t="e">
        <f aca="false">(DP5/FK5) - 1</f>
        <v>#DIV/0!</v>
      </c>
      <c r="EF5" s="15" t="e">
        <f aca="false">(DQ5/FL5) - 1</f>
        <v>#DIV/0!</v>
      </c>
      <c r="EG5" s="15" t="e">
        <f aca="false">(DR5/FM5) - 1</f>
        <v>#DIV/0!</v>
      </c>
      <c r="EH5" s="15" t="e">
        <f aca="false">(DS5/FN5) - 1</f>
        <v>#DIV/0!</v>
      </c>
      <c r="EI5" s="15" t="e">
        <f aca="false">(DT5/FO5) - 1</f>
        <v>#DIV/0!</v>
      </c>
      <c r="EJ5" s="15" t="e">
        <f aca="false">(DU5/FP5) - 1</f>
        <v>#DIV/0!</v>
      </c>
    </row>
    <row r="6" customFormat="false" ht="15.75" hidden="false" customHeight="false" outlineLevel="0" collapsed="false">
      <c r="A6" s="349" t="n">
        <v>0.302083333333333</v>
      </c>
      <c r="B6" s="345" t="n">
        <f aca="false">StJeanDeG!B6+'Challex-&gt;Dardagny'!B6+'Challex-&gt;LaPlaine'!B6+Pougny!B6</f>
        <v>1</v>
      </c>
      <c r="C6" s="345" t="n">
        <f aca="false">StJeanDeG!C6+'Challex-&gt;Dardagny'!C6+'Challex-&gt;LaPlaine'!C6+Pougny!C6</f>
        <v>2</v>
      </c>
      <c r="D6" s="345" t="n">
        <f aca="false">StJeanDeG!D6+'Challex-&gt;Dardagny'!D6+'Challex-&gt;LaPlaine'!D6+Pougny!D6</f>
        <v>0</v>
      </c>
      <c r="E6" s="345" t="n">
        <f aca="false">StJeanDeG!E6+'Challex-&gt;Dardagny'!E6+'Challex-&gt;LaPlaine'!E6+Pougny!E6</f>
        <v>1</v>
      </c>
      <c r="F6" s="345" t="n">
        <f aca="false">StJeanDeG!F6+'Challex-&gt;Dardagny'!F6+'Challex-&gt;LaPlaine'!F6+Pougny!F6</f>
        <v>1</v>
      </c>
      <c r="G6" s="345" t="n">
        <f aca="false">StJeanDeG!G6+'Challex-&gt;Dardagny'!G6+'Challex-&gt;LaPlaine'!G6+Pougny!G6</f>
        <v>0</v>
      </c>
      <c r="H6" s="345" t="n">
        <f aca="false">StJeanDeG!H6+'Challex-&gt;Dardagny'!H6+'Challex-&gt;LaPlaine'!H6+Pougny!H6</f>
        <v>1</v>
      </c>
      <c r="I6" s="345" t="n">
        <f aca="false">StJeanDeG!I6+'Challex-&gt;Dardagny'!I6+'Challex-&gt;LaPlaine'!I6+Pougny!I6</f>
        <v>0</v>
      </c>
      <c r="J6" s="345" t="n">
        <f aca="false">StJeanDeG!J6+'Challex-&gt;Dardagny'!J6+'Challex-&gt;LaPlaine'!J6+Pougny!J6</f>
        <v>0</v>
      </c>
      <c r="K6" s="345" t="n">
        <f aca="false">StJeanDeG!K6+'Challex-&gt;Dardagny'!K6+'Challex-&gt;LaPlaine'!K6+Pougny!K6</f>
        <v>0</v>
      </c>
      <c r="L6" s="345" t="n">
        <f aca="false">StJeanDeG!L6+'Challex-&gt;Dardagny'!L6+'Challex-&gt;LaPlaine'!L6+Pougny!L6</f>
        <v>0</v>
      </c>
      <c r="M6" s="345" t="n">
        <f aca="false">StJeanDeG!M6+'Challex-&gt;Dardagny'!M6+'Challex-&gt;LaPlaine'!M6+Pougny!M6</f>
        <v>0</v>
      </c>
      <c r="N6" s="345" t="n">
        <f aca="false">StJeanDeG!N6+'Challex-&gt;Dardagny'!N6+'Challex-&gt;LaPlaine'!N6+Pougny!N6</f>
        <v>0</v>
      </c>
      <c r="O6" s="345" t="n">
        <f aca="false">StJeanDeG!O6+'Challex-&gt;Dardagny'!O6+'Challex-&gt;LaPlaine'!O6+Pougny!O6</f>
        <v>0</v>
      </c>
      <c r="P6" s="345" t="n">
        <f aca="false">StJeanDeG!P6+'Challex-&gt;Dardagny'!P6+'Challex-&gt;LaPlaine'!P6+Pougny!P6</f>
        <v>0</v>
      </c>
      <c r="Q6" s="345" t="n">
        <f aca="false">StJeanDeG!Q6+'Challex-&gt;Dardagny'!Q6+'Challex-&gt;LaPlaine'!Q6+Pougny!Q6</f>
        <v>0</v>
      </c>
      <c r="S6" s="340" t="n">
        <f aca="false">B6+D6+F6+H6+J6+L6+N6+P6</f>
        <v>3</v>
      </c>
      <c r="T6" s="4" t="n">
        <f aca="false">C6+E6+G6+I6+K6+M6+O6+Q6</f>
        <v>3</v>
      </c>
      <c r="U6" s="341" t="n">
        <f aca="false">T6/(T6+S6)</f>
        <v>0.5</v>
      </c>
      <c r="V6" s="4" t="n">
        <f aca="false">B6+C6+J6+K6</f>
        <v>3</v>
      </c>
      <c r="W6" s="4" t="n">
        <f aca="false">D6+E6+L6+M6</f>
        <v>1</v>
      </c>
      <c r="X6" s="4" t="n">
        <f aca="false">F6+G6+N6+O6</f>
        <v>1</v>
      </c>
      <c r="Y6" s="4" t="n">
        <f aca="false">SUM(V6:X6)</f>
        <v>5</v>
      </c>
      <c r="Z6" s="15" t="n">
        <f aca="false">W6/Y6</f>
        <v>0.2</v>
      </c>
      <c r="AA6" s="15" t="n">
        <f aca="false">X6/Y6</f>
        <v>0.2</v>
      </c>
      <c r="AB6" s="4" t="n">
        <f aca="false">H6+I6+P6+Q6</f>
        <v>1</v>
      </c>
      <c r="AC6" s="4" t="n">
        <f aca="false">SUM(B6:I6)</f>
        <v>6</v>
      </c>
      <c r="AD6" s="342" t="n">
        <f aca="false">SUM(J6:Q6)</f>
        <v>0</v>
      </c>
      <c r="AE6" s="343" t="n">
        <f aca="false">SUM(B6:Q6)</f>
        <v>6</v>
      </c>
      <c r="AH6" s="15" t="e">
        <f aca="false">(S6/BN6) - 1</f>
        <v>#DIV/0!</v>
      </c>
      <c r="AI6" s="15" t="e">
        <f aca="false">(T6/BO6) - 1</f>
        <v>#DIV/0!</v>
      </c>
      <c r="AJ6" s="15" t="e">
        <f aca="false">(U6/BP6) - 1</f>
        <v>#DIV/0!</v>
      </c>
      <c r="AK6" s="15" t="e">
        <f aca="false">(V6/BQ6) - 1</f>
        <v>#DIV/0!</v>
      </c>
      <c r="AL6" s="15" t="e">
        <f aca="false">(W6/BR6) - 1</f>
        <v>#DIV/0!</v>
      </c>
      <c r="AM6" s="15" t="e">
        <f aca="false">(X6/BS6) - 1</f>
        <v>#DIV/0!</v>
      </c>
      <c r="AN6" s="15" t="e">
        <f aca="false">(Y6/BT6) - 1</f>
        <v>#DIV/0!</v>
      </c>
      <c r="AO6" s="15" t="e">
        <f aca="false">(Z6/BU6) - 1</f>
        <v>#DIV/0!</v>
      </c>
      <c r="AP6" s="15" t="e">
        <f aca="false">(AA6/BV6) - 1</f>
        <v>#DIV/0!</v>
      </c>
      <c r="AQ6" s="15" t="e">
        <f aca="false">(AB6/BW6) - 1</f>
        <v>#DIV/0!</v>
      </c>
      <c r="AR6" s="15" t="e">
        <f aca="false">(AC6/BX6) - 1</f>
        <v>#DIV/0!</v>
      </c>
      <c r="AS6" s="15" t="e">
        <f aca="false">(AD6/BY6) - 1</f>
        <v>#DIV/0!</v>
      </c>
      <c r="AT6" s="15" t="e">
        <f aca="false">(AE6/BZ6) - 1</f>
        <v>#DIV/0!</v>
      </c>
      <c r="AV6" s="349" t="n">
        <v>0.302083333333333</v>
      </c>
      <c r="AW6" s="376"/>
      <c r="AX6" s="377"/>
      <c r="AY6" s="376"/>
      <c r="AZ6" s="377"/>
      <c r="BA6" s="376"/>
      <c r="BB6" s="377"/>
      <c r="BC6" s="376"/>
      <c r="BD6" s="377"/>
      <c r="BE6" s="376"/>
      <c r="BF6" s="377"/>
      <c r="BG6" s="376"/>
      <c r="BH6" s="377"/>
      <c r="BI6" s="376"/>
      <c r="BJ6" s="377"/>
      <c r="BK6" s="376"/>
      <c r="BL6" s="377"/>
      <c r="BN6" s="340" t="n">
        <f aca="false">AW6+AY6+BA6+BC6+BE6+BG6+BI6+BK6</f>
        <v>0</v>
      </c>
      <c r="BO6" s="4" t="n">
        <f aca="false">AX6+AZ6+BB6+BD6+BF6+BH6+BJ6+BL6</f>
        <v>0</v>
      </c>
      <c r="BP6" s="341" t="e">
        <f aca="false">BO6/(BO6+BN6)</f>
        <v>#DIV/0!</v>
      </c>
      <c r="BQ6" s="4" t="n">
        <f aca="false">AW6+AX6+BE6+BF6</f>
        <v>0</v>
      </c>
      <c r="BR6" s="4" t="n">
        <f aca="false">AY6+AZ6+BG6+BH6</f>
        <v>0</v>
      </c>
      <c r="BS6" s="4" t="n">
        <f aca="false">BA6+BB6+BI6+BJ6</f>
        <v>0</v>
      </c>
      <c r="BT6" s="4" t="n">
        <f aca="false">SUM(BQ6:BS6)</f>
        <v>0</v>
      </c>
      <c r="BU6" s="15" t="e">
        <f aca="false">BR6/BT6</f>
        <v>#DIV/0!</v>
      </c>
      <c r="BV6" s="15" t="e">
        <f aca="false">BS6/BT6</f>
        <v>#DIV/0!</v>
      </c>
      <c r="BW6" s="4" t="n">
        <f aca="false">BC6+BD6+BK6+BL6</f>
        <v>0</v>
      </c>
      <c r="BX6" s="4" t="n">
        <f aca="false">SUM(AW6:BD6)</f>
        <v>0</v>
      </c>
      <c r="BY6" s="342" t="n">
        <f aca="false">SUM(BE6:BL6)</f>
        <v>0</v>
      </c>
      <c r="BZ6" s="343" t="n">
        <f aca="false">SUM(AW6:BL6)</f>
        <v>0</v>
      </c>
      <c r="CC6" s="15" t="n">
        <f aca="false">(BN6/DI6) - 1</f>
        <v>-1</v>
      </c>
      <c r="CD6" s="15" t="e">
        <f aca="false">(BO6/DJ6) - 1</f>
        <v>#DIV/0!</v>
      </c>
      <c r="CE6" s="15" t="e">
        <f aca="false">(BP6/DK6) - 1</f>
        <v>#DIV/0!</v>
      </c>
      <c r="CF6" s="15" t="n">
        <f aca="false">(BQ6/DL6) - 1</f>
        <v>-1</v>
      </c>
      <c r="CG6" s="15" t="n">
        <f aca="false">(BR6/DM6) - 1</f>
        <v>-1</v>
      </c>
      <c r="CH6" s="15" t="e">
        <f aca="false">(BS6/DN6) - 1</f>
        <v>#DIV/0!</v>
      </c>
      <c r="CI6" s="15" t="n">
        <f aca="false">(BT6/DO6) - 1</f>
        <v>-1</v>
      </c>
      <c r="CJ6" s="15" t="e">
        <f aca="false">(BU6/DP6) - 1</f>
        <v>#DIV/0!</v>
      </c>
      <c r="CK6" s="15" t="e">
        <f aca="false">(BV6/DQ6) - 1</f>
        <v>#DIV/0!</v>
      </c>
      <c r="CL6" s="15" t="n">
        <f aca="false">(BW6/DR6) - 1</f>
        <v>-1</v>
      </c>
      <c r="CM6" s="15" t="n">
        <f aca="false">(BX6/DS6) - 1</f>
        <v>-1</v>
      </c>
      <c r="CN6" s="15" t="n">
        <f aca="false">(BY6/DT6) - 1</f>
        <v>-1</v>
      </c>
      <c r="CO6" s="15" t="n">
        <f aca="false">(BZ6/DU6) - 1</f>
        <v>-1</v>
      </c>
      <c r="CQ6" s="349" t="n">
        <v>0.302083333333333</v>
      </c>
      <c r="CR6" s="345" t="n">
        <f aca="false">StJeanDeG!CR6+'Challex-&gt;Dardagny'!CR6+'Challex-&gt;LaPlaine'!CR6+Pougny!CR6</f>
        <v>4</v>
      </c>
      <c r="CS6" s="345" t="n">
        <f aca="false">StJeanDeG!CS6+'Challex-&gt;Dardagny'!CS6+'Challex-&gt;LaPlaine'!CS6+Pougny!CS6</f>
        <v>0</v>
      </c>
      <c r="CT6" s="345" t="n">
        <f aca="false">StJeanDeG!CT6+'Challex-&gt;Dardagny'!CT6+'Challex-&gt;LaPlaine'!CT6+Pougny!CT6</f>
        <v>2</v>
      </c>
      <c r="CU6" s="345" t="n">
        <f aca="false">StJeanDeG!CU6+'Challex-&gt;Dardagny'!CU6+'Challex-&gt;LaPlaine'!CU6+Pougny!CU6</f>
        <v>0</v>
      </c>
      <c r="CV6" s="345" t="n">
        <f aca="false">StJeanDeG!CV6+'Challex-&gt;Dardagny'!CV6+'Challex-&gt;LaPlaine'!CV6+Pougny!CV6</f>
        <v>0</v>
      </c>
      <c r="CW6" s="345" t="n">
        <f aca="false">StJeanDeG!CW6+'Challex-&gt;Dardagny'!CW6+'Challex-&gt;LaPlaine'!CW6+Pougny!CW6</f>
        <v>0</v>
      </c>
      <c r="CX6" s="345" t="n">
        <f aca="false">StJeanDeG!CX6+'Challex-&gt;Dardagny'!CX6+'Challex-&gt;LaPlaine'!CX6+Pougny!CX6</f>
        <v>0</v>
      </c>
      <c r="CY6" s="345" t="n">
        <f aca="false">StJeanDeG!CY6+'Challex-&gt;Dardagny'!CY6+'Challex-&gt;LaPlaine'!CY6+Pougny!CY6</f>
        <v>0</v>
      </c>
      <c r="CZ6" s="345" t="n">
        <f aca="false">StJeanDeG!CZ6+'Challex-&gt;Dardagny'!CZ6+'Challex-&gt;LaPlaine'!CZ6+Pougny!CZ6</f>
        <v>1</v>
      </c>
      <c r="DA6" s="345" t="n">
        <f aca="false">StJeanDeG!DA6+'Challex-&gt;Dardagny'!DA6+'Challex-&gt;LaPlaine'!DA6+Pougny!DA6</f>
        <v>0</v>
      </c>
      <c r="DB6" s="345" t="n">
        <f aca="false">StJeanDeG!DB6+'Challex-&gt;Dardagny'!DB6+'Challex-&gt;LaPlaine'!DB6+Pougny!DB6</f>
        <v>0</v>
      </c>
      <c r="DC6" s="345" t="n">
        <f aca="false">StJeanDeG!DC6+'Challex-&gt;Dardagny'!DC6+'Challex-&gt;LaPlaine'!DC6+Pougny!DC6</f>
        <v>0</v>
      </c>
      <c r="DD6" s="345" t="n">
        <f aca="false">StJeanDeG!DD6+'Challex-&gt;Dardagny'!DD6+'Challex-&gt;LaPlaine'!DD6+Pougny!DD6</f>
        <v>0</v>
      </c>
      <c r="DE6" s="345" t="n">
        <f aca="false">StJeanDeG!DE6+'Challex-&gt;Dardagny'!DE6+'Challex-&gt;LaPlaine'!DE6+Pougny!DE6</f>
        <v>0</v>
      </c>
      <c r="DF6" s="345" t="n">
        <f aca="false">StJeanDeG!DF6+'Challex-&gt;Dardagny'!DF6+'Challex-&gt;LaPlaine'!DF6+Pougny!DF6</f>
        <v>1</v>
      </c>
      <c r="DG6" s="345" t="n">
        <f aca="false">StJeanDeG!DG6+'Challex-&gt;Dardagny'!DG6+'Challex-&gt;LaPlaine'!DG6+Pougny!DG6</f>
        <v>0</v>
      </c>
      <c r="DI6" s="340" t="n">
        <f aca="false">CR6+CT6+CV6+CX6+CZ6+DB6+DD6+DF6</f>
        <v>8</v>
      </c>
      <c r="DJ6" s="4" t="n">
        <f aca="false">CS6+CU6+CW6+CY6+DA6+DC6+DE6+DG6</f>
        <v>0</v>
      </c>
      <c r="DK6" s="341" t="n">
        <f aca="false">DJ6/(DJ6+DI6)</f>
        <v>0</v>
      </c>
      <c r="DL6" s="4" t="n">
        <f aca="false">CR6+CS6+CZ6+DA6</f>
        <v>5</v>
      </c>
      <c r="DM6" s="4" t="n">
        <f aca="false">CT6+CU6+DB6+DC6</f>
        <v>2</v>
      </c>
      <c r="DN6" s="4" t="n">
        <f aca="false">CV6+CW6+DD6+DE6</f>
        <v>0</v>
      </c>
      <c r="DO6" s="4" t="n">
        <f aca="false">SUM(DL6:DN6)</f>
        <v>7</v>
      </c>
      <c r="DP6" s="15" t="n">
        <f aca="false">DM6/DO6</f>
        <v>0.285714285714286</v>
      </c>
      <c r="DQ6" s="15" t="n">
        <f aca="false">DN6/DO6</f>
        <v>0</v>
      </c>
      <c r="DR6" s="4" t="n">
        <f aca="false">CX6+CY6+DF6+DG6</f>
        <v>1</v>
      </c>
      <c r="DS6" s="4" t="n">
        <f aca="false">SUM(CR6:CY6)</f>
        <v>6</v>
      </c>
      <c r="DT6" s="342" t="n">
        <f aca="false">SUM(CZ6:DG6)</f>
        <v>2</v>
      </c>
      <c r="DU6" s="343" t="n">
        <f aca="false">SUM(CR6:DG6)</f>
        <v>8</v>
      </c>
      <c r="DX6" s="15" t="e">
        <f aca="false">(DI6/FD6) - 1</f>
        <v>#DIV/0!</v>
      </c>
      <c r="DY6" s="15" t="e">
        <f aca="false">(DJ6/FE6) - 1</f>
        <v>#DIV/0!</v>
      </c>
      <c r="DZ6" s="15" t="e">
        <f aca="false">(DK6/FF6) - 1</f>
        <v>#DIV/0!</v>
      </c>
      <c r="EA6" s="15" t="e">
        <f aca="false">(DL6/FG6) - 1</f>
        <v>#DIV/0!</v>
      </c>
      <c r="EB6" s="15" t="e">
        <f aca="false">(DM6/FH6) - 1</f>
        <v>#DIV/0!</v>
      </c>
      <c r="EC6" s="15" t="e">
        <f aca="false">(DN6/FI6) - 1</f>
        <v>#DIV/0!</v>
      </c>
      <c r="ED6" s="15" t="e">
        <f aca="false">(DO6/FJ6) - 1</f>
        <v>#DIV/0!</v>
      </c>
      <c r="EE6" s="15" t="e">
        <f aca="false">(DP6/FK6) - 1</f>
        <v>#DIV/0!</v>
      </c>
      <c r="EF6" s="15" t="e">
        <f aca="false">(DQ6/FL6) - 1</f>
        <v>#DIV/0!</v>
      </c>
      <c r="EG6" s="15" t="e">
        <f aca="false">(DR6/FM6) - 1</f>
        <v>#DIV/0!</v>
      </c>
      <c r="EH6" s="15" t="e">
        <f aca="false">(DS6/FN6) - 1</f>
        <v>#DIV/0!</v>
      </c>
      <c r="EI6" s="15" t="e">
        <f aca="false">(DT6/FO6) - 1</f>
        <v>#DIV/0!</v>
      </c>
      <c r="EJ6" s="15" t="e">
        <f aca="false">(DU6/FP6) - 1</f>
        <v>#DIV/0!</v>
      </c>
    </row>
    <row r="7" customFormat="false" ht="15.75" hidden="false" customHeight="false" outlineLevel="0" collapsed="false">
      <c r="A7" s="349" t="n">
        <v>0.3125</v>
      </c>
      <c r="B7" s="345" t="n">
        <f aca="false">StJeanDeG!B7+'Challex-&gt;Dardagny'!B7+'Challex-&gt;LaPlaine'!B7+Pougny!B7</f>
        <v>2</v>
      </c>
      <c r="C7" s="345" t="n">
        <f aca="false">StJeanDeG!C7+'Challex-&gt;Dardagny'!C7+'Challex-&gt;LaPlaine'!C7+Pougny!C7</f>
        <v>0</v>
      </c>
      <c r="D7" s="345" t="n">
        <f aca="false">StJeanDeG!D7+'Challex-&gt;Dardagny'!D7+'Challex-&gt;LaPlaine'!D7+Pougny!D7</f>
        <v>0</v>
      </c>
      <c r="E7" s="345" t="n">
        <f aca="false">StJeanDeG!E7+'Challex-&gt;Dardagny'!E7+'Challex-&gt;LaPlaine'!E7+Pougny!E7</f>
        <v>1</v>
      </c>
      <c r="F7" s="345" t="n">
        <f aca="false">StJeanDeG!F7+'Challex-&gt;Dardagny'!F7+'Challex-&gt;LaPlaine'!F7+Pougny!F7</f>
        <v>2</v>
      </c>
      <c r="G7" s="345" t="n">
        <f aca="false">StJeanDeG!G7+'Challex-&gt;Dardagny'!G7+'Challex-&gt;LaPlaine'!G7+Pougny!G7</f>
        <v>0</v>
      </c>
      <c r="H7" s="345" t="n">
        <f aca="false">StJeanDeG!H7+'Challex-&gt;Dardagny'!H7+'Challex-&gt;LaPlaine'!H7+Pougny!H7</f>
        <v>0</v>
      </c>
      <c r="I7" s="345" t="n">
        <f aca="false">StJeanDeG!I7+'Challex-&gt;Dardagny'!I7+'Challex-&gt;LaPlaine'!I7+Pougny!I7</f>
        <v>0</v>
      </c>
      <c r="J7" s="345" t="n">
        <f aca="false">StJeanDeG!J7+'Challex-&gt;Dardagny'!J7+'Challex-&gt;LaPlaine'!J7+Pougny!J7</f>
        <v>0</v>
      </c>
      <c r="K7" s="345" t="n">
        <f aca="false">StJeanDeG!K7+'Challex-&gt;Dardagny'!K7+'Challex-&gt;LaPlaine'!K7+Pougny!K7</f>
        <v>0</v>
      </c>
      <c r="L7" s="345" t="n">
        <f aca="false">StJeanDeG!L7+'Challex-&gt;Dardagny'!L7+'Challex-&gt;LaPlaine'!L7+Pougny!L7</f>
        <v>0</v>
      </c>
      <c r="M7" s="345" t="n">
        <f aca="false">StJeanDeG!M7+'Challex-&gt;Dardagny'!M7+'Challex-&gt;LaPlaine'!M7+Pougny!M7</f>
        <v>0</v>
      </c>
      <c r="N7" s="345" t="n">
        <f aca="false">StJeanDeG!N7+'Challex-&gt;Dardagny'!N7+'Challex-&gt;LaPlaine'!N7+Pougny!N7</f>
        <v>0</v>
      </c>
      <c r="O7" s="345" t="n">
        <f aca="false">StJeanDeG!O7+'Challex-&gt;Dardagny'!O7+'Challex-&gt;LaPlaine'!O7+Pougny!O7</f>
        <v>0</v>
      </c>
      <c r="P7" s="345" t="n">
        <f aca="false">StJeanDeG!P7+'Challex-&gt;Dardagny'!P7+'Challex-&gt;LaPlaine'!P7+Pougny!P7</f>
        <v>0</v>
      </c>
      <c r="Q7" s="345" t="n">
        <f aca="false">StJeanDeG!Q7+'Challex-&gt;Dardagny'!Q7+'Challex-&gt;LaPlaine'!Q7+Pougny!Q7</f>
        <v>0</v>
      </c>
      <c r="S7" s="340" t="n">
        <f aca="false">B7+D7+F7+H7+J7+L7+N7+P7</f>
        <v>4</v>
      </c>
      <c r="T7" s="4" t="n">
        <f aca="false">C7+E7+G7+I7+K7+M7+O7+Q7</f>
        <v>1</v>
      </c>
      <c r="U7" s="341" t="n">
        <f aca="false">T7/(T7+S7)</f>
        <v>0.2</v>
      </c>
      <c r="V7" s="4" t="n">
        <f aca="false">B7+C7+J7+K7</f>
        <v>2</v>
      </c>
      <c r="W7" s="4" t="n">
        <f aca="false">D7+E7+L7+M7</f>
        <v>1</v>
      </c>
      <c r="X7" s="4" t="n">
        <f aca="false">F7+G7+N7+O7</f>
        <v>2</v>
      </c>
      <c r="Y7" s="4" t="n">
        <f aca="false">SUM(V7:X7)</f>
        <v>5</v>
      </c>
      <c r="Z7" s="15" t="n">
        <f aca="false">W7/Y7</f>
        <v>0.2</v>
      </c>
      <c r="AA7" s="15" t="n">
        <f aca="false">X7/Y7</f>
        <v>0.4</v>
      </c>
      <c r="AB7" s="4" t="n">
        <f aca="false">H7+I7+P7+Q7</f>
        <v>0</v>
      </c>
      <c r="AC7" s="4" t="n">
        <f aca="false">SUM(B7:I7)</f>
        <v>5</v>
      </c>
      <c r="AD7" s="342" t="n">
        <f aca="false">SUM(J7:Q7)</f>
        <v>0</v>
      </c>
      <c r="AE7" s="343" t="n">
        <f aca="false">SUM(B7:Q7)</f>
        <v>5</v>
      </c>
      <c r="AH7" s="15" t="e">
        <f aca="false">(S7/BN7) - 1</f>
        <v>#DIV/0!</v>
      </c>
      <c r="AI7" s="15" t="e">
        <f aca="false">(T7/BO7) - 1</f>
        <v>#DIV/0!</v>
      </c>
      <c r="AJ7" s="15" t="e">
        <f aca="false">(U7/BP7) - 1</f>
        <v>#DIV/0!</v>
      </c>
      <c r="AK7" s="15" t="e">
        <f aca="false">(V7/BQ7) - 1</f>
        <v>#DIV/0!</v>
      </c>
      <c r="AL7" s="15" t="e">
        <f aca="false">(W7/BR7) - 1</f>
        <v>#DIV/0!</v>
      </c>
      <c r="AM7" s="15" t="e">
        <f aca="false">(X7/BS7) - 1</f>
        <v>#DIV/0!</v>
      </c>
      <c r="AN7" s="15" t="e">
        <f aca="false">(Y7/BT7) - 1</f>
        <v>#DIV/0!</v>
      </c>
      <c r="AO7" s="15" t="e">
        <f aca="false">(Z7/BU7) - 1</f>
        <v>#DIV/0!</v>
      </c>
      <c r="AP7" s="15" t="e">
        <f aca="false">(AA7/BV7) - 1</f>
        <v>#DIV/0!</v>
      </c>
      <c r="AQ7" s="15" t="e">
        <f aca="false">(AB7/BW7) - 1</f>
        <v>#DIV/0!</v>
      </c>
      <c r="AR7" s="15" t="e">
        <f aca="false">(AC7/BX7) - 1</f>
        <v>#DIV/0!</v>
      </c>
      <c r="AS7" s="15" t="e">
        <f aca="false">(AD7/BY7) - 1</f>
        <v>#DIV/0!</v>
      </c>
      <c r="AT7" s="15" t="e">
        <f aca="false">(AE7/BZ7) - 1</f>
        <v>#DIV/0!</v>
      </c>
      <c r="AV7" s="349" t="n">
        <v>0.3125</v>
      </c>
      <c r="AW7" s="376"/>
      <c r="AX7" s="377"/>
      <c r="AY7" s="376"/>
      <c r="AZ7" s="377"/>
      <c r="BA7" s="376"/>
      <c r="BB7" s="377"/>
      <c r="BC7" s="376"/>
      <c r="BD7" s="377"/>
      <c r="BE7" s="376"/>
      <c r="BF7" s="377"/>
      <c r="BG7" s="376"/>
      <c r="BH7" s="377"/>
      <c r="BI7" s="376"/>
      <c r="BJ7" s="377"/>
      <c r="BK7" s="376"/>
      <c r="BL7" s="377"/>
      <c r="BN7" s="340" t="n">
        <f aca="false">AW7+AY7+BA7+BC7+BE7+BG7+BI7+BK7</f>
        <v>0</v>
      </c>
      <c r="BO7" s="4" t="n">
        <f aca="false">AX7+AZ7+BB7+BD7+BF7+BH7+BJ7+BL7</f>
        <v>0</v>
      </c>
      <c r="BP7" s="341" t="e">
        <f aca="false">BO7/(BO7+BN7)</f>
        <v>#DIV/0!</v>
      </c>
      <c r="BQ7" s="4" t="n">
        <f aca="false">AW7+AX7+BE7+BF7</f>
        <v>0</v>
      </c>
      <c r="BR7" s="4" t="n">
        <f aca="false">AY7+AZ7+BG7+BH7</f>
        <v>0</v>
      </c>
      <c r="BS7" s="4" t="n">
        <f aca="false">BA7+BB7+BI7+BJ7</f>
        <v>0</v>
      </c>
      <c r="BT7" s="4" t="n">
        <f aca="false">SUM(BQ7:BS7)</f>
        <v>0</v>
      </c>
      <c r="BU7" s="15" t="e">
        <f aca="false">BR7/BT7</f>
        <v>#DIV/0!</v>
      </c>
      <c r="BV7" s="15" t="e">
        <f aca="false">BS7/BT7</f>
        <v>#DIV/0!</v>
      </c>
      <c r="BW7" s="4" t="n">
        <f aca="false">BC7+BD7+BK7+BL7</f>
        <v>0</v>
      </c>
      <c r="BX7" s="4" t="n">
        <f aca="false">SUM(AW7:BD7)</f>
        <v>0</v>
      </c>
      <c r="BY7" s="342" t="n">
        <f aca="false">SUM(BE7:BL7)</f>
        <v>0</v>
      </c>
      <c r="BZ7" s="343" t="n">
        <f aca="false">SUM(AW7:BL7)</f>
        <v>0</v>
      </c>
      <c r="CC7" s="15" t="n">
        <f aca="false">(BN7/DI7) - 1</f>
        <v>-1</v>
      </c>
      <c r="CD7" s="15" t="e">
        <f aca="false">(BO7/DJ7) - 1</f>
        <v>#DIV/0!</v>
      </c>
      <c r="CE7" s="15" t="e">
        <f aca="false">(BP7/DK7) - 1</f>
        <v>#DIV/0!</v>
      </c>
      <c r="CF7" s="15" t="n">
        <f aca="false">(BQ7/DL7) - 1</f>
        <v>-1</v>
      </c>
      <c r="CG7" s="15" t="n">
        <f aca="false">(BR7/DM7) - 1</f>
        <v>-1</v>
      </c>
      <c r="CH7" s="15" t="e">
        <f aca="false">(BS7/DN7) - 1</f>
        <v>#DIV/0!</v>
      </c>
      <c r="CI7" s="15" t="n">
        <f aca="false">(BT7/DO7) - 1</f>
        <v>-1</v>
      </c>
      <c r="CJ7" s="15" t="e">
        <f aca="false">(BU7/DP7) - 1</f>
        <v>#DIV/0!</v>
      </c>
      <c r="CK7" s="15" t="e">
        <f aca="false">(BV7/DQ7) - 1</f>
        <v>#DIV/0!</v>
      </c>
      <c r="CL7" s="15" t="n">
        <f aca="false">(BW7/DR7) - 1</f>
        <v>-1</v>
      </c>
      <c r="CM7" s="15" t="n">
        <f aca="false">(BX7/DS7) - 1</f>
        <v>-1</v>
      </c>
      <c r="CN7" s="15" t="n">
        <f aca="false">(BY7/DT7) - 1</f>
        <v>-1</v>
      </c>
      <c r="CO7" s="15" t="n">
        <f aca="false">(BZ7/DU7) - 1</f>
        <v>-1</v>
      </c>
      <c r="CQ7" s="349" t="n">
        <v>0.3125</v>
      </c>
      <c r="CR7" s="345" t="n">
        <f aca="false">StJeanDeG!CR7+'Challex-&gt;Dardagny'!CR7+'Challex-&gt;LaPlaine'!CR7+Pougny!CR7</f>
        <v>2</v>
      </c>
      <c r="CS7" s="345" t="n">
        <f aca="false">StJeanDeG!CS7+'Challex-&gt;Dardagny'!CS7+'Challex-&gt;LaPlaine'!CS7+Pougny!CS7</f>
        <v>0</v>
      </c>
      <c r="CT7" s="345" t="n">
        <f aca="false">StJeanDeG!CT7+'Challex-&gt;Dardagny'!CT7+'Challex-&gt;LaPlaine'!CT7+Pougny!CT7</f>
        <v>1</v>
      </c>
      <c r="CU7" s="345" t="n">
        <f aca="false">StJeanDeG!CU7+'Challex-&gt;Dardagny'!CU7+'Challex-&gt;LaPlaine'!CU7+Pougny!CU7</f>
        <v>0</v>
      </c>
      <c r="CV7" s="345" t="n">
        <f aca="false">StJeanDeG!CV7+'Challex-&gt;Dardagny'!CV7+'Challex-&gt;LaPlaine'!CV7+Pougny!CV7</f>
        <v>0</v>
      </c>
      <c r="CW7" s="345" t="n">
        <f aca="false">StJeanDeG!CW7+'Challex-&gt;Dardagny'!CW7+'Challex-&gt;LaPlaine'!CW7+Pougny!CW7</f>
        <v>0</v>
      </c>
      <c r="CX7" s="345" t="n">
        <f aca="false">StJeanDeG!CX7+'Challex-&gt;Dardagny'!CX7+'Challex-&gt;LaPlaine'!CX7+Pougny!CX7</f>
        <v>0</v>
      </c>
      <c r="CY7" s="345" t="n">
        <f aca="false">StJeanDeG!CY7+'Challex-&gt;Dardagny'!CY7+'Challex-&gt;LaPlaine'!CY7+Pougny!CY7</f>
        <v>0</v>
      </c>
      <c r="CZ7" s="345" t="n">
        <f aca="false">StJeanDeG!CZ7+'Challex-&gt;Dardagny'!CZ7+'Challex-&gt;LaPlaine'!CZ7+Pougny!CZ7</f>
        <v>0</v>
      </c>
      <c r="DA7" s="345" t="n">
        <f aca="false">StJeanDeG!DA7+'Challex-&gt;Dardagny'!DA7+'Challex-&gt;LaPlaine'!DA7+Pougny!DA7</f>
        <v>0</v>
      </c>
      <c r="DB7" s="345" t="n">
        <f aca="false">StJeanDeG!DB7+'Challex-&gt;Dardagny'!DB7+'Challex-&gt;LaPlaine'!DB7+Pougny!DB7</f>
        <v>0</v>
      </c>
      <c r="DC7" s="345" t="n">
        <f aca="false">StJeanDeG!DC7+'Challex-&gt;Dardagny'!DC7+'Challex-&gt;LaPlaine'!DC7+Pougny!DC7</f>
        <v>0</v>
      </c>
      <c r="DD7" s="345" t="n">
        <f aca="false">StJeanDeG!DD7+'Challex-&gt;Dardagny'!DD7+'Challex-&gt;LaPlaine'!DD7+Pougny!DD7</f>
        <v>0</v>
      </c>
      <c r="DE7" s="345" t="n">
        <f aca="false">StJeanDeG!DE7+'Challex-&gt;Dardagny'!DE7+'Challex-&gt;LaPlaine'!DE7+Pougny!DE7</f>
        <v>0</v>
      </c>
      <c r="DF7" s="345" t="n">
        <f aca="false">StJeanDeG!DF7+'Challex-&gt;Dardagny'!DF7+'Challex-&gt;LaPlaine'!DF7+Pougny!DF7</f>
        <v>1</v>
      </c>
      <c r="DG7" s="345" t="n">
        <f aca="false">StJeanDeG!DG7+'Challex-&gt;Dardagny'!DG7+'Challex-&gt;LaPlaine'!DG7+Pougny!DG7</f>
        <v>0</v>
      </c>
      <c r="DI7" s="340" t="n">
        <f aca="false">CR7+CT7+CV7+CX7+CZ7+DB7+DD7+DF7</f>
        <v>4</v>
      </c>
      <c r="DJ7" s="4" t="n">
        <f aca="false">CS7+CU7+CW7+CY7+DA7+DC7+DE7+DG7</f>
        <v>0</v>
      </c>
      <c r="DK7" s="341" t="n">
        <f aca="false">DJ7/(DJ7+DI7)</f>
        <v>0</v>
      </c>
      <c r="DL7" s="4" t="n">
        <f aca="false">CR7+CS7+CZ7+DA7</f>
        <v>2</v>
      </c>
      <c r="DM7" s="4" t="n">
        <f aca="false">CT7+CU7+DB7+DC7</f>
        <v>1</v>
      </c>
      <c r="DN7" s="4" t="n">
        <f aca="false">CV7+CW7+DD7+DE7</f>
        <v>0</v>
      </c>
      <c r="DO7" s="4" t="n">
        <f aca="false">SUM(DL7:DN7)</f>
        <v>3</v>
      </c>
      <c r="DP7" s="15" t="n">
        <f aca="false">DM7/DO7</f>
        <v>0.333333333333333</v>
      </c>
      <c r="DQ7" s="15" t="n">
        <f aca="false">DN7/DO7</f>
        <v>0</v>
      </c>
      <c r="DR7" s="4" t="n">
        <f aca="false">CX7+CY7+DF7+DG7</f>
        <v>1</v>
      </c>
      <c r="DS7" s="4" t="n">
        <f aca="false">SUM(CR7:CY7)</f>
        <v>3</v>
      </c>
      <c r="DT7" s="342" t="n">
        <f aca="false">SUM(CZ7:DG7)</f>
        <v>1</v>
      </c>
      <c r="DU7" s="343" t="n">
        <f aca="false">SUM(CR7:DG7)</f>
        <v>4</v>
      </c>
      <c r="DX7" s="15" t="e">
        <f aca="false">(DI7/FD7) - 1</f>
        <v>#DIV/0!</v>
      </c>
      <c r="DY7" s="15" t="e">
        <f aca="false">(DJ7/FE7) - 1</f>
        <v>#DIV/0!</v>
      </c>
      <c r="DZ7" s="15" t="e">
        <f aca="false">(DK7/FF7) - 1</f>
        <v>#DIV/0!</v>
      </c>
      <c r="EA7" s="15" t="e">
        <f aca="false">(DL7/FG7) - 1</f>
        <v>#DIV/0!</v>
      </c>
      <c r="EB7" s="15" t="e">
        <f aca="false">(DM7/FH7) - 1</f>
        <v>#DIV/0!</v>
      </c>
      <c r="EC7" s="15" t="e">
        <f aca="false">(DN7/FI7) - 1</f>
        <v>#DIV/0!</v>
      </c>
      <c r="ED7" s="15" t="e">
        <f aca="false">(DO7/FJ7) - 1</f>
        <v>#DIV/0!</v>
      </c>
      <c r="EE7" s="15" t="e">
        <f aca="false">(DP7/FK7) - 1</f>
        <v>#DIV/0!</v>
      </c>
      <c r="EF7" s="15" t="e">
        <f aca="false">(DQ7/FL7) - 1</f>
        <v>#DIV/0!</v>
      </c>
      <c r="EG7" s="15" t="e">
        <f aca="false">(DR7/FM7) - 1</f>
        <v>#DIV/0!</v>
      </c>
      <c r="EH7" s="15" t="e">
        <f aca="false">(DS7/FN7) - 1</f>
        <v>#DIV/0!</v>
      </c>
      <c r="EI7" s="15" t="e">
        <f aca="false">(DT7/FO7) - 1</f>
        <v>#DIV/0!</v>
      </c>
      <c r="EJ7" s="15" t="e">
        <f aca="false">(DU7/FP7) - 1</f>
        <v>#DIV/0!</v>
      </c>
    </row>
    <row r="8" customFormat="false" ht="15.75" hidden="false" customHeight="false" outlineLevel="0" collapsed="false">
      <c r="A8" s="349" t="n">
        <v>0.322916666666667</v>
      </c>
      <c r="B8" s="345" t="n">
        <f aca="false">StJeanDeG!B8+'Challex-&gt;Dardagny'!B8+'Challex-&gt;LaPlaine'!B8+Pougny!B8</f>
        <v>1</v>
      </c>
      <c r="C8" s="345" t="n">
        <f aca="false">StJeanDeG!C8+'Challex-&gt;Dardagny'!C8+'Challex-&gt;LaPlaine'!C8+Pougny!C8</f>
        <v>0</v>
      </c>
      <c r="D8" s="345" t="n">
        <f aca="false">StJeanDeG!D8+'Challex-&gt;Dardagny'!D8+'Challex-&gt;LaPlaine'!D8+Pougny!D8</f>
        <v>0</v>
      </c>
      <c r="E8" s="345" t="n">
        <f aca="false">StJeanDeG!E8+'Challex-&gt;Dardagny'!E8+'Challex-&gt;LaPlaine'!E8+Pougny!E8</f>
        <v>0</v>
      </c>
      <c r="F8" s="345" t="n">
        <f aca="false">StJeanDeG!F8+'Challex-&gt;Dardagny'!F8+'Challex-&gt;LaPlaine'!F8+Pougny!F8</f>
        <v>0</v>
      </c>
      <c r="G8" s="345" t="n">
        <f aca="false">StJeanDeG!G8+'Challex-&gt;Dardagny'!G8+'Challex-&gt;LaPlaine'!G8+Pougny!G8</f>
        <v>0</v>
      </c>
      <c r="H8" s="345" t="n">
        <f aca="false">StJeanDeG!H8+'Challex-&gt;Dardagny'!H8+'Challex-&gt;LaPlaine'!H8+Pougny!H8</f>
        <v>0</v>
      </c>
      <c r="I8" s="345" t="n">
        <f aca="false">StJeanDeG!I8+'Challex-&gt;Dardagny'!I8+'Challex-&gt;LaPlaine'!I8+Pougny!I8</f>
        <v>0</v>
      </c>
      <c r="J8" s="345" t="n">
        <f aca="false">StJeanDeG!J8+'Challex-&gt;Dardagny'!J8+'Challex-&gt;LaPlaine'!J8+Pougny!J8</f>
        <v>0</v>
      </c>
      <c r="K8" s="345" t="n">
        <f aca="false">StJeanDeG!K8+'Challex-&gt;Dardagny'!K8+'Challex-&gt;LaPlaine'!K8+Pougny!K8</f>
        <v>0</v>
      </c>
      <c r="L8" s="345" t="n">
        <f aca="false">StJeanDeG!L8+'Challex-&gt;Dardagny'!L8+'Challex-&gt;LaPlaine'!L8+Pougny!L8</f>
        <v>0</v>
      </c>
      <c r="M8" s="345" t="n">
        <f aca="false">StJeanDeG!M8+'Challex-&gt;Dardagny'!M8+'Challex-&gt;LaPlaine'!M8+Pougny!M8</f>
        <v>0</v>
      </c>
      <c r="N8" s="345" t="n">
        <f aca="false">StJeanDeG!N8+'Challex-&gt;Dardagny'!N8+'Challex-&gt;LaPlaine'!N8+Pougny!N8</f>
        <v>0</v>
      </c>
      <c r="O8" s="345" t="n">
        <f aca="false">StJeanDeG!O8+'Challex-&gt;Dardagny'!O8+'Challex-&gt;LaPlaine'!O8+Pougny!O8</f>
        <v>0</v>
      </c>
      <c r="P8" s="345" t="n">
        <f aca="false">StJeanDeG!P8+'Challex-&gt;Dardagny'!P8+'Challex-&gt;LaPlaine'!P8+Pougny!P8</f>
        <v>0</v>
      </c>
      <c r="Q8" s="345" t="n">
        <f aca="false">StJeanDeG!Q8+'Challex-&gt;Dardagny'!Q8+'Challex-&gt;LaPlaine'!Q8+Pougny!Q8</f>
        <v>0</v>
      </c>
      <c r="S8" s="340" t="n">
        <f aca="false">B8+D8+F8+H8+J8+L8+N8+P8</f>
        <v>1</v>
      </c>
      <c r="T8" s="4" t="n">
        <f aca="false">C8+E8+G8+I8+K8+M8+O8+Q8</f>
        <v>0</v>
      </c>
      <c r="U8" s="341" t="n">
        <f aca="false">T8/(T8+S8)</f>
        <v>0</v>
      </c>
      <c r="V8" s="4" t="n">
        <f aca="false">B8+C8+J8+K8</f>
        <v>1</v>
      </c>
      <c r="W8" s="4" t="n">
        <f aca="false">D8+E8+L8+M8</f>
        <v>0</v>
      </c>
      <c r="X8" s="4" t="n">
        <f aca="false">F8+G8+N8+O8</f>
        <v>0</v>
      </c>
      <c r="Y8" s="4" t="n">
        <f aca="false">SUM(V8:X8)</f>
        <v>1</v>
      </c>
      <c r="Z8" s="15" t="n">
        <f aca="false">W8/Y8</f>
        <v>0</v>
      </c>
      <c r="AA8" s="15" t="n">
        <f aca="false">X8/Y8</f>
        <v>0</v>
      </c>
      <c r="AB8" s="4" t="n">
        <f aca="false">H8+I8+P8+Q8</f>
        <v>0</v>
      </c>
      <c r="AC8" s="4" t="n">
        <f aca="false">SUM(B8:I8)</f>
        <v>1</v>
      </c>
      <c r="AD8" s="342" t="n">
        <f aca="false">SUM(J8:Q8)</f>
        <v>0</v>
      </c>
      <c r="AE8" s="343" t="n">
        <f aca="false">SUM(B8:Q8)</f>
        <v>1</v>
      </c>
      <c r="AH8" s="15" t="e">
        <f aca="false">(S8/BN8) - 1</f>
        <v>#DIV/0!</v>
      </c>
      <c r="AI8" s="15" t="e">
        <f aca="false">(T8/BO8) - 1</f>
        <v>#DIV/0!</v>
      </c>
      <c r="AJ8" s="15" t="e">
        <f aca="false">(U8/BP8) - 1</f>
        <v>#DIV/0!</v>
      </c>
      <c r="AK8" s="15" t="e">
        <f aca="false">(V8/BQ8) - 1</f>
        <v>#DIV/0!</v>
      </c>
      <c r="AL8" s="15" t="e">
        <f aca="false">(W8/BR8) - 1</f>
        <v>#DIV/0!</v>
      </c>
      <c r="AM8" s="15" t="e">
        <f aca="false">(X8/BS8) - 1</f>
        <v>#DIV/0!</v>
      </c>
      <c r="AN8" s="15" t="e">
        <f aca="false">(Y8/BT8) - 1</f>
        <v>#DIV/0!</v>
      </c>
      <c r="AO8" s="15" t="e">
        <f aca="false">(Z8/BU8) - 1</f>
        <v>#DIV/0!</v>
      </c>
      <c r="AP8" s="15" t="e">
        <f aca="false">(AA8/BV8) - 1</f>
        <v>#DIV/0!</v>
      </c>
      <c r="AQ8" s="15" t="e">
        <f aca="false">(AB8/BW8) - 1</f>
        <v>#DIV/0!</v>
      </c>
      <c r="AR8" s="15" t="e">
        <f aca="false">(AC8/BX8) - 1</f>
        <v>#DIV/0!</v>
      </c>
      <c r="AS8" s="15" t="e">
        <f aca="false">(AD8/BY8) - 1</f>
        <v>#DIV/0!</v>
      </c>
      <c r="AT8" s="15" t="e">
        <f aca="false">(AE8/BZ8) - 1</f>
        <v>#DIV/0!</v>
      </c>
      <c r="AV8" s="349" t="n">
        <v>0.322916666666667</v>
      </c>
      <c r="AW8" s="376"/>
      <c r="AX8" s="377"/>
      <c r="AY8" s="376"/>
      <c r="AZ8" s="377"/>
      <c r="BA8" s="376"/>
      <c r="BB8" s="377"/>
      <c r="BC8" s="376"/>
      <c r="BD8" s="377"/>
      <c r="BE8" s="376"/>
      <c r="BF8" s="377"/>
      <c r="BG8" s="376"/>
      <c r="BH8" s="377"/>
      <c r="BI8" s="376"/>
      <c r="BJ8" s="377"/>
      <c r="BK8" s="376"/>
      <c r="BL8" s="377"/>
      <c r="BN8" s="340" t="n">
        <f aca="false">AW8+AY8+BA8+BC8+BE8+BG8+BI8+BK8</f>
        <v>0</v>
      </c>
      <c r="BO8" s="4" t="n">
        <f aca="false">AX8+AZ8+BB8+BD8+BF8+BH8+BJ8+BL8</f>
        <v>0</v>
      </c>
      <c r="BP8" s="341" t="e">
        <f aca="false">BO8/(BO8+BN8)</f>
        <v>#DIV/0!</v>
      </c>
      <c r="BQ8" s="4" t="n">
        <f aca="false">AW8+AX8+BE8+BF8</f>
        <v>0</v>
      </c>
      <c r="BR8" s="4" t="n">
        <f aca="false">AY8+AZ8+BG8+BH8</f>
        <v>0</v>
      </c>
      <c r="BS8" s="4" t="n">
        <f aca="false">BA8+BB8+BI8+BJ8</f>
        <v>0</v>
      </c>
      <c r="BT8" s="4" t="n">
        <f aca="false">SUM(BQ8:BS8)</f>
        <v>0</v>
      </c>
      <c r="BU8" s="15" t="e">
        <f aca="false">BR8/BT8</f>
        <v>#DIV/0!</v>
      </c>
      <c r="BV8" s="15" t="e">
        <f aca="false">BS8/BT8</f>
        <v>#DIV/0!</v>
      </c>
      <c r="BW8" s="4" t="n">
        <f aca="false">BC8+BD8+BK8+BL8</f>
        <v>0</v>
      </c>
      <c r="BX8" s="4" t="n">
        <f aca="false">SUM(AW8:BD8)</f>
        <v>0</v>
      </c>
      <c r="BY8" s="342" t="n">
        <f aca="false">SUM(BE8:BL8)</f>
        <v>0</v>
      </c>
      <c r="BZ8" s="343" t="n">
        <f aca="false">SUM(AW8:BL8)</f>
        <v>0</v>
      </c>
      <c r="CC8" s="15" t="n">
        <f aca="false">(BN8/DI8) - 1</f>
        <v>-1</v>
      </c>
      <c r="CD8" s="15" t="n">
        <f aca="false">(BO8/DJ8) - 1</f>
        <v>-1</v>
      </c>
      <c r="CE8" s="15" t="e">
        <f aca="false">(BP8/DK8) - 1</f>
        <v>#DIV/0!</v>
      </c>
      <c r="CF8" s="15" t="n">
        <f aca="false">(BQ8/DL8) - 1</f>
        <v>-1</v>
      </c>
      <c r="CG8" s="15" t="n">
        <f aca="false">(BR8/DM8) - 1</f>
        <v>-1</v>
      </c>
      <c r="CH8" s="15" t="e">
        <f aca="false">(BS8/DN8) - 1</f>
        <v>#DIV/0!</v>
      </c>
      <c r="CI8" s="15" t="n">
        <f aca="false">(BT8/DO8) - 1</f>
        <v>-1</v>
      </c>
      <c r="CJ8" s="15" t="e">
        <f aca="false">(BU8/DP8) - 1</f>
        <v>#DIV/0!</v>
      </c>
      <c r="CK8" s="15" t="e">
        <f aca="false">(BV8/DQ8) - 1</f>
        <v>#DIV/0!</v>
      </c>
      <c r="CL8" s="15" t="e">
        <f aca="false">(BW8/DR8) - 1</f>
        <v>#DIV/0!</v>
      </c>
      <c r="CM8" s="15" t="n">
        <f aca="false">(BX8/DS8) - 1</f>
        <v>-1</v>
      </c>
      <c r="CN8" s="15" t="e">
        <f aca="false">(BY8/DT8) - 1</f>
        <v>#DIV/0!</v>
      </c>
      <c r="CO8" s="15" t="n">
        <f aca="false">(BZ8/DU8) - 1</f>
        <v>-1</v>
      </c>
      <c r="CQ8" s="349" t="n">
        <v>0.322916666666667</v>
      </c>
      <c r="CR8" s="345" t="n">
        <f aca="false">StJeanDeG!CR8+'Challex-&gt;Dardagny'!CR8+'Challex-&gt;LaPlaine'!CR8+Pougny!CR8</f>
        <v>0</v>
      </c>
      <c r="CS8" s="345" t="n">
        <f aca="false">StJeanDeG!CS8+'Challex-&gt;Dardagny'!CS8+'Challex-&gt;LaPlaine'!CS8+Pougny!CS8</f>
        <v>1</v>
      </c>
      <c r="CT8" s="345" t="n">
        <f aca="false">StJeanDeG!CT8+'Challex-&gt;Dardagny'!CT8+'Challex-&gt;LaPlaine'!CT8+Pougny!CT8</f>
        <v>1</v>
      </c>
      <c r="CU8" s="345" t="n">
        <f aca="false">StJeanDeG!CU8+'Challex-&gt;Dardagny'!CU8+'Challex-&gt;LaPlaine'!CU8+Pougny!CU8</f>
        <v>0</v>
      </c>
      <c r="CV8" s="345" t="n">
        <f aca="false">StJeanDeG!CV8+'Challex-&gt;Dardagny'!CV8+'Challex-&gt;LaPlaine'!CV8+Pougny!CV8</f>
        <v>0</v>
      </c>
      <c r="CW8" s="345" t="n">
        <f aca="false">StJeanDeG!CW8+'Challex-&gt;Dardagny'!CW8+'Challex-&gt;LaPlaine'!CW8+Pougny!CW8</f>
        <v>0</v>
      </c>
      <c r="CX8" s="345" t="n">
        <f aca="false">StJeanDeG!CX8+'Challex-&gt;Dardagny'!CX8+'Challex-&gt;LaPlaine'!CX8+Pougny!CX8</f>
        <v>0</v>
      </c>
      <c r="CY8" s="345" t="n">
        <f aca="false">StJeanDeG!CY8+'Challex-&gt;Dardagny'!CY8+'Challex-&gt;LaPlaine'!CY8+Pougny!CY8</f>
        <v>0</v>
      </c>
      <c r="CZ8" s="345" t="n">
        <f aca="false">StJeanDeG!CZ8+'Challex-&gt;Dardagny'!CZ8+'Challex-&gt;LaPlaine'!CZ8+Pougny!CZ8</f>
        <v>0</v>
      </c>
      <c r="DA8" s="345" t="n">
        <f aca="false">StJeanDeG!DA8+'Challex-&gt;Dardagny'!DA8+'Challex-&gt;LaPlaine'!DA8+Pougny!DA8</f>
        <v>0</v>
      </c>
      <c r="DB8" s="345" t="n">
        <f aca="false">StJeanDeG!DB8+'Challex-&gt;Dardagny'!DB8+'Challex-&gt;LaPlaine'!DB8+Pougny!DB8</f>
        <v>0</v>
      </c>
      <c r="DC8" s="345" t="n">
        <f aca="false">StJeanDeG!DC8+'Challex-&gt;Dardagny'!DC8+'Challex-&gt;LaPlaine'!DC8+Pougny!DC8</f>
        <v>0</v>
      </c>
      <c r="DD8" s="345" t="n">
        <f aca="false">StJeanDeG!DD8+'Challex-&gt;Dardagny'!DD8+'Challex-&gt;LaPlaine'!DD8+Pougny!DD8</f>
        <v>0</v>
      </c>
      <c r="DE8" s="345" t="n">
        <f aca="false">StJeanDeG!DE8+'Challex-&gt;Dardagny'!DE8+'Challex-&gt;LaPlaine'!DE8+Pougny!DE8</f>
        <v>0</v>
      </c>
      <c r="DF8" s="345" t="n">
        <f aca="false">StJeanDeG!DF8+'Challex-&gt;Dardagny'!DF8+'Challex-&gt;LaPlaine'!DF8+Pougny!DF8</f>
        <v>0</v>
      </c>
      <c r="DG8" s="345" t="n">
        <f aca="false">StJeanDeG!DG8+'Challex-&gt;Dardagny'!DG8+'Challex-&gt;LaPlaine'!DG8+Pougny!DG8</f>
        <v>0</v>
      </c>
      <c r="DI8" s="340" t="n">
        <f aca="false">CR8+CT8+CV8+CX8+CZ8+DB8+DD8+DF8</f>
        <v>1</v>
      </c>
      <c r="DJ8" s="4" t="n">
        <f aca="false">CS8+CU8+CW8+CY8+DA8+DC8+DE8+DG8</f>
        <v>1</v>
      </c>
      <c r="DK8" s="341" t="n">
        <f aca="false">DJ8/(DJ8+DI8)</f>
        <v>0.5</v>
      </c>
      <c r="DL8" s="4" t="n">
        <f aca="false">CR8+CS8+CZ8+DA8</f>
        <v>1</v>
      </c>
      <c r="DM8" s="4" t="n">
        <f aca="false">CT8+CU8+DB8+DC8</f>
        <v>1</v>
      </c>
      <c r="DN8" s="4" t="n">
        <f aca="false">CV8+CW8+DD8+DE8</f>
        <v>0</v>
      </c>
      <c r="DO8" s="4" t="n">
        <f aca="false">SUM(DL8:DN8)</f>
        <v>2</v>
      </c>
      <c r="DP8" s="15" t="n">
        <f aca="false">DM8/DO8</f>
        <v>0.5</v>
      </c>
      <c r="DQ8" s="15" t="n">
        <f aca="false">DN8/DO8</f>
        <v>0</v>
      </c>
      <c r="DR8" s="4" t="n">
        <f aca="false">CX8+CY8+DF8+DG8</f>
        <v>0</v>
      </c>
      <c r="DS8" s="4" t="n">
        <f aca="false">SUM(CR8:CY8)</f>
        <v>2</v>
      </c>
      <c r="DT8" s="342" t="n">
        <f aca="false">SUM(CZ8:DG8)</f>
        <v>0</v>
      </c>
      <c r="DU8" s="343" t="n">
        <f aca="false">SUM(CR8:DG8)</f>
        <v>2</v>
      </c>
      <c r="DX8" s="15" t="e">
        <f aca="false">(DI8/FD8) - 1</f>
        <v>#DIV/0!</v>
      </c>
      <c r="DY8" s="15" t="e">
        <f aca="false">(DJ8/FE8) - 1</f>
        <v>#DIV/0!</v>
      </c>
      <c r="DZ8" s="15" t="e">
        <f aca="false">(DK8/FF8) - 1</f>
        <v>#DIV/0!</v>
      </c>
      <c r="EA8" s="15" t="e">
        <f aca="false">(DL8/FG8) - 1</f>
        <v>#DIV/0!</v>
      </c>
      <c r="EB8" s="15" t="e">
        <f aca="false">(DM8/FH8) - 1</f>
        <v>#DIV/0!</v>
      </c>
      <c r="EC8" s="15" t="e">
        <f aca="false">(DN8/FI8) - 1</f>
        <v>#DIV/0!</v>
      </c>
      <c r="ED8" s="15" t="e">
        <f aca="false">(DO8/FJ8) - 1</f>
        <v>#DIV/0!</v>
      </c>
      <c r="EE8" s="15" t="e">
        <f aca="false">(DP8/FK8) - 1</f>
        <v>#DIV/0!</v>
      </c>
      <c r="EF8" s="15" t="e">
        <f aca="false">(DQ8/FL8) - 1</f>
        <v>#DIV/0!</v>
      </c>
      <c r="EG8" s="15" t="e">
        <f aca="false">(DR8/FM8) - 1</f>
        <v>#DIV/0!</v>
      </c>
      <c r="EH8" s="15" t="e">
        <f aca="false">(DS8/FN8) - 1</f>
        <v>#DIV/0!</v>
      </c>
      <c r="EI8" s="15" t="e">
        <f aca="false">(DT8/FO8) - 1</f>
        <v>#DIV/0!</v>
      </c>
      <c r="EJ8" s="15" t="e">
        <f aca="false">(DU8/FP8) - 1</f>
        <v>#DIV/0!</v>
      </c>
    </row>
    <row r="9" customFormat="false" ht="15.75" hidden="false" customHeight="false" outlineLevel="0" collapsed="false">
      <c r="A9" s="344" t="n">
        <v>0.333333333333333</v>
      </c>
      <c r="B9" s="345" t="n">
        <f aca="false">StJeanDeG!B9+'Challex-&gt;Dardagny'!B9+'Challex-&gt;LaPlaine'!B9+Pougny!B9</f>
        <v>0</v>
      </c>
      <c r="C9" s="345" t="n">
        <f aca="false">StJeanDeG!C9+'Challex-&gt;Dardagny'!C9+'Challex-&gt;LaPlaine'!C9+Pougny!C9</f>
        <v>0</v>
      </c>
      <c r="D9" s="345" t="n">
        <f aca="false">StJeanDeG!D9+'Challex-&gt;Dardagny'!D9+'Challex-&gt;LaPlaine'!D9+Pougny!D9</f>
        <v>0</v>
      </c>
      <c r="E9" s="345" t="n">
        <f aca="false">StJeanDeG!E9+'Challex-&gt;Dardagny'!E9+'Challex-&gt;LaPlaine'!E9+Pougny!E9</f>
        <v>1</v>
      </c>
      <c r="F9" s="345" t="n">
        <f aca="false">StJeanDeG!F9+'Challex-&gt;Dardagny'!F9+'Challex-&gt;LaPlaine'!F9+Pougny!F9</f>
        <v>0</v>
      </c>
      <c r="G9" s="345" t="n">
        <f aca="false">StJeanDeG!G9+'Challex-&gt;Dardagny'!G9+'Challex-&gt;LaPlaine'!G9+Pougny!G9</f>
        <v>0</v>
      </c>
      <c r="H9" s="345" t="n">
        <f aca="false">StJeanDeG!H9+'Challex-&gt;Dardagny'!H9+'Challex-&gt;LaPlaine'!H9+Pougny!H9</f>
        <v>0</v>
      </c>
      <c r="I9" s="345" t="n">
        <f aca="false">StJeanDeG!I9+'Challex-&gt;Dardagny'!I9+'Challex-&gt;LaPlaine'!I9+Pougny!I9</f>
        <v>0</v>
      </c>
      <c r="J9" s="345" t="n">
        <f aca="false">StJeanDeG!J9+'Challex-&gt;Dardagny'!J9+'Challex-&gt;LaPlaine'!J9+Pougny!J9</f>
        <v>0</v>
      </c>
      <c r="K9" s="345" t="n">
        <f aca="false">StJeanDeG!K9+'Challex-&gt;Dardagny'!K9+'Challex-&gt;LaPlaine'!K9+Pougny!K9</f>
        <v>0</v>
      </c>
      <c r="L9" s="345" t="n">
        <f aca="false">StJeanDeG!L9+'Challex-&gt;Dardagny'!L9+'Challex-&gt;LaPlaine'!L9+Pougny!L9</f>
        <v>1</v>
      </c>
      <c r="M9" s="345" t="n">
        <f aca="false">StJeanDeG!M9+'Challex-&gt;Dardagny'!M9+'Challex-&gt;LaPlaine'!M9+Pougny!M9</f>
        <v>0</v>
      </c>
      <c r="N9" s="345" t="n">
        <f aca="false">StJeanDeG!N9+'Challex-&gt;Dardagny'!N9+'Challex-&gt;LaPlaine'!N9+Pougny!N9</f>
        <v>0</v>
      </c>
      <c r="O9" s="345" t="n">
        <f aca="false">StJeanDeG!O9+'Challex-&gt;Dardagny'!O9+'Challex-&gt;LaPlaine'!O9+Pougny!O9</f>
        <v>0</v>
      </c>
      <c r="P9" s="345" t="n">
        <f aca="false">StJeanDeG!P9+'Challex-&gt;Dardagny'!P9+'Challex-&gt;LaPlaine'!P9+Pougny!P9</f>
        <v>0</v>
      </c>
      <c r="Q9" s="345" t="n">
        <f aca="false">StJeanDeG!Q9+'Challex-&gt;Dardagny'!Q9+'Challex-&gt;LaPlaine'!Q9+Pougny!Q9</f>
        <v>0</v>
      </c>
      <c r="S9" s="340" t="n">
        <f aca="false">B9+D9+F9+H9+J9+L9+N9+P9</f>
        <v>1</v>
      </c>
      <c r="T9" s="4" t="n">
        <f aca="false">C9+E9+G9+I9+K9+M9+O9+Q9</f>
        <v>1</v>
      </c>
      <c r="U9" s="341" t="n">
        <f aca="false">T9/(T9+S9)</f>
        <v>0.5</v>
      </c>
      <c r="V9" s="4" t="n">
        <f aca="false">B9+C9+J9+K9</f>
        <v>0</v>
      </c>
      <c r="W9" s="4" t="n">
        <f aca="false">D9+E9+L9+M9</f>
        <v>2</v>
      </c>
      <c r="X9" s="4" t="n">
        <f aca="false">F9+G9+N9+O9</f>
        <v>0</v>
      </c>
      <c r="Y9" s="4" t="n">
        <f aca="false">SUM(V9:X9)</f>
        <v>2</v>
      </c>
      <c r="Z9" s="15" t="n">
        <f aca="false">W9/Y9</f>
        <v>1</v>
      </c>
      <c r="AA9" s="15" t="n">
        <f aca="false">X9/Y9</f>
        <v>0</v>
      </c>
      <c r="AB9" s="4" t="n">
        <f aca="false">H9+I9+P9+Q9</f>
        <v>0</v>
      </c>
      <c r="AC9" s="4" t="n">
        <f aca="false">SUM(B9:I9)</f>
        <v>1</v>
      </c>
      <c r="AD9" s="342" t="n">
        <f aca="false">SUM(J9:Q9)</f>
        <v>1</v>
      </c>
      <c r="AE9" s="343" t="n">
        <f aca="false">SUM(B9:Q9)</f>
        <v>2</v>
      </c>
      <c r="AH9" s="15" t="e">
        <f aca="false">(S9/BN9) - 1</f>
        <v>#DIV/0!</v>
      </c>
      <c r="AI9" s="15" t="e">
        <f aca="false">(T9/BO9) - 1</f>
        <v>#DIV/0!</v>
      </c>
      <c r="AJ9" s="15" t="e">
        <f aca="false">(U9/BP9) - 1</f>
        <v>#DIV/0!</v>
      </c>
      <c r="AK9" s="15" t="e">
        <f aca="false">(V9/BQ9) - 1</f>
        <v>#DIV/0!</v>
      </c>
      <c r="AL9" s="15" t="e">
        <f aca="false">(W9/BR9) - 1</f>
        <v>#DIV/0!</v>
      </c>
      <c r="AM9" s="15" t="e">
        <f aca="false">(X9/BS9) - 1</f>
        <v>#DIV/0!</v>
      </c>
      <c r="AN9" s="15" t="e">
        <f aca="false">(Y9/BT9) - 1</f>
        <v>#DIV/0!</v>
      </c>
      <c r="AO9" s="15" t="e">
        <f aca="false">(Z9/BU9) - 1</f>
        <v>#DIV/0!</v>
      </c>
      <c r="AP9" s="15" t="e">
        <f aca="false">(AA9/BV9) - 1</f>
        <v>#DIV/0!</v>
      </c>
      <c r="AQ9" s="15" t="e">
        <f aca="false">(AB9/BW9) - 1</f>
        <v>#DIV/0!</v>
      </c>
      <c r="AR9" s="15" t="e">
        <f aca="false">(AC9/BX9) - 1</f>
        <v>#DIV/0!</v>
      </c>
      <c r="AS9" s="15" t="e">
        <f aca="false">(AD9/BY9) - 1</f>
        <v>#DIV/0!</v>
      </c>
      <c r="AT9" s="15" t="e">
        <f aca="false">(AE9/BZ9) - 1</f>
        <v>#DIV/0!</v>
      </c>
      <c r="AV9" s="344" t="n">
        <v>0.333333333333333</v>
      </c>
      <c r="AW9" s="376"/>
      <c r="AX9" s="377"/>
      <c r="AY9" s="376"/>
      <c r="AZ9" s="377"/>
      <c r="BA9" s="376"/>
      <c r="BB9" s="377"/>
      <c r="BC9" s="376"/>
      <c r="BD9" s="377"/>
      <c r="BE9" s="376"/>
      <c r="BF9" s="377"/>
      <c r="BG9" s="376"/>
      <c r="BH9" s="377"/>
      <c r="BI9" s="376"/>
      <c r="BJ9" s="377"/>
      <c r="BK9" s="376"/>
      <c r="BL9" s="377"/>
      <c r="BN9" s="340" t="n">
        <f aca="false">AW9+AY9+BA9+BC9+BE9+BG9+BI9+BK9</f>
        <v>0</v>
      </c>
      <c r="BO9" s="4" t="n">
        <f aca="false">AX9+AZ9+BB9+BD9+BF9+BH9+BJ9+BL9</f>
        <v>0</v>
      </c>
      <c r="BP9" s="341" t="e">
        <f aca="false">BO9/(BO9+BN9)</f>
        <v>#DIV/0!</v>
      </c>
      <c r="BQ9" s="4" t="n">
        <f aca="false">AW9+AX9+BE9+BF9</f>
        <v>0</v>
      </c>
      <c r="BR9" s="4" t="n">
        <f aca="false">AY9+AZ9+BG9+BH9</f>
        <v>0</v>
      </c>
      <c r="BS9" s="4" t="n">
        <f aca="false">BA9+BB9+BI9+BJ9</f>
        <v>0</v>
      </c>
      <c r="BT9" s="4" t="n">
        <f aca="false">SUM(BQ9:BS9)</f>
        <v>0</v>
      </c>
      <c r="BU9" s="15" t="e">
        <f aca="false">BR9/BT9</f>
        <v>#DIV/0!</v>
      </c>
      <c r="BV9" s="15" t="e">
        <f aca="false">BS9/BT9</f>
        <v>#DIV/0!</v>
      </c>
      <c r="BW9" s="4" t="n">
        <f aca="false">BC9+BD9+BK9+BL9</f>
        <v>0</v>
      </c>
      <c r="BX9" s="4" t="n">
        <f aca="false">SUM(AW9:BD9)</f>
        <v>0</v>
      </c>
      <c r="BY9" s="342" t="n">
        <f aca="false">SUM(BE9:BL9)</f>
        <v>0</v>
      </c>
      <c r="BZ9" s="343" t="n">
        <f aca="false">SUM(AW9:BL9)</f>
        <v>0</v>
      </c>
      <c r="CC9" s="15" t="n">
        <f aca="false">(BN9/DI9) - 1</f>
        <v>-1</v>
      </c>
      <c r="CD9" s="15" t="n">
        <f aca="false">(BO9/DJ9) - 1</f>
        <v>-1</v>
      </c>
      <c r="CE9" s="15" t="e">
        <f aca="false">(BP9/DK9) - 1</f>
        <v>#DIV/0!</v>
      </c>
      <c r="CF9" s="15" t="n">
        <f aca="false">(BQ9/DL9) - 1</f>
        <v>-1</v>
      </c>
      <c r="CG9" s="15" t="n">
        <f aca="false">(BR9/DM9) - 1</f>
        <v>-1</v>
      </c>
      <c r="CH9" s="15" t="e">
        <f aca="false">(BS9/DN9) - 1</f>
        <v>#DIV/0!</v>
      </c>
      <c r="CI9" s="15" t="n">
        <f aca="false">(BT9/DO9) - 1</f>
        <v>-1</v>
      </c>
      <c r="CJ9" s="15" t="e">
        <f aca="false">(BU9/DP9) - 1</f>
        <v>#DIV/0!</v>
      </c>
      <c r="CK9" s="15" t="e">
        <f aca="false">(BV9/DQ9) - 1</f>
        <v>#DIV/0!</v>
      </c>
      <c r="CL9" s="15" t="n">
        <f aca="false">(BW9/DR9) - 1</f>
        <v>-1</v>
      </c>
      <c r="CM9" s="15" t="n">
        <f aca="false">(BX9/DS9) - 1</f>
        <v>-1</v>
      </c>
      <c r="CN9" s="15" t="n">
        <f aca="false">(BY9/DT9) - 1</f>
        <v>-1</v>
      </c>
      <c r="CO9" s="15" t="n">
        <f aca="false">(BZ9/DU9) - 1</f>
        <v>-1</v>
      </c>
      <c r="CQ9" s="344" t="n">
        <v>0.333333333333333</v>
      </c>
      <c r="CR9" s="345" t="n">
        <f aca="false">StJeanDeG!CR9+'Challex-&gt;Dardagny'!CR9+'Challex-&gt;LaPlaine'!CR9+Pougny!CR9</f>
        <v>1</v>
      </c>
      <c r="CS9" s="345" t="n">
        <f aca="false">StJeanDeG!CS9+'Challex-&gt;Dardagny'!CS9+'Challex-&gt;LaPlaine'!CS9+Pougny!CS9</f>
        <v>1</v>
      </c>
      <c r="CT9" s="345" t="n">
        <f aca="false">StJeanDeG!CT9+'Challex-&gt;Dardagny'!CT9+'Challex-&gt;LaPlaine'!CT9+Pougny!CT9</f>
        <v>1</v>
      </c>
      <c r="CU9" s="345" t="n">
        <f aca="false">StJeanDeG!CU9+'Challex-&gt;Dardagny'!CU9+'Challex-&gt;LaPlaine'!CU9+Pougny!CU9</f>
        <v>0</v>
      </c>
      <c r="CV9" s="345" t="n">
        <f aca="false">StJeanDeG!CV9+'Challex-&gt;Dardagny'!CV9+'Challex-&gt;LaPlaine'!CV9+Pougny!CV9</f>
        <v>0</v>
      </c>
      <c r="CW9" s="345" t="n">
        <f aca="false">StJeanDeG!CW9+'Challex-&gt;Dardagny'!CW9+'Challex-&gt;LaPlaine'!CW9+Pougny!CW9</f>
        <v>0</v>
      </c>
      <c r="CX9" s="345" t="n">
        <f aca="false">StJeanDeG!CX9+'Challex-&gt;Dardagny'!CX9+'Challex-&gt;LaPlaine'!CX9+Pougny!CX9</f>
        <v>0</v>
      </c>
      <c r="CY9" s="345" t="n">
        <f aca="false">StJeanDeG!CY9+'Challex-&gt;Dardagny'!CY9+'Challex-&gt;LaPlaine'!CY9+Pougny!CY9</f>
        <v>1</v>
      </c>
      <c r="CZ9" s="345" t="n">
        <f aca="false">StJeanDeG!CZ9+'Challex-&gt;Dardagny'!CZ9+'Challex-&gt;LaPlaine'!CZ9+Pougny!CZ9</f>
        <v>1</v>
      </c>
      <c r="DA9" s="345" t="n">
        <f aca="false">StJeanDeG!DA9+'Challex-&gt;Dardagny'!DA9+'Challex-&gt;LaPlaine'!DA9+Pougny!DA9</f>
        <v>0</v>
      </c>
      <c r="DB9" s="345" t="n">
        <f aca="false">StJeanDeG!DB9+'Challex-&gt;Dardagny'!DB9+'Challex-&gt;LaPlaine'!DB9+Pougny!DB9</f>
        <v>0</v>
      </c>
      <c r="DC9" s="345" t="n">
        <f aca="false">StJeanDeG!DC9+'Challex-&gt;Dardagny'!DC9+'Challex-&gt;LaPlaine'!DC9+Pougny!DC9</f>
        <v>0</v>
      </c>
      <c r="DD9" s="345" t="n">
        <f aca="false">StJeanDeG!DD9+'Challex-&gt;Dardagny'!DD9+'Challex-&gt;LaPlaine'!DD9+Pougny!DD9</f>
        <v>0</v>
      </c>
      <c r="DE9" s="345" t="n">
        <f aca="false">StJeanDeG!DE9+'Challex-&gt;Dardagny'!DE9+'Challex-&gt;LaPlaine'!DE9+Pougny!DE9</f>
        <v>0</v>
      </c>
      <c r="DF9" s="345" t="n">
        <f aca="false">StJeanDeG!DF9+'Challex-&gt;Dardagny'!DF9+'Challex-&gt;LaPlaine'!DF9+Pougny!DF9</f>
        <v>0</v>
      </c>
      <c r="DG9" s="345" t="n">
        <f aca="false">StJeanDeG!DG9+'Challex-&gt;Dardagny'!DG9+'Challex-&gt;LaPlaine'!DG9+Pougny!DG9</f>
        <v>2</v>
      </c>
      <c r="DI9" s="340" t="n">
        <f aca="false">CR9+CT9+CV9+CX9+CZ9+DB9+DD9+DF9</f>
        <v>3</v>
      </c>
      <c r="DJ9" s="4" t="n">
        <f aca="false">CS9+CU9+CW9+CY9+DA9+DC9+DE9+DG9</f>
        <v>4</v>
      </c>
      <c r="DK9" s="341" t="n">
        <f aca="false">DJ9/(DJ9+DI9)</f>
        <v>0.571428571428571</v>
      </c>
      <c r="DL9" s="4" t="n">
        <f aca="false">CR9+CS9+CZ9+DA9</f>
        <v>3</v>
      </c>
      <c r="DM9" s="4" t="n">
        <f aca="false">CT9+CU9+DB9+DC9</f>
        <v>1</v>
      </c>
      <c r="DN9" s="4" t="n">
        <f aca="false">CV9+CW9+DD9+DE9</f>
        <v>0</v>
      </c>
      <c r="DO9" s="4" t="n">
        <f aca="false">SUM(DL9:DN9)</f>
        <v>4</v>
      </c>
      <c r="DP9" s="15" t="n">
        <f aca="false">DM9/DO9</f>
        <v>0.25</v>
      </c>
      <c r="DQ9" s="15" t="n">
        <f aca="false">DN9/DO9</f>
        <v>0</v>
      </c>
      <c r="DR9" s="4" t="n">
        <f aca="false">CX9+CY9+DF9+DG9</f>
        <v>3</v>
      </c>
      <c r="DS9" s="4" t="n">
        <f aca="false">SUM(CR9:CY9)</f>
        <v>4</v>
      </c>
      <c r="DT9" s="342" t="n">
        <f aca="false">SUM(CZ9:DG9)</f>
        <v>3</v>
      </c>
      <c r="DU9" s="343" t="n">
        <f aca="false">SUM(CR9:DG9)</f>
        <v>7</v>
      </c>
      <c r="DX9" s="15" t="e">
        <f aca="false">(DI9/FD9) - 1</f>
        <v>#DIV/0!</v>
      </c>
      <c r="DY9" s="15" t="e">
        <f aca="false">(DJ9/FE9) - 1</f>
        <v>#DIV/0!</v>
      </c>
      <c r="DZ9" s="15" t="e">
        <f aca="false">(DK9/FF9) - 1</f>
        <v>#DIV/0!</v>
      </c>
      <c r="EA9" s="15" t="e">
        <f aca="false">(DL9/FG9) - 1</f>
        <v>#DIV/0!</v>
      </c>
      <c r="EB9" s="15" t="e">
        <f aca="false">(DM9/FH9) - 1</f>
        <v>#DIV/0!</v>
      </c>
      <c r="EC9" s="15" t="e">
        <f aca="false">(DN9/FI9) - 1</f>
        <v>#DIV/0!</v>
      </c>
      <c r="ED9" s="15" t="e">
        <f aca="false">(DO9/FJ9) - 1</f>
        <v>#DIV/0!</v>
      </c>
      <c r="EE9" s="15" t="e">
        <f aca="false">(DP9/FK9) - 1</f>
        <v>#DIV/0!</v>
      </c>
      <c r="EF9" s="15" t="e">
        <f aca="false">(DQ9/FL9) - 1</f>
        <v>#DIV/0!</v>
      </c>
      <c r="EG9" s="15" t="e">
        <f aca="false">(DR9/FM9) - 1</f>
        <v>#DIV/0!</v>
      </c>
      <c r="EH9" s="15" t="e">
        <f aca="false">(DS9/FN9) - 1</f>
        <v>#DIV/0!</v>
      </c>
      <c r="EI9" s="15" t="e">
        <f aca="false">(DT9/FO9) - 1</f>
        <v>#DIV/0!</v>
      </c>
      <c r="EJ9" s="15" t="e">
        <f aca="false">(DU9/FP9) - 1</f>
        <v>#DIV/0!</v>
      </c>
    </row>
    <row r="10" customFormat="false" ht="15.75" hidden="false" customHeight="false" outlineLevel="0" collapsed="false">
      <c r="A10" s="349" t="n">
        <v>0.34375</v>
      </c>
      <c r="B10" s="345" t="n">
        <f aca="false">StJeanDeG!B10+'Challex-&gt;Dardagny'!B10+'Challex-&gt;LaPlaine'!B10+Pougny!B10</f>
        <v>0</v>
      </c>
      <c r="C10" s="345" t="n">
        <f aca="false">StJeanDeG!C10+'Challex-&gt;Dardagny'!C10+'Challex-&gt;LaPlaine'!C10+Pougny!C10</f>
        <v>0</v>
      </c>
      <c r="D10" s="345" t="n">
        <f aca="false">StJeanDeG!D10+'Challex-&gt;Dardagny'!D10+'Challex-&gt;LaPlaine'!D10+Pougny!D10</f>
        <v>0</v>
      </c>
      <c r="E10" s="345" t="n">
        <f aca="false">StJeanDeG!E10+'Challex-&gt;Dardagny'!E10+'Challex-&gt;LaPlaine'!E10+Pougny!E10</f>
        <v>1</v>
      </c>
      <c r="F10" s="345" t="n">
        <f aca="false">StJeanDeG!F10+'Challex-&gt;Dardagny'!F10+'Challex-&gt;LaPlaine'!F10+Pougny!F10</f>
        <v>0</v>
      </c>
      <c r="G10" s="345" t="n">
        <f aca="false">StJeanDeG!G10+'Challex-&gt;Dardagny'!G10+'Challex-&gt;LaPlaine'!G10+Pougny!G10</f>
        <v>0</v>
      </c>
      <c r="H10" s="345" t="n">
        <f aca="false">StJeanDeG!H10+'Challex-&gt;Dardagny'!H10+'Challex-&gt;LaPlaine'!H10+Pougny!H10</f>
        <v>0</v>
      </c>
      <c r="I10" s="345" t="n">
        <f aca="false">StJeanDeG!I10+'Challex-&gt;Dardagny'!I10+'Challex-&gt;LaPlaine'!I10+Pougny!I10</f>
        <v>0</v>
      </c>
      <c r="J10" s="345" t="n">
        <f aca="false">StJeanDeG!J10+'Challex-&gt;Dardagny'!J10+'Challex-&gt;LaPlaine'!J10+Pougny!J10</f>
        <v>0</v>
      </c>
      <c r="K10" s="345" t="n">
        <f aca="false">StJeanDeG!K10+'Challex-&gt;Dardagny'!K10+'Challex-&gt;LaPlaine'!K10+Pougny!K10</f>
        <v>0</v>
      </c>
      <c r="L10" s="345" t="n">
        <f aca="false">StJeanDeG!L10+'Challex-&gt;Dardagny'!L10+'Challex-&gt;LaPlaine'!L10+Pougny!L10</f>
        <v>0</v>
      </c>
      <c r="M10" s="345" t="n">
        <f aca="false">StJeanDeG!M10+'Challex-&gt;Dardagny'!M10+'Challex-&gt;LaPlaine'!M10+Pougny!M10</f>
        <v>0</v>
      </c>
      <c r="N10" s="345" t="n">
        <f aca="false">StJeanDeG!N10+'Challex-&gt;Dardagny'!N10+'Challex-&gt;LaPlaine'!N10+Pougny!N10</f>
        <v>0</v>
      </c>
      <c r="O10" s="345" t="n">
        <f aca="false">StJeanDeG!O10+'Challex-&gt;Dardagny'!O10+'Challex-&gt;LaPlaine'!O10+Pougny!O10</f>
        <v>0</v>
      </c>
      <c r="P10" s="345" t="n">
        <f aca="false">StJeanDeG!P10+'Challex-&gt;Dardagny'!P10+'Challex-&gt;LaPlaine'!P10+Pougny!P10</f>
        <v>0</v>
      </c>
      <c r="Q10" s="345" t="n">
        <f aca="false">StJeanDeG!Q10+'Challex-&gt;Dardagny'!Q10+'Challex-&gt;LaPlaine'!Q10+Pougny!Q10</f>
        <v>0</v>
      </c>
      <c r="S10" s="340" t="n">
        <f aca="false">B10+D10+F10+H10+J10+L10+N10+P10</f>
        <v>0</v>
      </c>
      <c r="T10" s="4" t="n">
        <f aca="false">C10+E10+G10+I10+K10+M10+O10+Q10</f>
        <v>1</v>
      </c>
      <c r="U10" s="341" t="n">
        <f aca="false">T10/(T10+S10)</f>
        <v>1</v>
      </c>
      <c r="V10" s="4" t="n">
        <f aca="false">B10+C10+J10+K10</f>
        <v>0</v>
      </c>
      <c r="W10" s="4" t="n">
        <f aca="false">D10+E10+L10+M10</f>
        <v>1</v>
      </c>
      <c r="X10" s="4" t="n">
        <f aca="false">F10+G10+N10+O10</f>
        <v>0</v>
      </c>
      <c r="Y10" s="4" t="n">
        <f aca="false">SUM(V10:X10)</f>
        <v>1</v>
      </c>
      <c r="Z10" s="15" t="n">
        <f aca="false">W10/Y10</f>
        <v>1</v>
      </c>
      <c r="AA10" s="15" t="n">
        <f aca="false">X10/Y10</f>
        <v>0</v>
      </c>
      <c r="AB10" s="4" t="n">
        <f aca="false">H10+I10+P10+Q10</f>
        <v>0</v>
      </c>
      <c r="AC10" s="4" t="n">
        <f aca="false">SUM(B10:I10)</f>
        <v>1</v>
      </c>
      <c r="AD10" s="342" t="n">
        <f aca="false">SUM(J10:Q10)</f>
        <v>0</v>
      </c>
      <c r="AE10" s="343" t="n">
        <f aca="false">SUM(B10:Q10)</f>
        <v>1</v>
      </c>
      <c r="AH10" s="15" t="e">
        <f aca="false">(S10/BN10) - 1</f>
        <v>#DIV/0!</v>
      </c>
      <c r="AI10" s="15" t="e">
        <f aca="false">(T10/BO10) - 1</f>
        <v>#DIV/0!</v>
      </c>
      <c r="AJ10" s="15" t="e">
        <f aca="false">(U10/BP10) - 1</f>
        <v>#DIV/0!</v>
      </c>
      <c r="AK10" s="15" t="e">
        <f aca="false">(V10/BQ10) - 1</f>
        <v>#DIV/0!</v>
      </c>
      <c r="AL10" s="15" t="e">
        <f aca="false">(W10/BR10) - 1</f>
        <v>#DIV/0!</v>
      </c>
      <c r="AM10" s="15" t="e">
        <f aca="false">(X10/BS10) - 1</f>
        <v>#DIV/0!</v>
      </c>
      <c r="AN10" s="15" t="e">
        <f aca="false">(Y10/BT10) - 1</f>
        <v>#DIV/0!</v>
      </c>
      <c r="AO10" s="15" t="e">
        <f aca="false">(Z10/BU10) - 1</f>
        <v>#DIV/0!</v>
      </c>
      <c r="AP10" s="15" t="e">
        <f aca="false">(AA10/BV10) - 1</f>
        <v>#DIV/0!</v>
      </c>
      <c r="AQ10" s="15" t="e">
        <f aca="false">(AB10/BW10) - 1</f>
        <v>#DIV/0!</v>
      </c>
      <c r="AR10" s="15" t="e">
        <f aca="false">(AC10/BX10) - 1</f>
        <v>#DIV/0!</v>
      </c>
      <c r="AS10" s="15" t="e">
        <f aca="false">(AD10/BY10) - 1</f>
        <v>#DIV/0!</v>
      </c>
      <c r="AT10" s="15" t="e">
        <f aca="false">(AE10/BZ10) - 1</f>
        <v>#DIV/0!</v>
      </c>
      <c r="AV10" s="349" t="n">
        <v>0.34375</v>
      </c>
      <c r="AW10" s="376"/>
      <c r="AX10" s="377"/>
      <c r="AY10" s="376"/>
      <c r="AZ10" s="377"/>
      <c r="BA10" s="376"/>
      <c r="BB10" s="377"/>
      <c r="BC10" s="333"/>
      <c r="BD10" s="377"/>
      <c r="BE10" s="376"/>
      <c r="BF10" s="377"/>
      <c r="BG10" s="376"/>
      <c r="BH10" s="377"/>
      <c r="BI10" s="376"/>
      <c r="BJ10" s="377"/>
      <c r="BK10" s="376"/>
      <c r="BL10" s="377"/>
      <c r="BN10" s="340" t="n">
        <f aca="false">AW10+AY10+BA10+BC10+BE10+BG10+BI10+BK10</f>
        <v>0</v>
      </c>
      <c r="BO10" s="4" t="n">
        <f aca="false">AX10+AZ10+BB10+BD10+BF10+BH10+BJ10+BL10</f>
        <v>0</v>
      </c>
      <c r="BP10" s="341" t="e">
        <f aca="false">BO10/(BO10+BN10)</f>
        <v>#DIV/0!</v>
      </c>
      <c r="BQ10" s="4" t="n">
        <f aca="false">AW10+AX10+BE10+BF10</f>
        <v>0</v>
      </c>
      <c r="BR10" s="4" t="n">
        <f aca="false">AY10+AZ10+BG10+BH10</f>
        <v>0</v>
      </c>
      <c r="BS10" s="4" t="n">
        <f aca="false">BA10+BB10+BI10+BJ10</f>
        <v>0</v>
      </c>
      <c r="BT10" s="4" t="n">
        <f aca="false">SUM(BQ10:BS10)</f>
        <v>0</v>
      </c>
      <c r="BU10" s="15" t="e">
        <f aca="false">BR10/BT10</f>
        <v>#DIV/0!</v>
      </c>
      <c r="BV10" s="15" t="e">
        <f aca="false">BS10/BT10</f>
        <v>#DIV/0!</v>
      </c>
      <c r="BW10" s="4" t="n">
        <f aca="false">BC10+BD10+BK10+BL10</f>
        <v>0</v>
      </c>
      <c r="BX10" s="4" t="n">
        <f aca="false">SUM(AW10:BD10)</f>
        <v>0</v>
      </c>
      <c r="BY10" s="342" t="n">
        <f aca="false">SUM(BE10:BL10)</f>
        <v>0</v>
      </c>
      <c r="BZ10" s="343" t="n">
        <f aca="false">SUM(AW10:BL10)</f>
        <v>0</v>
      </c>
      <c r="CC10" s="15" t="n">
        <f aca="false">(BN10/DI10) - 1</f>
        <v>-1</v>
      </c>
      <c r="CD10" s="15" t="e">
        <f aca="false">(BO10/DJ10) - 1</f>
        <v>#DIV/0!</v>
      </c>
      <c r="CE10" s="15" t="e">
        <f aca="false">(BP10/DK10) - 1</f>
        <v>#DIV/0!</v>
      </c>
      <c r="CF10" s="15" t="n">
        <f aca="false">(BQ10/DL10) - 1</f>
        <v>-1</v>
      </c>
      <c r="CG10" s="15" t="n">
        <f aca="false">(BR10/DM10) - 1</f>
        <v>-1</v>
      </c>
      <c r="CH10" s="15" t="e">
        <f aca="false">(BS10/DN10) - 1</f>
        <v>#DIV/0!</v>
      </c>
      <c r="CI10" s="15" t="n">
        <f aca="false">(BT10/DO10) - 1</f>
        <v>-1</v>
      </c>
      <c r="CJ10" s="15" t="e">
        <f aca="false">(BU10/DP10) - 1</f>
        <v>#DIV/0!</v>
      </c>
      <c r="CK10" s="15" t="e">
        <f aca="false">(BV10/DQ10) - 1</f>
        <v>#DIV/0!</v>
      </c>
      <c r="CL10" s="15" t="e">
        <f aca="false">(BW10/DR10) - 1</f>
        <v>#DIV/0!</v>
      </c>
      <c r="CM10" s="15" t="n">
        <f aca="false">(BX10/DS10) - 1</f>
        <v>-1</v>
      </c>
      <c r="CN10" s="15" t="e">
        <f aca="false">(BY10/DT10) - 1</f>
        <v>#DIV/0!</v>
      </c>
      <c r="CO10" s="15" t="n">
        <f aca="false">(BZ10/DU10) - 1</f>
        <v>-1</v>
      </c>
      <c r="CQ10" s="349" t="n">
        <v>0.34375</v>
      </c>
      <c r="CR10" s="345" t="n">
        <f aca="false">StJeanDeG!CR10+'Challex-&gt;Dardagny'!CR10+'Challex-&gt;LaPlaine'!CR10+Pougny!CR10</f>
        <v>3</v>
      </c>
      <c r="CS10" s="345" t="n">
        <f aca="false">StJeanDeG!CS10+'Challex-&gt;Dardagny'!CS10+'Challex-&gt;LaPlaine'!CS10+Pougny!CS10</f>
        <v>0</v>
      </c>
      <c r="CT10" s="345" t="n">
        <f aca="false">StJeanDeG!CT10+'Challex-&gt;Dardagny'!CT10+'Challex-&gt;LaPlaine'!CT10+Pougny!CT10</f>
        <v>2</v>
      </c>
      <c r="CU10" s="345" t="n">
        <f aca="false">StJeanDeG!CU10+'Challex-&gt;Dardagny'!CU10+'Challex-&gt;LaPlaine'!CU10+Pougny!CU10</f>
        <v>0</v>
      </c>
      <c r="CV10" s="345" t="n">
        <f aca="false">StJeanDeG!CV10+'Challex-&gt;Dardagny'!CV10+'Challex-&gt;LaPlaine'!CV10+Pougny!CV10</f>
        <v>0</v>
      </c>
      <c r="CW10" s="345" t="n">
        <f aca="false">StJeanDeG!CW10+'Challex-&gt;Dardagny'!CW10+'Challex-&gt;LaPlaine'!CW10+Pougny!CW10</f>
        <v>0</v>
      </c>
      <c r="CX10" s="345" t="n">
        <f aca="false">StJeanDeG!CX10+'Challex-&gt;Dardagny'!CX10+'Challex-&gt;LaPlaine'!CX10+Pougny!CX10</f>
        <v>0</v>
      </c>
      <c r="CY10" s="345" t="n">
        <f aca="false">StJeanDeG!CY10+'Challex-&gt;Dardagny'!CY10+'Challex-&gt;LaPlaine'!CY10+Pougny!CY10</f>
        <v>0</v>
      </c>
      <c r="CZ10" s="345" t="n">
        <f aca="false">StJeanDeG!CZ10+'Challex-&gt;Dardagny'!CZ10+'Challex-&gt;LaPlaine'!CZ10+Pougny!CZ10</f>
        <v>0</v>
      </c>
      <c r="DA10" s="345" t="n">
        <f aca="false">StJeanDeG!DA10+'Challex-&gt;Dardagny'!DA10+'Challex-&gt;LaPlaine'!DA10+Pougny!DA10</f>
        <v>0</v>
      </c>
      <c r="DB10" s="345" t="n">
        <f aca="false">StJeanDeG!DB10+'Challex-&gt;Dardagny'!DB10+'Challex-&gt;LaPlaine'!DB10+Pougny!DB10</f>
        <v>0</v>
      </c>
      <c r="DC10" s="345" t="n">
        <f aca="false">StJeanDeG!DC10+'Challex-&gt;Dardagny'!DC10+'Challex-&gt;LaPlaine'!DC10+Pougny!DC10</f>
        <v>0</v>
      </c>
      <c r="DD10" s="345" t="n">
        <f aca="false">StJeanDeG!DD10+'Challex-&gt;Dardagny'!DD10+'Challex-&gt;LaPlaine'!DD10+Pougny!DD10</f>
        <v>0</v>
      </c>
      <c r="DE10" s="345" t="n">
        <f aca="false">StJeanDeG!DE10+'Challex-&gt;Dardagny'!DE10+'Challex-&gt;LaPlaine'!DE10+Pougny!DE10</f>
        <v>0</v>
      </c>
      <c r="DF10" s="345" t="n">
        <f aca="false">StJeanDeG!DF10+'Challex-&gt;Dardagny'!DF10+'Challex-&gt;LaPlaine'!DF10+Pougny!DF10</f>
        <v>0</v>
      </c>
      <c r="DG10" s="345" t="n">
        <f aca="false">StJeanDeG!DG10+'Challex-&gt;Dardagny'!DG10+'Challex-&gt;LaPlaine'!DG10+Pougny!DG10</f>
        <v>0</v>
      </c>
      <c r="DI10" s="340" t="n">
        <f aca="false">CR10+CT10+CV10+CX10+CZ10+DB10+DD10+DF10</f>
        <v>5</v>
      </c>
      <c r="DJ10" s="4" t="n">
        <f aca="false">CS10+CU10+CW10+CY10+DA10+DC10+DE10+DG10</f>
        <v>0</v>
      </c>
      <c r="DK10" s="341" t="n">
        <f aca="false">DJ10/(DJ10+DI10)</f>
        <v>0</v>
      </c>
      <c r="DL10" s="4" t="n">
        <f aca="false">CR10+CS10+CZ10+DA10</f>
        <v>3</v>
      </c>
      <c r="DM10" s="4" t="n">
        <f aca="false">CT10+CU10+DB10+DC10</f>
        <v>2</v>
      </c>
      <c r="DN10" s="4" t="n">
        <f aca="false">CV10+CW10+DD10+DE10</f>
        <v>0</v>
      </c>
      <c r="DO10" s="4" t="n">
        <f aca="false">SUM(DL10:DN10)</f>
        <v>5</v>
      </c>
      <c r="DP10" s="15" t="n">
        <f aca="false">DM10/DO10</f>
        <v>0.4</v>
      </c>
      <c r="DQ10" s="15" t="n">
        <f aca="false">DN10/DO10</f>
        <v>0</v>
      </c>
      <c r="DR10" s="4" t="n">
        <f aca="false">CX10+CY10+DF10+DG10</f>
        <v>0</v>
      </c>
      <c r="DS10" s="4" t="n">
        <f aca="false">SUM(CR10:CY10)</f>
        <v>5</v>
      </c>
      <c r="DT10" s="342" t="n">
        <f aca="false">SUM(CZ10:DG10)</f>
        <v>0</v>
      </c>
      <c r="DU10" s="343" t="n">
        <f aca="false">SUM(CR10:DG10)</f>
        <v>5</v>
      </c>
      <c r="DX10" s="15" t="e">
        <f aca="false">(DI10/FD10) - 1</f>
        <v>#DIV/0!</v>
      </c>
      <c r="DY10" s="15" t="e">
        <f aca="false">(DJ10/FE10) - 1</f>
        <v>#DIV/0!</v>
      </c>
      <c r="DZ10" s="15" t="e">
        <f aca="false">(DK10/FF10) - 1</f>
        <v>#DIV/0!</v>
      </c>
      <c r="EA10" s="15" t="e">
        <f aca="false">(DL10/FG10) - 1</f>
        <v>#DIV/0!</v>
      </c>
      <c r="EB10" s="15" t="e">
        <f aca="false">(DM10/FH10) - 1</f>
        <v>#DIV/0!</v>
      </c>
      <c r="EC10" s="15" t="e">
        <f aca="false">(DN10/FI10) - 1</f>
        <v>#DIV/0!</v>
      </c>
      <c r="ED10" s="15" t="e">
        <f aca="false">(DO10/FJ10) - 1</f>
        <v>#DIV/0!</v>
      </c>
      <c r="EE10" s="15" t="e">
        <f aca="false">(DP10/FK10) - 1</f>
        <v>#DIV/0!</v>
      </c>
      <c r="EF10" s="15" t="e">
        <f aca="false">(DQ10/FL10) - 1</f>
        <v>#DIV/0!</v>
      </c>
      <c r="EG10" s="15" t="e">
        <f aca="false">(DR10/FM10) - 1</f>
        <v>#DIV/0!</v>
      </c>
      <c r="EH10" s="15" t="e">
        <f aca="false">(DS10/FN10) - 1</f>
        <v>#DIV/0!</v>
      </c>
      <c r="EI10" s="15" t="e">
        <f aca="false">(DT10/FO10) - 1</f>
        <v>#DIV/0!</v>
      </c>
      <c r="EJ10" s="15" t="e">
        <f aca="false">(DU10/FP10) - 1</f>
        <v>#DIV/0!</v>
      </c>
    </row>
    <row r="11" customFormat="false" ht="15.75" hidden="false" customHeight="false" outlineLevel="0" collapsed="false">
      <c r="A11" s="349" t="n">
        <v>0.354166666666667</v>
      </c>
      <c r="B11" s="345" t="n">
        <f aca="false">StJeanDeG!B11+'Challex-&gt;Dardagny'!B11+'Challex-&gt;LaPlaine'!B11+Pougny!B11</f>
        <v>0</v>
      </c>
      <c r="C11" s="345" t="n">
        <f aca="false">StJeanDeG!C11+'Challex-&gt;Dardagny'!C11+'Challex-&gt;LaPlaine'!C11+Pougny!C11</f>
        <v>0</v>
      </c>
      <c r="D11" s="345" t="n">
        <f aca="false">StJeanDeG!D11+'Challex-&gt;Dardagny'!D11+'Challex-&gt;LaPlaine'!D11+Pougny!D11</f>
        <v>0</v>
      </c>
      <c r="E11" s="345" t="n">
        <f aca="false">StJeanDeG!E11+'Challex-&gt;Dardagny'!E11+'Challex-&gt;LaPlaine'!E11+Pougny!E11</f>
        <v>0</v>
      </c>
      <c r="F11" s="345" t="n">
        <f aca="false">StJeanDeG!F11+'Challex-&gt;Dardagny'!F11+'Challex-&gt;LaPlaine'!F11+Pougny!F11</f>
        <v>0</v>
      </c>
      <c r="G11" s="345" t="n">
        <f aca="false">StJeanDeG!G11+'Challex-&gt;Dardagny'!G11+'Challex-&gt;LaPlaine'!G11+Pougny!G11</f>
        <v>0</v>
      </c>
      <c r="H11" s="345" t="n">
        <f aca="false">StJeanDeG!H11+'Challex-&gt;Dardagny'!H11+'Challex-&gt;LaPlaine'!H11+Pougny!H11</f>
        <v>0</v>
      </c>
      <c r="I11" s="345" t="n">
        <f aca="false">StJeanDeG!I11+'Challex-&gt;Dardagny'!I11+'Challex-&gt;LaPlaine'!I11+Pougny!I11</f>
        <v>0</v>
      </c>
      <c r="J11" s="345" t="n">
        <f aca="false">StJeanDeG!J11+'Challex-&gt;Dardagny'!J11+'Challex-&gt;LaPlaine'!J11+Pougny!J11</f>
        <v>0</v>
      </c>
      <c r="K11" s="345" t="n">
        <f aca="false">StJeanDeG!K11+'Challex-&gt;Dardagny'!K11+'Challex-&gt;LaPlaine'!K11+Pougny!K11</f>
        <v>0</v>
      </c>
      <c r="L11" s="345" t="n">
        <f aca="false">StJeanDeG!L11+'Challex-&gt;Dardagny'!L11+'Challex-&gt;LaPlaine'!L11+Pougny!L11</f>
        <v>0</v>
      </c>
      <c r="M11" s="345" t="n">
        <f aca="false">StJeanDeG!M11+'Challex-&gt;Dardagny'!M11+'Challex-&gt;LaPlaine'!M11+Pougny!M11</f>
        <v>0</v>
      </c>
      <c r="N11" s="345" t="n">
        <f aca="false">StJeanDeG!N11+'Challex-&gt;Dardagny'!N11+'Challex-&gt;LaPlaine'!N11+Pougny!N11</f>
        <v>0</v>
      </c>
      <c r="O11" s="345" t="n">
        <f aca="false">StJeanDeG!O11+'Challex-&gt;Dardagny'!O11+'Challex-&gt;LaPlaine'!O11+Pougny!O11</f>
        <v>0</v>
      </c>
      <c r="P11" s="345" t="n">
        <f aca="false">StJeanDeG!P11+'Challex-&gt;Dardagny'!P11+'Challex-&gt;LaPlaine'!P11+Pougny!P11</f>
        <v>0</v>
      </c>
      <c r="Q11" s="345" t="n">
        <f aca="false">StJeanDeG!Q11+'Challex-&gt;Dardagny'!Q11+'Challex-&gt;LaPlaine'!Q11+Pougny!Q11</f>
        <v>0</v>
      </c>
      <c r="S11" s="340" t="n">
        <f aca="false">B11+D11+F11+H11+J11+L11+N11+P11</f>
        <v>0</v>
      </c>
      <c r="T11" s="4" t="n">
        <f aca="false">C11+E11+G11+I11+K11+M11+O11+Q11</f>
        <v>0</v>
      </c>
      <c r="U11" s="341" t="e">
        <f aca="false">T11/(T11+S11)</f>
        <v>#DIV/0!</v>
      </c>
      <c r="V11" s="4" t="n">
        <f aca="false">B11+C11+J11+K11</f>
        <v>0</v>
      </c>
      <c r="W11" s="4" t="n">
        <f aca="false">D11+E11+L11+M11</f>
        <v>0</v>
      </c>
      <c r="X11" s="4" t="n">
        <f aca="false">F11+G11+N11+O11</f>
        <v>0</v>
      </c>
      <c r="Y11" s="4" t="n">
        <f aca="false">SUM(V11:X11)</f>
        <v>0</v>
      </c>
      <c r="Z11" s="15" t="e">
        <f aca="false">W11/Y11</f>
        <v>#DIV/0!</v>
      </c>
      <c r="AA11" s="15" t="e">
        <f aca="false">X11/Y11</f>
        <v>#DIV/0!</v>
      </c>
      <c r="AB11" s="4" t="n">
        <f aca="false">H11+I11+P11+Q11</f>
        <v>0</v>
      </c>
      <c r="AC11" s="4" t="n">
        <f aca="false">SUM(B11:I11)</f>
        <v>0</v>
      </c>
      <c r="AD11" s="342" t="n">
        <f aca="false">SUM(J11:Q11)</f>
        <v>0</v>
      </c>
      <c r="AE11" s="343" t="n">
        <f aca="false">SUM(B11:Q11)</f>
        <v>0</v>
      </c>
      <c r="AH11" s="15" t="e">
        <f aca="false">(S11/BN11) - 1</f>
        <v>#DIV/0!</v>
      </c>
      <c r="AI11" s="15" t="e">
        <f aca="false">(T11/BO11) - 1</f>
        <v>#DIV/0!</v>
      </c>
      <c r="AJ11" s="15" t="e">
        <f aca="false">(U11/BP11) - 1</f>
        <v>#DIV/0!</v>
      </c>
      <c r="AK11" s="15" t="e">
        <f aca="false">(V11/BQ11) - 1</f>
        <v>#DIV/0!</v>
      </c>
      <c r="AL11" s="15" t="e">
        <f aca="false">(W11/BR11) - 1</f>
        <v>#DIV/0!</v>
      </c>
      <c r="AM11" s="15" t="e">
        <f aca="false">(X11/BS11) - 1</f>
        <v>#DIV/0!</v>
      </c>
      <c r="AN11" s="15" t="e">
        <f aca="false">(Y11/BT11) - 1</f>
        <v>#DIV/0!</v>
      </c>
      <c r="AO11" s="15" t="e">
        <f aca="false">(Z11/BU11) - 1</f>
        <v>#DIV/0!</v>
      </c>
      <c r="AP11" s="15" t="e">
        <f aca="false">(AA11/BV11) - 1</f>
        <v>#DIV/0!</v>
      </c>
      <c r="AQ11" s="15" t="e">
        <f aca="false">(AB11/BW11) - 1</f>
        <v>#DIV/0!</v>
      </c>
      <c r="AR11" s="15" t="e">
        <f aca="false">(AC11/BX11) - 1</f>
        <v>#DIV/0!</v>
      </c>
      <c r="AS11" s="15" t="e">
        <f aca="false">(AD11/BY11) - 1</f>
        <v>#DIV/0!</v>
      </c>
      <c r="AT11" s="15" t="e">
        <f aca="false">(AE11/BZ11) - 1</f>
        <v>#DIV/0!</v>
      </c>
      <c r="AV11" s="349" t="n">
        <v>0.354166666666667</v>
      </c>
      <c r="AW11" s="376"/>
      <c r="AX11" s="377"/>
      <c r="AY11" s="376"/>
      <c r="AZ11" s="377"/>
      <c r="BA11" s="376"/>
      <c r="BB11" s="377"/>
      <c r="BC11" s="376"/>
      <c r="BD11" s="377"/>
      <c r="BE11" s="376"/>
      <c r="BF11" s="377"/>
      <c r="BG11" s="376"/>
      <c r="BH11" s="377"/>
      <c r="BI11" s="376"/>
      <c r="BJ11" s="377"/>
      <c r="BK11" s="376"/>
      <c r="BL11" s="377"/>
      <c r="BN11" s="340" t="n">
        <f aca="false">AW11+AY11+BA11+BC11+BE11+BG11+BI11+BK11</f>
        <v>0</v>
      </c>
      <c r="BO11" s="4" t="n">
        <f aca="false">AX11+AZ11+BB11+BD11+BF11+BH11+BJ11+BL11</f>
        <v>0</v>
      </c>
      <c r="BP11" s="341" t="e">
        <f aca="false">BO11/(BO11+BN11)</f>
        <v>#DIV/0!</v>
      </c>
      <c r="BQ11" s="4" t="n">
        <f aca="false">AW11+AX11+BE11+BF11</f>
        <v>0</v>
      </c>
      <c r="BR11" s="4" t="n">
        <f aca="false">AY11+AZ11+BG11+BH11</f>
        <v>0</v>
      </c>
      <c r="BS11" s="4" t="n">
        <f aca="false">BA11+BB11+BI11+BJ11</f>
        <v>0</v>
      </c>
      <c r="BT11" s="4" t="n">
        <f aca="false">SUM(BQ11:BS11)</f>
        <v>0</v>
      </c>
      <c r="BU11" s="15" t="e">
        <f aca="false">BR11/BT11</f>
        <v>#DIV/0!</v>
      </c>
      <c r="BV11" s="15" t="e">
        <f aca="false">BS11/BT11</f>
        <v>#DIV/0!</v>
      </c>
      <c r="BW11" s="4" t="n">
        <f aca="false">BC11+BD11+BK11+BL11</f>
        <v>0</v>
      </c>
      <c r="BX11" s="4" t="n">
        <f aca="false">SUM(AW11:BD11)</f>
        <v>0</v>
      </c>
      <c r="BY11" s="342" t="n">
        <f aca="false">SUM(BE11:BL11)</f>
        <v>0</v>
      </c>
      <c r="BZ11" s="343" t="n">
        <f aca="false">SUM(AW11:BL11)</f>
        <v>0</v>
      </c>
      <c r="CC11" s="15" t="e">
        <f aca="false">(BN11/DI11) - 1</f>
        <v>#DIV/0!</v>
      </c>
      <c r="CD11" s="15" t="n">
        <f aca="false">(BO11/DJ11) - 1</f>
        <v>-1</v>
      </c>
      <c r="CE11" s="15" t="e">
        <f aca="false">(BP11/DK11) - 1</f>
        <v>#DIV/0!</v>
      </c>
      <c r="CF11" s="15" t="n">
        <f aca="false">(BQ11/DL11) - 1</f>
        <v>-1</v>
      </c>
      <c r="CG11" s="15" t="e">
        <f aca="false">(BR11/DM11) - 1</f>
        <v>#DIV/0!</v>
      </c>
      <c r="CH11" s="15" t="e">
        <f aca="false">(BS11/DN11) - 1</f>
        <v>#DIV/0!</v>
      </c>
      <c r="CI11" s="15" t="n">
        <f aca="false">(BT11/DO11) - 1</f>
        <v>-1</v>
      </c>
      <c r="CJ11" s="15" t="e">
        <f aca="false">(BU11/DP11) - 1</f>
        <v>#DIV/0!</v>
      </c>
      <c r="CK11" s="15" t="e">
        <f aca="false">(BV11/DQ11) - 1</f>
        <v>#DIV/0!</v>
      </c>
      <c r="CL11" s="15" t="e">
        <f aca="false">(BW11/DR11) - 1</f>
        <v>#DIV/0!</v>
      </c>
      <c r="CM11" s="15" t="n">
        <f aca="false">(BX11/DS11) - 1</f>
        <v>-1</v>
      </c>
      <c r="CN11" s="15" t="e">
        <f aca="false">(BY11/DT11) - 1</f>
        <v>#DIV/0!</v>
      </c>
      <c r="CO11" s="15" t="n">
        <f aca="false">(BZ11/DU11) - 1</f>
        <v>-1</v>
      </c>
      <c r="CQ11" s="349" t="n">
        <v>0.354166666666667</v>
      </c>
      <c r="CR11" s="345" t="n">
        <f aca="false">StJeanDeG!CR11+'Challex-&gt;Dardagny'!CR11+'Challex-&gt;LaPlaine'!CR11+Pougny!CR11</f>
        <v>0</v>
      </c>
      <c r="CS11" s="345" t="n">
        <f aca="false">StJeanDeG!CS11+'Challex-&gt;Dardagny'!CS11+'Challex-&gt;LaPlaine'!CS11+Pougny!CS11</f>
        <v>1</v>
      </c>
      <c r="CT11" s="345" t="n">
        <f aca="false">StJeanDeG!CT11+'Challex-&gt;Dardagny'!CT11+'Challex-&gt;LaPlaine'!CT11+Pougny!CT11</f>
        <v>0</v>
      </c>
      <c r="CU11" s="345" t="n">
        <f aca="false">StJeanDeG!CU11+'Challex-&gt;Dardagny'!CU11+'Challex-&gt;LaPlaine'!CU11+Pougny!CU11</f>
        <v>0</v>
      </c>
      <c r="CV11" s="345" t="n">
        <f aca="false">StJeanDeG!CV11+'Challex-&gt;Dardagny'!CV11+'Challex-&gt;LaPlaine'!CV11+Pougny!CV11</f>
        <v>0</v>
      </c>
      <c r="CW11" s="345" t="n">
        <f aca="false">StJeanDeG!CW11+'Challex-&gt;Dardagny'!CW11+'Challex-&gt;LaPlaine'!CW11+Pougny!CW11</f>
        <v>0</v>
      </c>
      <c r="CX11" s="345" t="n">
        <f aca="false">StJeanDeG!CX11+'Challex-&gt;Dardagny'!CX11+'Challex-&gt;LaPlaine'!CX11+Pougny!CX11</f>
        <v>0</v>
      </c>
      <c r="CY11" s="345" t="n">
        <f aca="false">StJeanDeG!CY11+'Challex-&gt;Dardagny'!CY11+'Challex-&gt;LaPlaine'!CY11+Pougny!CY11</f>
        <v>0</v>
      </c>
      <c r="CZ11" s="345" t="n">
        <f aca="false">StJeanDeG!CZ11+'Challex-&gt;Dardagny'!CZ11+'Challex-&gt;LaPlaine'!CZ11+Pougny!CZ11</f>
        <v>0</v>
      </c>
      <c r="DA11" s="345" t="n">
        <f aca="false">StJeanDeG!DA11+'Challex-&gt;Dardagny'!DA11+'Challex-&gt;LaPlaine'!DA11+Pougny!DA11</f>
        <v>0</v>
      </c>
      <c r="DB11" s="345" t="n">
        <f aca="false">StJeanDeG!DB11+'Challex-&gt;Dardagny'!DB11+'Challex-&gt;LaPlaine'!DB11+Pougny!DB11</f>
        <v>0</v>
      </c>
      <c r="DC11" s="345" t="n">
        <f aca="false">StJeanDeG!DC11+'Challex-&gt;Dardagny'!DC11+'Challex-&gt;LaPlaine'!DC11+Pougny!DC11</f>
        <v>0</v>
      </c>
      <c r="DD11" s="345" t="n">
        <f aca="false">StJeanDeG!DD11+'Challex-&gt;Dardagny'!DD11+'Challex-&gt;LaPlaine'!DD11+Pougny!DD11</f>
        <v>0</v>
      </c>
      <c r="DE11" s="345" t="n">
        <f aca="false">StJeanDeG!DE11+'Challex-&gt;Dardagny'!DE11+'Challex-&gt;LaPlaine'!DE11+Pougny!DE11</f>
        <v>0</v>
      </c>
      <c r="DF11" s="345" t="n">
        <f aca="false">StJeanDeG!DF11+'Challex-&gt;Dardagny'!DF11+'Challex-&gt;LaPlaine'!DF11+Pougny!DF11</f>
        <v>0</v>
      </c>
      <c r="DG11" s="345" t="n">
        <f aca="false">StJeanDeG!DG11+'Challex-&gt;Dardagny'!DG11+'Challex-&gt;LaPlaine'!DG11+Pougny!DG11</f>
        <v>0</v>
      </c>
      <c r="DI11" s="340" t="n">
        <f aca="false">CR11+CT11+CV11+CX11+CZ11+DB11+DD11+DF11</f>
        <v>0</v>
      </c>
      <c r="DJ11" s="4" t="n">
        <f aca="false">CS11+CU11+CW11+CY11+DA11+DC11+DE11+DG11</f>
        <v>1</v>
      </c>
      <c r="DK11" s="341" t="n">
        <f aca="false">DJ11/(DJ11+DI11)</f>
        <v>1</v>
      </c>
      <c r="DL11" s="4" t="n">
        <f aca="false">CR11+CS11+CZ11+DA11</f>
        <v>1</v>
      </c>
      <c r="DM11" s="4" t="n">
        <f aca="false">CT11+CU11+DB11+DC11</f>
        <v>0</v>
      </c>
      <c r="DN11" s="4" t="n">
        <f aca="false">CV11+CW11+DD11+DE11</f>
        <v>0</v>
      </c>
      <c r="DO11" s="4" t="n">
        <f aca="false">SUM(DL11:DN11)</f>
        <v>1</v>
      </c>
      <c r="DP11" s="15" t="n">
        <f aca="false">DM11/DO11</f>
        <v>0</v>
      </c>
      <c r="DQ11" s="15" t="n">
        <f aca="false">DN11/DO11</f>
        <v>0</v>
      </c>
      <c r="DR11" s="4" t="n">
        <f aca="false">CX11+CY11+DF11+DG11</f>
        <v>0</v>
      </c>
      <c r="DS11" s="4" t="n">
        <f aca="false">SUM(CR11:CY11)</f>
        <v>1</v>
      </c>
      <c r="DT11" s="342" t="n">
        <f aca="false">SUM(CZ11:DG11)</f>
        <v>0</v>
      </c>
      <c r="DU11" s="343" t="n">
        <f aca="false">SUM(CR11:DG11)</f>
        <v>1</v>
      </c>
      <c r="DX11" s="15" t="e">
        <f aca="false">(DI11/FD11) - 1</f>
        <v>#DIV/0!</v>
      </c>
      <c r="DY11" s="15" t="e">
        <f aca="false">(DJ11/FE11) - 1</f>
        <v>#DIV/0!</v>
      </c>
      <c r="DZ11" s="15" t="e">
        <f aca="false">(DK11/FF11) - 1</f>
        <v>#DIV/0!</v>
      </c>
      <c r="EA11" s="15" t="e">
        <f aca="false">(DL11/FG11) - 1</f>
        <v>#DIV/0!</v>
      </c>
      <c r="EB11" s="15" t="e">
        <f aca="false">(DM11/FH11) - 1</f>
        <v>#DIV/0!</v>
      </c>
      <c r="EC11" s="15" t="e">
        <f aca="false">(DN11/FI11) - 1</f>
        <v>#DIV/0!</v>
      </c>
      <c r="ED11" s="15" t="e">
        <f aca="false">(DO11/FJ11) - 1</f>
        <v>#DIV/0!</v>
      </c>
      <c r="EE11" s="15" t="e">
        <f aca="false">(DP11/FK11) - 1</f>
        <v>#DIV/0!</v>
      </c>
      <c r="EF11" s="15" t="e">
        <f aca="false">(DQ11/FL11) - 1</f>
        <v>#DIV/0!</v>
      </c>
      <c r="EG11" s="15" t="e">
        <f aca="false">(DR11/FM11) - 1</f>
        <v>#DIV/0!</v>
      </c>
      <c r="EH11" s="15" t="e">
        <f aca="false">(DS11/FN11) - 1</f>
        <v>#DIV/0!</v>
      </c>
      <c r="EI11" s="15" t="e">
        <f aca="false">(DT11/FO11) - 1</f>
        <v>#DIV/0!</v>
      </c>
      <c r="EJ11" s="15" t="e">
        <f aca="false">(DU11/FP11) - 1</f>
        <v>#DIV/0!</v>
      </c>
    </row>
    <row r="12" customFormat="false" ht="15.75" hidden="false" customHeight="false" outlineLevel="0" collapsed="false">
      <c r="A12" s="349" t="n">
        <v>0.364583333333333</v>
      </c>
      <c r="B12" s="345" t="n">
        <f aca="false">StJeanDeG!B12+'Challex-&gt;Dardagny'!B12+'Challex-&gt;LaPlaine'!B12+Pougny!B12</f>
        <v>0</v>
      </c>
      <c r="C12" s="345" t="n">
        <f aca="false">StJeanDeG!C12+'Challex-&gt;Dardagny'!C12+'Challex-&gt;LaPlaine'!C12+Pougny!C12</f>
        <v>0</v>
      </c>
      <c r="D12" s="345" t="n">
        <f aca="false">StJeanDeG!D12+'Challex-&gt;Dardagny'!D12+'Challex-&gt;LaPlaine'!D12+Pougny!D12</f>
        <v>0</v>
      </c>
      <c r="E12" s="345" t="n">
        <f aca="false">StJeanDeG!E12+'Challex-&gt;Dardagny'!E12+'Challex-&gt;LaPlaine'!E12+Pougny!E12</f>
        <v>0</v>
      </c>
      <c r="F12" s="345" t="n">
        <f aca="false">StJeanDeG!F12+'Challex-&gt;Dardagny'!F12+'Challex-&gt;LaPlaine'!F12+Pougny!F12</f>
        <v>0</v>
      </c>
      <c r="G12" s="345" t="n">
        <f aca="false">StJeanDeG!G12+'Challex-&gt;Dardagny'!G12+'Challex-&gt;LaPlaine'!G12+Pougny!G12</f>
        <v>0</v>
      </c>
      <c r="H12" s="345" t="n">
        <f aca="false">StJeanDeG!H12+'Challex-&gt;Dardagny'!H12+'Challex-&gt;LaPlaine'!H12+Pougny!H12</f>
        <v>0</v>
      </c>
      <c r="I12" s="345" t="n">
        <f aca="false">StJeanDeG!I12+'Challex-&gt;Dardagny'!I12+'Challex-&gt;LaPlaine'!I12+Pougny!I12</f>
        <v>0</v>
      </c>
      <c r="J12" s="345" t="n">
        <f aca="false">StJeanDeG!J12+'Challex-&gt;Dardagny'!J12+'Challex-&gt;LaPlaine'!J12+Pougny!J12</f>
        <v>0</v>
      </c>
      <c r="K12" s="345" t="n">
        <f aca="false">StJeanDeG!K12+'Challex-&gt;Dardagny'!K12+'Challex-&gt;LaPlaine'!K12+Pougny!K12</f>
        <v>0</v>
      </c>
      <c r="L12" s="345" t="n">
        <f aca="false">StJeanDeG!L12+'Challex-&gt;Dardagny'!L12+'Challex-&gt;LaPlaine'!L12+Pougny!L12</f>
        <v>0</v>
      </c>
      <c r="M12" s="345" t="n">
        <f aca="false">StJeanDeG!M12+'Challex-&gt;Dardagny'!M12+'Challex-&gt;LaPlaine'!M12+Pougny!M12</f>
        <v>0</v>
      </c>
      <c r="N12" s="345" t="n">
        <f aca="false">StJeanDeG!N12+'Challex-&gt;Dardagny'!N12+'Challex-&gt;LaPlaine'!N12+Pougny!N12</f>
        <v>0</v>
      </c>
      <c r="O12" s="345" t="n">
        <f aca="false">StJeanDeG!O12+'Challex-&gt;Dardagny'!O12+'Challex-&gt;LaPlaine'!O12+Pougny!O12</f>
        <v>0</v>
      </c>
      <c r="P12" s="345" t="n">
        <f aca="false">StJeanDeG!P12+'Challex-&gt;Dardagny'!P12+'Challex-&gt;LaPlaine'!P12+Pougny!P12</f>
        <v>0</v>
      </c>
      <c r="Q12" s="345" t="n">
        <f aca="false">StJeanDeG!Q12+'Challex-&gt;Dardagny'!Q12+'Challex-&gt;LaPlaine'!Q12+Pougny!Q12</f>
        <v>0</v>
      </c>
      <c r="S12" s="340" t="n">
        <f aca="false">B12+D12+F12+H12+J12+L12+N12+P12</f>
        <v>0</v>
      </c>
      <c r="T12" s="4" t="n">
        <f aca="false">C12+E12+G12+I12+K12+M12+O12+Q12</f>
        <v>0</v>
      </c>
      <c r="U12" s="341" t="e">
        <f aca="false">T12/(T12+S12)</f>
        <v>#DIV/0!</v>
      </c>
      <c r="V12" s="4" t="n">
        <f aca="false">B12+C12+J12+K12</f>
        <v>0</v>
      </c>
      <c r="W12" s="4" t="n">
        <f aca="false">D12+E12+L12+M12</f>
        <v>0</v>
      </c>
      <c r="X12" s="4" t="n">
        <f aca="false">F12+G12+N12+O12</f>
        <v>0</v>
      </c>
      <c r="Y12" s="4" t="n">
        <f aca="false">SUM(V12:X12)</f>
        <v>0</v>
      </c>
      <c r="Z12" s="15" t="e">
        <f aca="false">W12/Y12</f>
        <v>#DIV/0!</v>
      </c>
      <c r="AA12" s="15" t="e">
        <f aca="false">X12/Y12</f>
        <v>#DIV/0!</v>
      </c>
      <c r="AB12" s="4" t="n">
        <f aca="false">H12+I12+P12+Q12</f>
        <v>0</v>
      </c>
      <c r="AC12" s="4" t="n">
        <f aca="false">SUM(B12:I12)</f>
        <v>0</v>
      </c>
      <c r="AD12" s="342" t="n">
        <f aca="false">SUM(J12:Q12)</f>
        <v>0</v>
      </c>
      <c r="AE12" s="343" t="n">
        <f aca="false">SUM(B12:Q12)</f>
        <v>0</v>
      </c>
      <c r="AH12" s="15" t="e">
        <f aca="false">(S12/BN12) - 1</f>
        <v>#DIV/0!</v>
      </c>
      <c r="AI12" s="15" t="e">
        <f aca="false">(T12/BO12) - 1</f>
        <v>#DIV/0!</v>
      </c>
      <c r="AJ12" s="15" t="e">
        <f aca="false">(U12/BP12) - 1</f>
        <v>#DIV/0!</v>
      </c>
      <c r="AK12" s="15" t="e">
        <f aca="false">(V12/BQ12) - 1</f>
        <v>#DIV/0!</v>
      </c>
      <c r="AL12" s="15" t="e">
        <f aca="false">(W12/BR12) - 1</f>
        <v>#DIV/0!</v>
      </c>
      <c r="AM12" s="15" t="e">
        <f aca="false">(X12/BS12) - 1</f>
        <v>#DIV/0!</v>
      </c>
      <c r="AN12" s="15" t="e">
        <f aca="false">(Y12/BT12) - 1</f>
        <v>#DIV/0!</v>
      </c>
      <c r="AO12" s="15" t="e">
        <f aca="false">(Z12/BU12) - 1</f>
        <v>#DIV/0!</v>
      </c>
      <c r="AP12" s="15" t="e">
        <f aca="false">(AA12/BV12) - 1</f>
        <v>#DIV/0!</v>
      </c>
      <c r="AQ12" s="15" t="e">
        <f aca="false">(AB12/BW12) - 1</f>
        <v>#DIV/0!</v>
      </c>
      <c r="AR12" s="15" t="e">
        <f aca="false">(AC12/BX12) - 1</f>
        <v>#DIV/0!</v>
      </c>
      <c r="AS12" s="15" t="e">
        <f aca="false">(AD12/BY12) - 1</f>
        <v>#DIV/0!</v>
      </c>
      <c r="AT12" s="15" t="e">
        <f aca="false">(AE12/BZ12) - 1</f>
        <v>#DIV/0!</v>
      </c>
      <c r="AV12" s="349" t="n">
        <v>0.364583333333333</v>
      </c>
      <c r="AW12" s="376"/>
      <c r="AX12" s="377"/>
      <c r="AY12" s="376"/>
      <c r="AZ12" s="377"/>
      <c r="BA12" s="376"/>
      <c r="BB12" s="377"/>
      <c r="BC12" s="376"/>
      <c r="BD12" s="377"/>
      <c r="BE12" s="376"/>
      <c r="BF12" s="377"/>
      <c r="BG12" s="376"/>
      <c r="BH12" s="377"/>
      <c r="BI12" s="376"/>
      <c r="BJ12" s="377"/>
      <c r="BK12" s="376"/>
      <c r="BL12" s="377"/>
      <c r="BN12" s="340" t="n">
        <f aca="false">AW12+AY12+BA12+BC12+BE12+BG12+BI12+BK12</f>
        <v>0</v>
      </c>
      <c r="BO12" s="4" t="n">
        <f aca="false">AX12+AZ12+BB12+BD12+BF12+BH12+BJ12+BL12</f>
        <v>0</v>
      </c>
      <c r="BP12" s="341" t="e">
        <f aca="false">BO12/(BO12+BN12)</f>
        <v>#DIV/0!</v>
      </c>
      <c r="BQ12" s="4" t="n">
        <f aca="false">AW12+AX12+BE12+BF12</f>
        <v>0</v>
      </c>
      <c r="BR12" s="4" t="n">
        <f aca="false">AY12+AZ12+BG12+BH12</f>
        <v>0</v>
      </c>
      <c r="BS12" s="4" t="n">
        <f aca="false">BA12+BB12+BI12+BJ12</f>
        <v>0</v>
      </c>
      <c r="BT12" s="4" t="n">
        <f aca="false">SUM(BQ12:BS12)</f>
        <v>0</v>
      </c>
      <c r="BU12" s="15" t="e">
        <f aca="false">BR12/BT12</f>
        <v>#DIV/0!</v>
      </c>
      <c r="BV12" s="15" t="e">
        <f aca="false">BS12/BT12</f>
        <v>#DIV/0!</v>
      </c>
      <c r="BW12" s="4" t="n">
        <f aca="false">BC12+BD12+BK12+BL12</f>
        <v>0</v>
      </c>
      <c r="BX12" s="4" t="n">
        <f aca="false">SUM(AW12:BD12)</f>
        <v>0</v>
      </c>
      <c r="BY12" s="342" t="n">
        <f aca="false">SUM(BE12:BL12)</f>
        <v>0</v>
      </c>
      <c r="BZ12" s="343" t="n">
        <f aca="false">SUM(AW12:BL12)</f>
        <v>0</v>
      </c>
      <c r="CC12" s="15" t="n">
        <f aca="false">(BN12/DI12) - 1</f>
        <v>-1</v>
      </c>
      <c r="CD12" s="15" t="n">
        <f aca="false">(BO12/DJ12) - 1</f>
        <v>-1</v>
      </c>
      <c r="CE12" s="15" t="e">
        <f aca="false">(BP12/DK12) - 1</f>
        <v>#DIV/0!</v>
      </c>
      <c r="CF12" s="15" t="e">
        <f aca="false">(BQ12/DL12) - 1</f>
        <v>#DIV/0!</v>
      </c>
      <c r="CG12" s="15" t="n">
        <f aca="false">(BR12/DM12) - 1</f>
        <v>-1</v>
      </c>
      <c r="CH12" s="15" t="e">
        <f aca="false">(BS12/DN12) - 1</f>
        <v>#DIV/0!</v>
      </c>
      <c r="CI12" s="15" t="n">
        <f aca="false">(BT12/DO12) - 1</f>
        <v>-1</v>
      </c>
      <c r="CJ12" s="15" t="e">
        <f aca="false">(BU12/DP12) - 1</f>
        <v>#DIV/0!</v>
      </c>
      <c r="CK12" s="15" t="e">
        <f aca="false">(BV12/DQ12) - 1</f>
        <v>#DIV/0!</v>
      </c>
      <c r="CL12" s="15" t="e">
        <f aca="false">(BW12/DR12) - 1</f>
        <v>#DIV/0!</v>
      </c>
      <c r="CM12" s="15" t="n">
        <f aca="false">(BX12/DS12) - 1</f>
        <v>-1</v>
      </c>
      <c r="CN12" s="15" t="e">
        <f aca="false">(BY12/DT12) - 1</f>
        <v>#DIV/0!</v>
      </c>
      <c r="CO12" s="15" t="n">
        <f aca="false">(BZ12/DU12) - 1</f>
        <v>-1</v>
      </c>
      <c r="CQ12" s="349" t="n">
        <v>0.364583333333333</v>
      </c>
      <c r="CR12" s="345" t="n">
        <f aca="false">StJeanDeG!CR12+'Challex-&gt;Dardagny'!CR12+'Challex-&gt;LaPlaine'!CR12+Pougny!CR12</f>
        <v>0</v>
      </c>
      <c r="CS12" s="345" t="n">
        <f aca="false">StJeanDeG!CS12+'Challex-&gt;Dardagny'!CS12+'Challex-&gt;LaPlaine'!CS12+Pougny!CS12</f>
        <v>0</v>
      </c>
      <c r="CT12" s="345" t="n">
        <f aca="false">StJeanDeG!CT12+'Challex-&gt;Dardagny'!CT12+'Challex-&gt;LaPlaine'!CT12+Pougny!CT12</f>
        <v>1</v>
      </c>
      <c r="CU12" s="345" t="n">
        <f aca="false">StJeanDeG!CU12+'Challex-&gt;Dardagny'!CU12+'Challex-&gt;LaPlaine'!CU12+Pougny!CU12</f>
        <v>1</v>
      </c>
      <c r="CV12" s="345" t="n">
        <f aca="false">StJeanDeG!CV12+'Challex-&gt;Dardagny'!CV12+'Challex-&gt;LaPlaine'!CV12+Pougny!CV12</f>
        <v>0</v>
      </c>
      <c r="CW12" s="345" t="n">
        <f aca="false">StJeanDeG!CW12+'Challex-&gt;Dardagny'!CW12+'Challex-&gt;LaPlaine'!CW12+Pougny!CW12</f>
        <v>0</v>
      </c>
      <c r="CX12" s="345" t="n">
        <f aca="false">StJeanDeG!CX12+'Challex-&gt;Dardagny'!CX12+'Challex-&gt;LaPlaine'!CX12+Pougny!CX12</f>
        <v>0</v>
      </c>
      <c r="CY12" s="345" t="n">
        <f aca="false">StJeanDeG!CY12+'Challex-&gt;Dardagny'!CY12+'Challex-&gt;LaPlaine'!CY12+Pougny!CY12</f>
        <v>0</v>
      </c>
      <c r="CZ12" s="345" t="n">
        <f aca="false">StJeanDeG!CZ12+'Challex-&gt;Dardagny'!CZ12+'Challex-&gt;LaPlaine'!CZ12+Pougny!CZ12</f>
        <v>0</v>
      </c>
      <c r="DA12" s="345" t="n">
        <f aca="false">StJeanDeG!DA12+'Challex-&gt;Dardagny'!DA12+'Challex-&gt;LaPlaine'!DA12+Pougny!DA12</f>
        <v>0</v>
      </c>
      <c r="DB12" s="345" t="n">
        <f aca="false">StJeanDeG!DB12+'Challex-&gt;Dardagny'!DB12+'Challex-&gt;LaPlaine'!DB12+Pougny!DB12</f>
        <v>0</v>
      </c>
      <c r="DC12" s="345" t="n">
        <f aca="false">StJeanDeG!DC12+'Challex-&gt;Dardagny'!DC12+'Challex-&gt;LaPlaine'!DC12+Pougny!DC12</f>
        <v>0</v>
      </c>
      <c r="DD12" s="345" t="n">
        <f aca="false">StJeanDeG!DD12+'Challex-&gt;Dardagny'!DD12+'Challex-&gt;LaPlaine'!DD12+Pougny!DD12</f>
        <v>0</v>
      </c>
      <c r="DE12" s="345" t="n">
        <f aca="false">StJeanDeG!DE12+'Challex-&gt;Dardagny'!DE12+'Challex-&gt;LaPlaine'!DE12+Pougny!DE12</f>
        <v>0</v>
      </c>
      <c r="DF12" s="345" t="n">
        <f aca="false">StJeanDeG!DF12+'Challex-&gt;Dardagny'!DF12+'Challex-&gt;LaPlaine'!DF12+Pougny!DF12</f>
        <v>0</v>
      </c>
      <c r="DG12" s="345" t="n">
        <f aca="false">StJeanDeG!DG12+'Challex-&gt;Dardagny'!DG12+'Challex-&gt;LaPlaine'!DG12+Pougny!DG12</f>
        <v>0</v>
      </c>
      <c r="DI12" s="340" t="n">
        <f aca="false">CR12+CT12+CV12+CX12+CZ12+DB12+DD12+DF12</f>
        <v>1</v>
      </c>
      <c r="DJ12" s="4" t="n">
        <f aca="false">CS12+CU12+CW12+CY12+DA12+DC12+DE12+DG12</f>
        <v>1</v>
      </c>
      <c r="DK12" s="341" t="n">
        <f aca="false">DJ12/(DJ12+DI12)</f>
        <v>0.5</v>
      </c>
      <c r="DL12" s="4" t="n">
        <f aca="false">CR12+CS12+CZ12+DA12</f>
        <v>0</v>
      </c>
      <c r="DM12" s="4" t="n">
        <f aca="false">CT12+CU12+DB12+DC12</f>
        <v>2</v>
      </c>
      <c r="DN12" s="4" t="n">
        <f aca="false">CV12+CW12+DD12+DE12</f>
        <v>0</v>
      </c>
      <c r="DO12" s="4" t="n">
        <f aca="false">SUM(DL12:DN12)</f>
        <v>2</v>
      </c>
      <c r="DP12" s="15" t="n">
        <f aca="false">DM12/DO12</f>
        <v>1</v>
      </c>
      <c r="DQ12" s="15" t="n">
        <f aca="false">DN12/DO12</f>
        <v>0</v>
      </c>
      <c r="DR12" s="4" t="n">
        <f aca="false">CX12+CY12+DF12+DG12</f>
        <v>0</v>
      </c>
      <c r="DS12" s="4" t="n">
        <f aca="false">SUM(CR12:CY12)</f>
        <v>2</v>
      </c>
      <c r="DT12" s="342" t="n">
        <f aca="false">SUM(CZ12:DG12)</f>
        <v>0</v>
      </c>
      <c r="DU12" s="343" t="n">
        <f aca="false">SUM(CR12:DG12)</f>
        <v>2</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row>
    <row r="13" customFormat="false" ht="15.75" hidden="false" customHeight="false" outlineLevel="0" collapsed="false">
      <c r="A13" s="349" t="n">
        <v>0.375</v>
      </c>
      <c r="B13" s="345" t="n">
        <f aca="false">StJeanDeG!B13+'Challex-&gt;Dardagny'!B13+'Challex-&gt;LaPlaine'!B13+Pougny!B13</f>
        <v>0</v>
      </c>
      <c r="C13" s="345" t="n">
        <f aca="false">StJeanDeG!C13+'Challex-&gt;Dardagny'!C13+'Challex-&gt;LaPlaine'!C13+Pougny!C13</f>
        <v>0</v>
      </c>
      <c r="D13" s="345" t="n">
        <f aca="false">StJeanDeG!D13+'Challex-&gt;Dardagny'!D13+'Challex-&gt;LaPlaine'!D13+Pougny!D13</f>
        <v>0</v>
      </c>
      <c r="E13" s="345" t="n">
        <f aca="false">StJeanDeG!E13+'Challex-&gt;Dardagny'!E13+'Challex-&gt;LaPlaine'!E13+Pougny!E13</f>
        <v>0</v>
      </c>
      <c r="F13" s="345" t="n">
        <f aca="false">StJeanDeG!F13+'Challex-&gt;Dardagny'!F13+'Challex-&gt;LaPlaine'!F13+Pougny!F13</f>
        <v>0</v>
      </c>
      <c r="G13" s="345" t="n">
        <f aca="false">StJeanDeG!G13+'Challex-&gt;Dardagny'!G13+'Challex-&gt;LaPlaine'!G13+Pougny!G13</f>
        <v>0</v>
      </c>
      <c r="H13" s="345" t="n">
        <f aca="false">StJeanDeG!H13+'Challex-&gt;Dardagny'!H13+'Challex-&gt;LaPlaine'!H13+Pougny!H13</f>
        <v>0</v>
      </c>
      <c r="I13" s="345" t="n">
        <f aca="false">StJeanDeG!I13+'Challex-&gt;Dardagny'!I13+'Challex-&gt;LaPlaine'!I13+Pougny!I13</f>
        <v>0</v>
      </c>
      <c r="J13" s="345" t="n">
        <f aca="false">StJeanDeG!J13+'Challex-&gt;Dardagny'!J13+'Challex-&gt;LaPlaine'!J13+Pougny!J13</f>
        <v>0</v>
      </c>
      <c r="K13" s="345" t="n">
        <f aca="false">StJeanDeG!K13+'Challex-&gt;Dardagny'!K13+'Challex-&gt;LaPlaine'!K13+Pougny!K13</f>
        <v>0</v>
      </c>
      <c r="L13" s="345" t="n">
        <f aca="false">StJeanDeG!L13+'Challex-&gt;Dardagny'!L13+'Challex-&gt;LaPlaine'!L13+Pougny!L13</f>
        <v>0</v>
      </c>
      <c r="M13" s="345" t="n">
        <f aca="false">StJeanDeG!M13+'Challex-&gt;Dardagny'!M13+'Challex-&gt;LaPlaine'!M13+Pougny!M13</f>
        <v>0</v>
      </c>
      <c r="N13" s="345" t="n">
        <f aca="false">StJeanDeG!N13+'Challex-&gt;Dardagny'!N13+'Challex-&gt;LaPlaine'!N13+Pougny!N13</f>
        <v>0</v>
      </c>
      <c r="O13" s="345" t="n">
        <f aca="false">StJeanDeG!O13+'Challex-&gt;Dardagny'!O13+'Challex-&gt;LaPlaine'!O13+Pougny!O13</f>
        <v>0</v>
      </c>
      <c r="P13" s="345" t="n">
        <f aca="false">StJeanDeG!P13+'Challex-&gt;Dardagny'!P13+'Challex-&gt;LaPlaine'!P13+Pougny!P13</f>
        <v>0</v>
      </c>
      <c r="Q13" s="345" t="n">
        <f aca="false">StJeanDeG!Q13+'Challex-&gt;Dardagny'!Q13+'Challex-&gt;LaPlaine'!Q13+Pougny!Q13</f>
        <v>0</v>
      </c>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row>
    <row r="14" customFormat="false" ht="14.25" hidden="false" customHeight="false" outlineLevel="0" collapsed="false">
      <c r="A14" s="356" t="s">
        <v>17</v>
      </c>
      <c r="B14" s="357" t="n">
        <f aca="false">SUM(B5:B12)</f>
        <v>4</v>
      </c>
      <c r="C14" s="357" t="n">
        <f aca="false">SUM(C5:C12)</f>
        <v>3</v>
      </c>
      <c r="D14" s="357" t="n">
        <f aca="false">SUM(D5:D12)</f>
        <v>0</v>
      </c>
      <c r="E14" s="357" t="n">
        <f aca="false">SUM(E5:E12)</f>
        <v>4</v>
      </c>
      <c r="F14" s="357" t="n">
        <f aca="false">SUM(F5:F12)</f>
        <v>3</v>
      </c>
      <c r="G14" s="357" t="n">
        <f aca="false">SUM(G5:G12)</f>
        <v>0</v>
      </c>
      <c r="H14" s="357" t="n">
        <f aca="false">SUM(H5:H12)</f>
        <v>1</v>
      </c>
      <c r="I14" s="357" t="n">
        <f aca="false">SUM(I5:I12)</f>
        <v>0</v>
      </c>
      <c r="J14" s="357" t="n">
        <f aca="false">SUM(J5:J12)</f>
        <v>0</v>
      </c>
      <c r="K14" s="357" t="n">
        <f aca="false">SUM(K5:K12)</f>
        <v>0</v>
      </c>
      <c r="L14" s="357" t="n">
        <f aca="false">SUM(L5:L12)</f>
        <v>1</v>
      </c>
      <c r="M14" s="357" t="n">
        <f aca="false">SUM(M5:M12)</f>
        <v>0</v>
      </c>
      <c r="N14" s="357" t="n">
        <f aca="false">SUM(N5:N12)</f>
        <v>0</v>
      </c>
      <c r="O14" s="357" t="n">
        <f aca="false">SUM(O5:O12)</f>
        <v>0</v>
      </c>
      <c r="P14" s="357" t="n">
        <f aca="false">SUM(P5:P12)</f>
        <v>0</v>
      </c>
      <c r="Q14" s="357" t="n">
        <f aca="false">SUM(Q5:Q12)</f>
        <v>0</v>
      </c>
      <c r="S14" s="358" t="n">
        <f aca="false">B14+D14+F14+H14+J14+L14+N14+P14</f>
        <v>9</v>
      </c>
      <c r="T14" s="359" t="n">
        <f aca="false">C14+E14+G14+I14+K14+M14+O14+Q14</f>
        <v>7</v>
      </c>
      <c r="U14" s="360" t="n">
        <f aca="false">T14/(T14+S14)</f>
        <v>0.4375</v>
      </c>
      <c r="V14" s="359" t="n">
        <f aca="false">B14+C14+J14+K14</f>
        <v>7</v>
      </c>
      <c r="W14" s="359" t="n">
        <f aca="false">D14+E14+L14+M14</f>
        <v>5</v>
      </c>
      <c r="X14" s="359" t="n">
        <f aca="false">F14+G14+N14+O14</f>
        <v>3</v>
      </c>
      <c r="Y14" s="359" t="n">
        <f aca="false">SUM(V14:X14)</f>
        <v>15</v>
      </c>
      <c r="Z14" s="15" t="n">
        <f aca="false">W14/Y14</f>
        <v>0.333333333333333</v>
      </c>
      <c r="AA14" s="15" t="n">
        <f aca="false">X14/Y14</f>
        <v>0.2</v>
      </c>
      <c r="AB14" s="359" t="n">
        <f aca="false">H14+I14+P14+Q14</f>
        <v>1</v>
      </c>
      <c r="AC14" s="359" t="n">
        <f aca="false">SUM(B14:I14)</f>
        <v>15</v>
      </c>
      <c r="AD14" s="361" t="n">
        <f aca="false">SUM(J14:Q14)</f>
        <v>1</v>
      </c>
      <c r="AE14" s="362" t="n">
        <f aca="false">SUM(B14:Q14)</f>
        <v>16</v>
      </c>
      <c r="AH14" s="15" t="e">
        <f aca="false">(S14/BN14) - 1</f>
        <v>#DIV/0!</v>
      </c>
      <c r="AI14" s="15" t="e">
        <f aca="false">(T14/BO14) - 1</f>
        <v>#DIV/0!</v>
      </c>
      <c r="AJ14" s="15" t="e">
        <f aca="false">(U14/BP14) - 1</f>
        <v>#DIV/0!</v>
      </c>
      <c r="AK14" s="15" t="e">
        <f aca="false">(V14/BQ14) - 1</f>
        <v>#DIV/0!</v>
      </c>
      <c r="AL14" s="15" t="e">
        <f aca="false">(W14/BR14) - 1</f>
        <v>#DIV/0!</v>
      </c>
      <c r="AM14" s="15" t="e">
        <f aca="false">(X14/BS14) - 1</f>
        <v>#DIV/0!</v>
      </c>
      <c r="AN14" s="15" t="e">
        <f aca="false">(Y14/BT14) - 1</f>
        <v>#DIV/0!</v>
      </c>
      <c r="AO14" s="15" t="e">
        <f aca="false">(Z14/BU14) - 1</f>
        <v>#DIV/0!</v>
      </c>
      <c r="AP14" s="15" t="e">
        <f aca="false">(AA14/BV14) - 1</f>
        <v>#DIV/0!</v>
      </c>
      <c r="AQ14" s="15" t="e">
        <f aca="false">(AB14/BW14) - 1</f>
        <v>#DIV/0!</v>
      </c>
      <c r="AR14" s="15" t="e">
        <f aca="false">(AC14/BX14) - 1</f>
        <v>#DIV/0!</v>
      </c>
      <c r="AS14" s="15" t="e">
        <f aca="false">(AD14/BY14) - 1</f>
        <v>#DIV/0!</v>
      </c>
      <c r="AT14" s="15" t="e">
        <f aca="false">(AE14/BZ14) - 1</f>
        <v>#DIV/0!</v>
      </c>
      <c r="AV14" s="356" t="s">
        <v>17</v>
      </c>
      <c r="AW14" s="357" t="n">
        <f aca="false">SUM(AW5:AW12)</f>
        <v>0</v>
      </c>
      <c r="AX14" s="357" t="n">
        <f aca="false">SUM(AX5:AX12)</f>
        <v>0</v>
      </c>
      <c r="AY14" s="357" t="n">
        <f aca="false">SUM(AY5:AY12)</f>
        <v>0</v>
      </c>
      <c r="AZ14" s="357" t="n">
        <f aca="false">SUM(AZ5:AZ12)</f>
        <v>0</v>
      </c>
      <c r="BA14" s="357" t="n">
        <f aca="false">SUM(BA5:BA12)</f>
        <v>0</v>
      </c>
      <c r="BB14" s="357" t="n">
        <f aca="false">SUM(BB5:BB12)</f>
        <v>0</v>
      </c>
      <c r="BC14" s="357" t="n">
        <f aca="false">SUM(BC5:BC12)</f>
        <v>0</v>
      </c>
      <c r="BD14" s="357" t="n">
        <f aca="false">SUM(BD5:BD12)</f>
        <v>0</v>
      </c>
      <c r="BE14" s="357" t="n">
        <f aca="false">SUM(BE5:BE12)</f>
        <v>0</v>
      </c>
      <c r="BF14" s="357" t="n">
        <f aca="false">SUM(BF5:BF12)</f>
        <v>0</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0</v>
      </c>
      <c r="BO14" s="359" t="n">
        <f aca="false">AX14+AZ14+BB14+BD14+BF14+BH14+BJ14+BL14</f>
        <v>0</v>
      </c>
      <c r="BP14" s="360" t="e">
        <f aca="false">BO14/(BO14+BN14)</f>
        <v>#DIV/0!</v>
      </c>
      <c r="BQ14" s="359" t="n">
        <f aca="false">AW14+AX14+BE14+BF14</f>
        <v>0</v>
      </c>
      <c r="BR14" s="359" t="n">
        <f aca="false">AY14+AZ14+BG14+BH14</f>
        <v>0</v>
      </c>
      <c r="BS14" s="359" t="n">
        <f aca="false">BA14+BB14+BI14+BJ14</f>
        <v>0</v>
      </c>
      <c r="BT14" s="359" t="n">
        <f aca="false">SUM(BQ14:BS14)</f>
        <v>0</v>
      </c>
      <c r="BU14" s="15" t="e">
        <f aca="false">BR14/BT14</f>
        <v>#DIV/0!</v>
      </c>
      <c r="BV14" s="15" t="e">
        <f aca="false">BS14/BT14</f>
        <v>#DIV/0!</v>
      </c>
      <c r="BW14" s="359" t="n">
        <f aca="false">BC14+BD14+BK14+BL14</f>
        <v>0</v>
      </c>
      <c r="BX14" s="359" t="n">
        <f aca="false">SUM(AW14:BD14)</f>
        <v>0</v>
      </c>
      <c r="BY14" s="361" t="n">
        <f aca="false">SUM(BE14:BL14)</f>
        <v>0</v>
      </c>
      <c r="BZ14" s="362" t="n">
        <f aca="false">SUM(AW14:BL14)</f>
        <v>0</v>
      </c>
      <c r="CC14" s="15" t="n">
        <f aca="false">(BN14/DI14) - 1</f>
        <v>-1</v>
      </c>
      <c r="CD14" s="15" t="n">
        <f aca="false">(BO14/DJ14) - 1</f>
        <v>-1</v>
      </c>
      <c r="CE14" s="15" t="e">
        <f aca="false">(BP14/DK14) - 1</f>
        <v>#DIV/0!</v>
      </c>
      <c r="CF14" s="15" t="n">
        <f aca="false">(BQ14/DL14) - 1</f>
        <v>-1</v>
      </c>
      <c r="CG14" s="15" t="n">
        <f aca="false">(BR14/DM14) - 1</f>
        <v>-1</v>
      </c>
      <c r="CH14" s="15" t="e">
        <f aca="false">(BS14/DN14) - 1</f>
        <v>#DIV/0!</v>
      </c>
      <c r="CI14" s="15" t="n">
        <f aca="false">(BT14/DO14) - 1</f>
        <v>-1</v>
      </c>
      <c r="CJ14" s="15" t="e">
        <f aca="false">(BU14/DP14) - 1</f>
        <v>#DIV/0!</v>
      </c>
      <c r="CK14" s="15" t="e">
        <f aca="false">(BV14/DQ14) - 1</f>
        <v>#DIV/0!</v>
      </c>
      <c r="CL14" s="15" t="n">
        <f aca="false">(BW14/DR14) - 1</f>
        <v>-1</v>
      </c>
      <c r="CM14" s="15" t="n">
        <f aca="false">(BX14/DS14) - 1</f>
        <v>-1</v>
      </c>
      <c r="CN14" s="15" t="n">
        <f aca="false">(BY14/DT14) - 1</f>
        <v>-1</v>
      </c>
      <c r="CO14" s="15" t="n">
        <f aca="false">(BZ14/DU14) - 1</f>
        <v>-1</v>
      </c>
      <c r="CQ14" s="356" t="s">
        <v>17</v>
      </c>
      <c r="CR14" s="357" t="n">
        <f aca="false">SUM(CR5:CR12)</f>
        <v>14</v>
      </c>
      <c r="CS14" s="357" t="n">
        <f aca="false">SUM(CS5:CS12)</f>
        <v>4</v>
      </c>
      <c r="CT14" s="357" t="n">
        <f aca="false">SUM(CT5:CT12)</f>
        <v>9</v>
      </c>
      <c r="CU14" s="357" t="n">
        <f aca="false">SUM(CU5:CU12)</f>
        <v>4</v>
      </c>
      <c r="CV14" s="357" t="n">
        <f aca="false">SUM(CV5:CV12)</f>
        <v>0</v>
      </c>
      <c r="CW14" s="357" t="n">
        <f aca="false">SUM(CW5:CW12)</f>
        <v>0</v>
      </c>
      <c r="CX14" s="357" t="n">
        <f aca="false">SUM(CX5:CX12)</f>
        <v>0</v>
      </c>
      <c r="CY14" s="357" t="n">
        <f aca="false">SUM(CY5:CY12)</f>
        <v>2</v>
      </c>
      <c r="CZ14" s="357" t="n">
        <f aca="false">SUM(CZ5:CZ12)</f>
        <v>2</v>
      </c>
      <c r="DA14" s="357" t="n">
        <f aca="false">SUM(DA5:DA12)</f>
        <v>0</v>
      </c>
      <c r="DB14" s="357" t="n">
        <f aca="false">SUM(DB5:DB12)</f>
        <v>0</v>
      </c>
      <c r="DC14" s="357" t="n">
        <f aca="false">SUM(DC5:DC12)</f>
        <v>0</v>
      </c>
      <c r="DD14" s="357" t="n">
        <f aca="false">SUM(DD5:DD12)</f>
        <v>0</v>
      </c>
      <c r="DE14" s="357" t="n">
        <f aca="false">SUM(DE5:DE12)</f>
        <v>0</v>
      </c>
      <c r="DF14" s="357" t="n">
        <f aca="false">SUM(DF5:DF12)</f>
        <v>2</v>
      </c>
      <c r="DG14" s="357" t="n">
        <f aca="false">SUM(DG5:DG12)</f>
        <v>2</v>
      </c>
      <c r="DI14" s="358" t="n">
        <f aca="false">CR14+CT14+CV14+CX14+CZ14+DB14+DD14+DF14</f>
        <v>27</v>
      </c>
      <c r="DJ14" s="359" t="n">
        <f aca="false">CS14+CU14+CW14+CY14+DA14+DC14+DE14+DG14</f>
        <v>12</v>
      </c>
      <c r="DK14" s="360" t="n">
        <f aca="false">DJ14/(DJ14+DI14)</f>
        <v>0.307692307692308</v>
      </c>
      <c r="DL14" s="359" t="n">
        <f aca="false">CR14+CS14+CZ14+DA14</f>
        <v>20</v>
      </c>
      <c r="DM14" s="359" t="n">
        <f aca="false">CT14+CU14+DB14+DC14</f>
        <v>13</v>
      </c>
      <c r="DN14" s="359" t="n">
        <f aca="false">CV14+CW14+DD14+DE14</f>
        <v>0</v>
      </c>
      <c r="DO14" s="359" t="n">
        <f aca="false">SUM(DL14:DN14)</f>
        <v>33</v>
      </c>
      <c r="DP14" s="15" t="n">
        <f aca="false">DM14/DO14</f>
        <v>0.393939393939394</v>
      </c>
      <c r="DQ14" s="15" t="n">
        <f aca="false">DN14/DO14</f>
        <v>0</v>
      </c>
      <c r="DR14" s="359" t="n">
        <f aca="false">CX14+CY14+DF14+DG14</f>
        <v>6</v>
      </c>
      <c r="DS14" s="359" t="n">
        <f aca="false">SUM(CR14:CY14)</f>
        <v>33</v>
      </c>
      <c r="DT14" s="361" t="n">
        <f aca="false">SUM(CZ14:DG14)</f>
        <v>6</v>
      </c>
      <c r="DU14" s="362" t="n">
        <f aca="false">SUM(CR14:DG14)</f>
        <v>39</v>
      </c>
      <c r="DX14" s="15" t="e">
        <f aca="false">(DI14/FD14) - 1</f>
        <v>#DIV/0!</v>
      </c>
      <c r="DY14" s="15" t="e">
        <f aca="false">(DJ14/FE14) - 1</f>
        <v>#DIV/0!</v>
      </c>
      <c r="DZ14" s="15" t="e">
        <f aca="false">(DK14/FF14) - 1</f>
        <v>#DIV/0!</v>
      </c>
      <c r="EA14" s="15" t="e">
        <f aca="false">(DL14/FG14) - 1</f>
        <v>#DIV/0!</v>
      </c>
      <c r="EB14" s="15" t="e">
        <f aca="false">(DM14/FH14) - 1</f>
        <v>#DIV/0!</v>
      </c>
      <c r="EC14" s="15" t="e">
        <f aca="false">(DN14/FI14) - 1</f>
        <v>#DIV/0!</v>
      </c>
      <c r="ED14" s="15" t="e">
        <f aca="false">(DO14/FJ14) - 1</f>
        <v>#DIV/0!</v>
      </c>
      <c r="EE14" s="15" t="e">
        <f aca="false">(DP14/FK14) - 1</f>
        <v>#DIV/0!</v>
      </c>
      <c r="EF14" s="15" t="e">
        <f aca="false">(DQ14/FL14) - 1</f>
        <v>#DIV/0!</v>
      </c>
      <c r="EG14" s="15" t="e">
        <f aca="false">(DR14/FM14) - 1</f>
        <v>#DIV/0!</v>
      </c>
      <c r="EH14" s="15" t="e">
        <f aca="false">(DS14/FN14) - 1</f>
        <v>#DIV/0!</v>
      </c>
      <c r="EI14" s="15" t="e">
        <f aca="false">(DT14/FO14) - 1</f>
        <v>#DIV/0!</v>
      </c>
      <c r="EJ14" s="15" t="e">
        <f aca="false">(DU14/FP14) - 1</f>
        <v>#DIV/0!</v>
      </c>
    </row>
    <row r="15" customFormat="false" ht="14.25" hidden="false" customHeight="false" outlineLevel="0" collapsed="false">
      <c r="A15" s="356" t="s">
        <v>204</v>
      </c>
      <c r="B15" s="356" t="n">
        <f aca="false">SUM(B7:B10)</f>
        <v>3</v>
      </c>
      <c r="C15" s="356" t="n">
        <f aca="false">SUM(C7:C10)</f>
        <v>0</v>
      </c>
      <c r="D15" s="356" t="n">
        <f aca="false">SUM(D7:D10)</f>
        <v>0</v>
      </c>
      <c r="E15" s="356" t="n">
        <f aca="false">SUM(E7:E10)</f>
        <v>3</v>
      </c>
      <c r="F15" s="356" t="n">
        <f aca="false">SUM(F7:F10)</f>
        <v>2</v>
      </c>
      <c r="G15" s="356" t="n">
        <f aca="false">SUM(G7:G10)</f>
        <v>0</v>
      </c>
      <c r="H15" s="356" t="n">
        <f aca="false">SUM(H7:H10)</f>
        <v>0</v>
      </c>
      <c r="I15" s="356" t="n">
        <f aca="false">SUM(I7:I10)</f>
        <v>0</v>
      </c>
      <c r="J15" s="356" t="n">
        <f aca="false">SUM(J7:J10)</f>
        <v>0</v>
      </c>
      <c r="K15" s="356" t="n">
        <f aca="false">SUM(K7:K10)</f>
        <v>0</v>
      </c>
      <c r="L15" s="356" t="n">
        <f aca="false">SUM(L7:L10)</f>
        <v>1</v>
      </c>
      <c r="M15" s="356" t="n">
        <f aca="false">SUM(M7:M10)</f>
        <v>0</v>
      </c>
      <c r="N15" s="356" t="n">
        <f aca="false">SUM(N7:N10)</f>
        <v>0</v>
      </c>
      <c r="O15" s="356" t="n">
        <f aca="false">SUM(O7:O10)</f>
        <v>0</v>
      </c>
      <c r="P15" s="356" t="n">
        <f aca="false">SUM(P7:P10)</f>
        <v>0</v>
      </c>
      <c r="Q15" s="356" t="n">
        <f aca="false">SUM(Q7:Q10)</f>
        <v>0</v>
      </c>
      <c r="S15" s="364" t="n">
        <f aca="false">B15+D15+F15+H15+J15+L15+N15+P15</f>
        <v>6</v>
      </c>
      <c r="T15" s="363" t="n">
        <f aca="false">C15+E15+G15+I15+K15+M15+O15+Q15</f>
        <v>3</v>
      </c>
      <c r="U15" s="365" t="n">
        <f aca="false">T15/(T15+S15)</f>
        <v>0.333333333333333</v>
      </c>
      <c r="V15" s="363" t="n">
        <f aca="false">B15+C15+J15+K15</f>
        <v>3</v>
      </c>
      <c r="W15" s="363" t="n">
        <f aca="false">D15+E15+L15+M15</f>
        <v>4</v>
      </c>
      <c r="X15" s="363" t="n">
        <f aca="false">F15+G15+N15+O15</f>
        <v>2</v>
      </c>
      <c r="Y15" s="363" t="n">
        <f aca="false">SUM(V15:X15)</f>
        <v>9</v>
      </c>
      <c r="Z15" s="366" t="n">
        <f aca="false">W15/Y15</f>
        <v>0.444444444444444</v>
      </c>
      <c r="AA15" s="366" t="n">
        <f aca="false">X15/Y15</f>
        <v>0.222222222222222</v>
      </c>
      <c r="AB15" s="363" t="n">
        <f aca="false">H15+I15+P15+Q15</f>
        <v>0</v>
      </c>
      <c r="AC15" s="363" t="n">
        <f aca="false">SUM(B15:I15)</f>
        <v>8</v>
      </c>
      <c r="AD15" s="367" t="n">
        <f aca="false">SUM(J15:Q15)</f>
        <v>1</v>
      </c>
      <c r="AE15" s="35" t="n">
        <f aca="false">SUM(B15:Q15)</f>
        <v>9</v>
      </c>
      <c r="AH15" s="15" t="e">
        <f aca="false">(S15/BN15) - 1</f>
        <v>#DIV/0!</v>
      </c>
      <c r="AI15" s="15" t="e">
        <f aca="false">(T15/BO15) - 1</f>
        <v>#DIV/0!</v>
      </c>
      <c r="AJ15" s="15" t="e">
        <f aca="false">(U15/BP15) - 1</f>
        <v>#DIV/0!</v>
      </c>
      <c r="AK15" s="15" t="e">
        <f aca="false">(V15/BQ15) - 1</f>
        <v>#DIV/0!</v>
      </c>
      <c r="AL15" s="15" t="e">
        <f aca="false">(W15/BR15) - 1</f>
        <v>#DIV/0!</v>
      </c>
      <c r="AM15" s="15" t="e">
        <f aca="false">(X15/BS15) - 1</f>
        <v>#DIV/0!</v>
      </c>
      <c r="AN15" s="15" t="e">
        <f aca="false">(Y15/BT15) - 1</f>
        <v>#DIV/0!</v>
      </c>
      <c r="AO15" s="15" t="e">
        <f aca="false">(Z15/BU15) - 1</f>
        <v>#DIV/0!</v>
      </c>
      <c r="AP15" s="15" t="e">
        <f aca="false">(AA15/BV15) - 1</f>
        <v>#DIV/0!</v>
      </c>
      <c r="AQ15" s="15" t="e">
        <f aca="false">(AB15/BW15) - 1</f>
        <v>#DIV/0!</v>
      </c>
      <c r="AR15" s="15" t="e">
        <f aca="false">(AC15/BX15) - 1</f>
        <v>#DIV/0!</v>
      </c>
      <c r="AS15" s="15" t="e">
        <f aca="false">(AD15/BY15) - 1</f>
        <v>#DIV/0!</v>
      </c>
      <c r="AT15" s="15" t="e">
        <f aca="false">(AE15/BZ15) - 1</f>
        <v>#DIV/0!</v>
      </c>
      <c r="AV15" s="356" t="s">
        <v>204</v>
      </c>
      <c r="AW15" s="356" t="n">
        <f aca="false">SUM(AW7:AW10)</f>
        <v>0</v>
      </c>
      <c r="AX15" s="356" t="n">
        <f aca="false">SUM(AX7:AX10)</f>
        <v>0</v>
      </c>
      <c r="AY15" s="356" t="n">
        <f aca="false">SUM(AY7:AY10)</f>
        <v>0</v>
      </c>
      <c r="AZ15" s="356" t="n">
        <f aca="false">SUM(AZ7:AZ10)</f>
        <v>0</v>
      </c>
      <c r="BA15" s="356" t="n">
        <f aca="false">SUM(BA7:BA10)</f>
        <v>0</v>
      </c>
      <c r="BB15" s="356" t="n">
        <f aca="false">SUM(BB7:BB10)</f>
        <v>0</v>
      </c>
      <c r="BC15" s="356" t="n">
        <f aca="false">SUM(BC7:BC10)</f>
        <v>0</v>
      </c>
      <c r="BD15" s="356" t="n">
        <f aca="false">SUM(BD7:BD10)</f>
        <v>0</v>
      </c>
      <c r="BE15" s="356" t="n">
        <f aca="false">SUM(BE7:BE10)</f>
        <v>0</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0</v>
      </c>
      <c r="BO15" s="363" t="n">
        <f aca="false">AX15+AZ15+BB15+BD15+BF15+BH15+BJ15+BL15</f>
        <v>0</v>
      </c>
      <c r="BP15" s="365" t="e">
        <f aca="false">BO15/(BO15+BN15)</f>
        <v>#DIV/0!</v>
      </c>
      <c r="BQ15" s="363" t="n">
        <f aca="false">AW15+AX15+BE15+BF15</f>
        <v>0</v>
      </c>
      <c r="BR15" s="363" t="n">
        <f aca="false">AY15+AZ15+BG15+BH15</f>
        <v>0</v>
      </c>
      <c r="BS15" s="363" t="n">
        <f aca="false">BA15+BB15+BI15+BJ15</f>
        <v>0</v>
      </c>
      <c r="BT15" s="363" t="n">
        <f aca="false">SUM(BQ15:BS15)</f>
        <v>0</v>
      </c>
      <c r="BU15" s="366" t="e">
        <f aca="false">BR15/BT15</f>
        <v>#DIV/0!</v>
      </c>
      <c r="BV15" s="366" t="e">
        <f aca="false">BS15/BT15</f>
        <v>#DIV/0!</v>
      </c>
      <c r="BW15" s="363" t="n">
        <f aca="false">BC15+BD15+BK15+BL15</f>
        <v>0</v>
      </c>
      <c r="BX15" s="363" t="n">
        <f aca="false">SUM(AW15:BD15)</f>
        <v>0</v>
      </c>
      <c r="BY15" s="367" t="n">
        <f aca="false">SUM(BE15:BL15)</f>
        <v>0</v>
      </c>
      <c r="BZ15" s="35" t="n">
        <f aca="false">SUM(AW15:BL15)</f>
        <v>0</v>
      </c>
      <c r="CC15" s="15" t="n">
        <f aca="false">(BN15/DI15) - 1</f>
        <v>-1</v>
      </c>
      <c r="CD15" s="15" t="n">
        <f aca="false">(BO15/DJ15) - 1</f>
        <v>-1</v>
      </c>
      <c r="CE15" s="15" t="e">
        <f aca="false">(BP15/DK15) - 1</f>
        <v>#DIV/0!</v>
      </c>
      <c r="CF15" s="15" t="n">
        <f aca="false">(BQ15/DL15) - 1</f>
        <v>-1</v>
      </c>
      <c r="CG15" s="15" t="n">
        <f aca="false">(BR15/DM15) - 1</f>
        <v>-1</v>
      </c>
      <c r="CH15" s="15" t="e">
        <f aca="false">(BS15/DN15) - 1</f>
        <v>#DIV/0!</v>
      </c>
      <c r="CI15" s="15" t="n">
        <f aca="false">(BT15/DO15) - 1</f>
        <v>-1</v>
      </c>
      <c r="CJ15" s="15" t="e">
        <f aca="false">(BU15/DP15) - 1</f>
        <v>#DIV/0!</v>
      </c>
      <c r="CK15" s="15" t="e">
        <f aca="false">(BV15/DQ15) - 1</f>
        <v>#DIV/0!</v>
      </c>
      <c r="CL15" s="15" t="n">
        <f aca="false">(BW15/DR15) - 1</f>
        <v>-1</v>
      </c>
      <c r="CM15" s="15" t="n">
        <f aca="false">(BX15/DS15) - 1</f>
        <v>-1</v>
      </c>
      <c r="CN15" s="15" t="n">
        <f aca="false">(BY15/DT15) - 1</f>
        <v>-1</v>
      </c>
      <c r="CO15" s="15" t="n">
        <f aca="false">(BZ15/DU15) - 1</f>
        <v>-1</v>
      </c>
      <c r="CQ15" s="356" t="s">
        <v>204</v>
      </c>
      <c r="CR15" s="356" t="n">
        <f aca="false">SUM(CR7:CR10)</f>
        <v>6</v>
      </c>
      <c r="CS15" s="356" t="n">
        <f aca="false">SUM(CS7:CS10)</f>
        <v>2</v>
      </c>
      <c r="CT15" s="356" t="n">
        <f aca="false">SUM(CT7:CT10)</f>
        <v>5</v>
      </c>
      <c r="CU15" s="356" t="n">
        <f aca="false">SUM(CU7:CU10)</f>
        <v>0</v>
      </c>
      <c r="CV15" s="356" t="n">
        <f aca="false">SUM(CV7:CV10)</f>
        <v>0</v>
      </c>
      <c r="CW15" s="356" t="n">
        <f aca="false">SUM(CW7:CW10)</f>
        <v>0</v>
      </c>
      <c r="CX15" s="356" t="n">
        <f aca="false">SUM(CX7:CX10)</f>
        <v>0</v>
      </c>
      <c r="CY15" s="356" t="n">
        <f aca="false">SUM(CY7:CY10)</f>
        <v>1</v>
      </c>
      <c r="CZ15" s="356" t="n">
        <f aca="false">SUM(CZ7:CZ10)</f>
        <v>1</v>
      </c>
      <c r="DA15" s="356" t="n">
        <f aca="false">SUM(DA7:DA10)</f>
        <v>0</v>
      </c>
      <c r="DB15" s="356" t="n">
        <f aca="false">SUM(DB7:DB10)</f>
        <v>0</v>
      </c>
      <c r="DC15" s="356" t="n">
        <f aca="false">SUM(DC7:DC10)</f>
        <v>0</v>
      </c>
      <c r="DD15" s="356" t="n">
        <f aca="false">SUM(DD7:DD10)</f>
        <v>0</v>
      </c>
      <c r="DE15" s="356" t="n">
        <f aca="false">SUM(DE7:DE10)</f>
        <v>0</v>
      </c>
      <c r="DF15" s="356" t="n">
        <f aca="false">SUM(DF7:DF10)</f>
        <v>1</v>
      </c>
      <c r="DG15" s="356" t="n">
        <f aca="false">SUM(DG7:DG10)</f>
        <v>2</v>
      </c>
      <c r="DI15" s="364" t="n">
        <f aca="false">CR15+CT15+CV15+CX15+CZ15+DB15+DD15+DF15</f>
        <v>13</v>
      </c>
      <c r="DJ15" s="363" t="n">
        <f aca="false">CS15+CU15+CW15+CY15+DA15+DC15+DE15+DG15</f>
        <v>5</v>
      </c>
      <c r="DK15" s="365" t="n">
        <f aca="false">DJ15/(DJ15+DI15)</f>
        <v>0.277777777777778</v>
      </c>
      <c r="DL15" s="363" t="n">
        <f aca="false">CR15+CS15+CZ15+DA15</f>
        <v>9</v>
      </c>
      <c r="DM15" s="363" t="n">
        <f aca="false">CT15+CU15+DB15+DC15</f>
        <v>5</v>
      </c>
      <c r="DN15" s="363" t="n">
        <f aca="false">CV15+CW15+DD15+DE15</f>
        <v>0</v>
      </c>
      <c r="DO15" s="363" t="n">
        <f aca="false">SUM(DL15:DN15)</f>
        <v>14</v>
      </c>
      <c r="DP15" s="366" t="n">
        <f aca="false">DM15/DO15</f>
        <v>0.357142857142857</v>
      </c>
      <c r="DQ15" s="366" t="n">
        <f aca="false">DN15/DO15</f>
        <v>0</v>
      </c>
      <c r="DR15" s="363" t="n">
        <f aca="false">CX15+CY15+DF15+DG15</f>
        <v>4</v>
      </c>
      <c r="DS15" s="363" t="n">
        <f aca="false">SUM(CR15:CY15)</f>
        <v>14</v>
      </c>
      <c r="DT15" s="367" t="n">
        <f aca="false">SUM(CZ15:DG15)</f>
        <v>4</v>
      </c>
      <c r="DU15" s="35" t="n">
        <f aca="false">SUM(CR15:DG15)</f>
        <v>18</v>
      </c>
      <c r="DX15" s="15" t="e">
        <f aca="false">(DI15/FD15) - 1</f>
        <v>#DIV/0!</v>
      </c>
      <c r="DY15" s="15" t="e">
        <f aca="false">(DJ15/FE15) - 1</f>
        <v>#DIV/0!</v>
      </c>
      <c r="DZ15" s="15" t="e">
        <f aca="false">(DK15/FF15) - 1</f>
        <v>#DIV/0!</v>
      </c>
      <c r="EA15" s="15" t="e">
        <f aca="false">(DL15/FG15) - 1</f>
        <v>#DIV/0!</v>
      </c>
      <c r="EB15" s="15" t="e">
        <f aca="false">(DM15/FH15) - 1</f>
        <v>#DIV/0!</v>
      </c>
      <c r="EC15" s="15" t="e">
        <f aca="false">(DN15/FI15) - 1</f>
        <v>#DIV/0!</v>
      </c>
      <c r="ED15" s="15" t="e">
        <f aca="false">(DO15/FJ15) - 1</f>
        <v>#DIV/0!</v>
      </c>
      <c r="EE15" s="15" t="e">
        <f aca="false">(DP15/FK15) - 1</f>
        <v>#DIV/0!</v>
      </c>
      <c r="EF15" s="15" t="e">
        <f aca="false">(DQ15/FL15) - 1</f>
        <v>#DIV/0!</v>
      </c>
      <c r="EG15" s="15" t="e">
        <f aca="false">(DR15/FM15) - 1</f>
        <v>#DIV/0!</v>
      </c>
      <c r="EH15" s="15" t="e">
        <f aca="false">(DS15/FN15) - 1</f>
        <v>#DIV/0!</v>
      </c>
      <c r="EI15" s="15" t="e">
        <f aca="false">(DT15/FO15) - 1</f>
        <v>#DIV/0!</v>
      </c>
      <c r="EJ15" s="15" t="e">
        <f aca="false">(DU15/FP15) - 1</f>
        <v>#DIV/0!</v>
      </c>
    </row>
    <row r="17" customFormat="false" ht="14.25" hidden="false" customHeight="false" outlineLevel="0" collapsed="false">
      <c r="A17" s="0" t="s">
        <v>205</v>
      </c>
      <c r="B17" s="0" t="n">
        <f aca="false">SUM(B5:B8)</f>
        <v>4</v>
      </c>
      <c r="C17" s="0" t="n">
        <f aca="false">SUM(C5:C8)</f>
        <v>3</v>
      </c>
      <c r="D17" s="0" t="n">
        <f aca="false">SUM(D5:D8)</f>
        <v>0</v>
      </c>
      <c r="E17" s="0" t="n">
        <f aca="false">SUM(E5:E8)</f>
        <v>2</v>
      </c>
      <c r="F17" s="0" t="n">
        <f aca="false">SUM(F5:F8)</f>
        <v>3</v>
      </c>
      <c r="G17" s="0" t="n">
        <f aca="false">SUM(G5:G8)</f>
        <v>0</v>
      </c>
      <c r="H17" s="0" t="n">
        <f aca="false">SUM(H5:H8)</f>
        <v>1</v>
      </c>
      <c r="I17" s="0" t="n">
        <f aca="false">SUM(I5:I8)</f>
        <v>0</v>
      </c>
      <c r="J17" s="0" t="n">
        <f aca="false">SUM(J5:J8)</f>
        <v>0</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0</v>
      </c>
      <c r="AX17" s="0" t="n">
        <f aca="false">SUM(AX5:AX8)</f>
        <v>0</v>
      </c>
      <c r="AY17" s="0" t="n">
        <f aca="false">SUM(AY5:AY8)</f>
        <v>0</v>
      </c>
      <c r="AZ17" s="0" t="n">
        <f aca="false">SUM(AZ5:AZ8)</f>
        <v>0</v>
      </c>
      <c r="BA17" s="0" t="n">
        <f aca="false">SUM(BA5:BA8)</f>
        <v>0</v>
      </c>
      <c r="BB17" s="0" t="n">
        <f aca="false">SUM(BB5:BB8)</f>
        <v>0</v>
      </c>
      <c r="BC17" s="0" t="n">
        <f aca="false">SUM(BC5:BC8)</f>
        <v>0</v>
      </c>
      <c r="BD17" s="0" t="n">
        <f aca="false">SUM(BD5:BD8)</f>
        <v>0</v>
      </c>
      <c r="BE17" s="0" t="n">
        <f aca="false">SUM(BE5:BE8)</f>
        <v>0</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10</v>
      </c>
      <c r="CS17" s="0" t="n">
        <f aca="false">SUM(CS5:CS8)</f>
        <v>2</v>
      </c>
      <c r="CT17" s="0" t="n">
        <f aca="false">SUM(CT5:CT8)</f>
        <v>5</v>
      </c>
      <c r="CU17" s="0" t="n">
        <f aca="false">SUM(CU5:CU8)</f>
        <v>3</v>
      </c>
      <c r="CV17" s="0" t="n">
        <f aca="false">SUM(CV5:CV8)</f>
        <v>0</v>
      </c>
      <c r="CW17" s="0" t="n">
        <f aca="false">SUM(CW5:CW8)</f>
        <v>0</v>
      </c>
      <c r="CX17" s="0" t="n">
        <f aca="false">SUM(CX5:CX8)</f>
        <v>0</v>
      </c>
      <c r="CY17" s="0" t="n">
        <f aca="false">SUM(CY5:CY8)</f>
        <v>1</v>
      </c>
      <c r="CZ17" s="0" t="n">
        <f aca="false">SUM(CZ5:CZ8)</f>
        <v>1</v>
      </c>
      <c r="DA17" s="0" t="n">
        <f aca="false">SUM(DA5:DA8)</f>
        <v>0</v>
      </c>
      <c r="DB17" s="0" t="n">
        <f aca="false">SUM(DB5:DB8)</f>
        <v>0</v>
      </c>
      <c r="DC17" s="0" t="n">
        <f aca="false">SUM(DC5:DC8)</f>
        <v>0</v>
      </c>
      <c r="DD17" s="0" t="n">
        <f aca="false">SUM(DD5:DD8)</f>
        <v>0</v>
      </c>
      <c r="DE17" s="0" t="n">
        <f aca="false">SUM(DE5:DE8)</f>
        <v>0</v>
      </c>
      <c r="DF17" s="0" t="n">
        <f aca="false">SUM(DF5:DF8)</f>
        <v>2</v>
      </c>
      <c r="DG17" s="0" t="n">
        <f aca="false">SUM(DG5:DG8)</f>
        <v>0</v>
      </c>
    </row>
    <row r="18" customFormat="false" ht="14.25" hidden="false" customHeight="false" outlineLevel="0" collapsed="false">
      <c r="A18" s="0" t="s">
        <v>206</v>
      </c>
      <c r="B18" s="0" t="n">
        <f aca="false">SUM(B9:B12)</f>
        <v>0</v>
      </c>
      <c r="C18" s="0" t="n">
        <f aca="false">SUM(C9:C12)</f>
        <v>0</v>
      </c>
      <c r="D18" s="0" t="n">
        <f aca="false">SUM(D9:D12)</f>
        <v>0</v>
      </c>
      <c r="E18" s="0" t="n">
        <f aca="false">SUM(E9:E12)</f>
        <v>2</v>
      </c>
      <c r="F18" s="0" t="n">
        <f aca="false">SUM(F9:F12)</f>
        <v>0</v>
      </c>
      <c r="G18" s="0" t="n">
        <f aca="false">SUM(G9:G12)</f>
        <v>0</v>
      </c>
      <c r="H18" s="0" t="n">
        <f aca="false">SUM(H9:H12)</f>
        <v>0</v>
      </c>
      <c r="I18" s="0" t="n">
        <f aca="false">SUM(I9:I12)</f>
        <v>0</v>
      </c>
      <c r="J18" s="0" t="n">
        <f aca="false">SUM(J9:J12)</f>
        <v>0</v>
      </c>
      <c r="K18" s="0" t="n">
        <f aca="false">SUM(K9:K12)</f>
        <v>0</v>
      </c>
      <c r="L18" s="0" t="n">
        <f aca="false">SUM(L9:L12)</f>
        <v>1</v>
      </c>
      <c r="M18" s="0" t="n">
        <f aca="false">SUM(M9:M12)</f>
        <v>0</v>
      </c>
      <c r="N18" s="0" t="n">
        <f aca="false">SUM(N9:N12)</f>
        <v>0</v>
      </c>
      <c r="O18" s="0" t="n">
        <f aca="false">SUM(O9:O12)</f>
        <v>0</v>
      </c>
      <c r="P18" s="0" t="n">
        <f aca="false">SUM(P9:P12)</f>
        <v>0</v>
      </c>
      <c r="Q18" s="0" t="n">
        <f aca="false">SUM(Q9:Q12)</f>
        <v>0</v>
      </c>
      <c r="AV18" s="0" t="s">
        <v>206</v>
      </c>
      <c r="AW18" s="0" t="n">
        <f aca="false">SUM(AW9:AW12)</f>
        <v>0</v>
      </c>
      <c r="AX18" s="0" t="n">
        <f aca="false">SUM(AX9:AX12)</f>
        <v>0</v>
      </c>
      <c r="AY18" s="0" t="n">
        <f aca="false">SUM(AY9:AY12)</f>
        <v>0</v>
      </c>
      <c r="AZ18" s="0" t="n">
        <f aca="false">SUM(AZ9:AZ12)</f>
        <v>0</v>
      </c>
      <c r="BA18" s="0" t="n">
        <f aca="false">SUM(BA9:BA12)</f>
        <v>0</v>
      </c>
      <c r="BB18" s="0" t="n">
        <f aca="false">SUM(BB9:BB12)</f>
        <v>0</v>
      </c>
      <c r="BC18" s="0" t="n">
        <f aca="false">SUM(BC9:BC12)</f>
        <v>0</v>
      </c>
      <c r="BD18" s="0" t="n">
        <f aca="false">SUM(BD9:BD12)</f>
        <v>0</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c r="CQ18" s="0" t="s">
        <v>206</v>
      </c>
      <c r="CR18" s="0" t="n">
        <f aca="false">SUM(CR9:CR12)</f>
        <v>4</v>
      </c>
      <c r="CS18" s="0" t="n">
        <f aca="false">SUM(CS9:CS12)</f>
        <v>2</v>
      </c>
      <c r="CT18" s="0" t="n">
        <f aca="false">SUM(CT9:CT12)</f>
        <v>4</v>
      </c>
      <c r="CU18" s="0" t="n">
        <f aca="false">SUM(CU9:CU12)</f>
        <v>1</v>
      </c>
      <c r="CV18" s="0" t="n">
        <f aca="false">SUM(CV9:CV12)</f>
        <v>0</v>
      </c>
      <c r="CW18" s="0" t="n">
        <f aca="false">SUM(CW9:CW12)</f>
        <v>0</v>
      </c>
      <c r="CX18" s="0" t="n">
        <f aca="false">SUM(CX9:CX12)</f>
        <v>0</v>
      </c>
      <c r="CY18" s="0" t="n">
        <f aca="false">SUM(CY9:CY12)</f>
        <v>1</v>
      </c>
      <c r="CZ18" s="0" t="n">
        <f aca="false">SUM(CZ9:CZ12)</f>
        <v>1</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2</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15</v>
      </c>
      <c r="T24" s="152" t="n">
        <f aca="false">Y15</f>
        <v>9</v>
      </c>
      <c r="U24" s="153" t="n">
        <f aca="false">V24/S24</f>
        <v>0.333333333333333</v>
      </c>
      <c r="V24" s="154" t="n">
        <f aca="false">W14</f>
        <v>5</v>
      </c>
      <c r="W24" s="153" t="n">
        <f aca="false">X24/S24</f>
        <v>0.466666666666667</v>
      </c>
      <c r="X24" s="154" t="n">
        <f aca="false">C14+E14+G14+K14+M14+O14</f>
        <v>7</v>
      </c>
      <c r="Y24" s="153" t="n">
        <f aca="false">Z24/X24</f>
        <v>0.571428571428571</v>
      </c>
      <c r="Z24" s="154" t="n">
        <f aca="false">E14+M14</f>
        <v>4</v>
      </c>
      <c r="AA24" s="155" t="n">
        <f aca="false">X14</f>
        <v>3</v>
      </c>
      <c r="AB24" s="155" t="n">
        <f aca="false">X15</f>
        <v>2</v>
      </c>
      <c r="AC24" s="155" t="n">
        <f aca="false">AB14</f>
        <v>1</v>
      </c>
      <c r="AD24" s="155" t="n">
        <f aca="false">AB15</f>
        <v>0</v>
      </c>
      <c r="AE24" s="152" t="n">
        <f aca="false">AC14</f>
        <v>15</v>
      </c>
      <c r="AF24" s="152" t="n">
        <f aca="false">AC15</f>
        <v>8</v>
      </c>
      <c r="AG24" s="152" t="n">
        <f aca="false">AD14</f>
        <v>1</v>
      </c>
      <c r="AH24" s="152" t="n">
        <f aca="false">AD15</f>
        <v>1</v>
      </c>
      <c r="BN24" s="152" t="n">
        <f aca="false">BT14</f>
        <v>0</v>
      </c>
      <c r="BO24" s="152" t="n">
        <f aca="false">BT15</f>
        <v>0</v>
      </c>
      <c r="BP24" s="153" t="e">
        <f aca="false">BQ24/BN24</f>
        <v>#DIV/0!</v>
      </c>
      <c r="BQ24" s="154" t="n">
        <f aca="false">BR14</f>
        <v>0</v>
      </c>
      <c r="BR24" s="153" t="e">
        <f aca="false">BS24/BN24</f>
        <v>#DIV/0!</v>
      </c>
      <c r="BS24" s="154" t="n">
        <f aca="false">AX14+AZ14+BB14+BF14+BH14+BJ14</f>
        <v>0</v>
      </c>
      <c r="BT24" s="153" t="e">
        <f aca="false">BU24/BS24</f>
        <v>#DIV/0!</v>
      </c>
      <c r="BU24" s="154" t="n">
        <f aca="false">AZ14+BH14</f>
        <v>0</v>
      </c>
      <c r="BV24" s="155" t="n">
        <f aca="false">BS14</f>
        <v>0</v>
      </c>
      <c r="BW24" s="155" t="n">
        <f aca="false">BS15</f>
        <v>0</v>
      </c>
      <c r="BX24" s="155" t="n">
        <f aca="false">BW14</f>
        <v>0</v>
      </c>
      <c r="BY24" s="155" t="n">
        <f aca="false">BW15</f>
        <v>0</v>
      </c>
      <c r="BZ24" s="152" t="n">
        <f aca="false">BX14</f>
        <v>0</v>
      </c>
      <c r="CA24" s="152" t="n">
        <f aca="false">BX15</f>
        <v>0</v>
      </c>
      <c r="CB24" s="152" t="n">
        <f aca="false">BY14</f>
        <v>0</v>
      </c>
      <c r="CC24" s="152" t="n">
        <f aca="false">BY15</f>
        <v>0</v>
      </c>
    </row>
  </sheetData>
  <mergeCells count="36">
    <mergeCell ref="B2:I2"/>
    <mergeCell ref="J2:Q2"/>
    <mergeCell ref="S2:AD2"/>
    <mergeCell ref="AH2:AS2"/>
    <mergeCell ref="AW2:BD2"/>
    <mergeCell ref="BE2:BL2"/>
    <mergeCell ref="BN2:BY2"/>
    <mergeCell ref="CC2:CN2"/>
    <mergeCell ref="CR2:CY2"/>
    <mergeCell ref="CZ2:DG2"/>
    <mergeCell ref="DI2:DT2"/>
    <mergeCell ref="DX2:EI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1D41A"/>
    <pageSetUpPr fitToPage="false"/>
  </sheetPr>
  <dimension ref="A1:EJ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23" activeCellId="1" sqref="E31:G31 A23"/>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s>
  <sheetData>
    <row r="1" customFormat="false" ht="25.5" hidden="false" customHeight="fals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row>
    <row r="2" customFormat="fals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StJeanDeG</v>
      </c>
      <c r="T2" s="325"/>
      <c r="U2" s="325"/>
      <c r="V2" s="325"/>
      <c r="W2" s="325"/>
      <c r="X2" s="325"/>
      <c r="Y2" s="325"/>
      <c r="Z2" s="325"/>
      <c r="AA2" s="325"/>
      <c r="AB2" s="325"/>
      <c r="AC2" s="325"/>
      <c r="AD2" s="325"/>
      <c r="AE2" s="324"/>
      <c r="AF2" s="324"/>
      <c r="AG2" s="324"/>
      <c r="AH2" s="326" t="str">
        <f aca="false">"Changement depuis 2022 " &amp; $AX1</f>
        <v>Changement depuis 2022 StJeanDeG</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StJeanDeG</v>
      </c>
      <c r="BO2" s="325"/>
      <c r="BP2" s="325"/>
      <c r="BQ2" s="325"/>
      <c r="BR2" s="325"/>
      <c r="BS2" s="325"/>
      <c r="BT2" s="325"/>
      <c r="BU2" s="325"/>
      <c r="BV2" s="325"/>
      <c r="BW2" s="325"/>
      <c r="BX2" s="325"/>
      <c r="BY2" s="325"/>
      <c r="BZ2" s="324"/>
      <c r="CA2" s="324"/>
      <c r="CB2" s="324"/>
      <c r="CC2" s="326" t="str">
        <f aca="false">"Changement depuis 2022 " &amp; $AX1</f>
        <v>Changement depuis 2022 StJeanDeG</v>
      </c>
      <c r="CD2" s="326"/>
      <c r="CE2" s="326"/>
      <c r="CF2" s="326"/>
      <c r="CG2" s="326"/>
      <c r="CH2" s="326"/>
      <c r="CI2" s="326"/>
      <c r="CJ2" s="326"/>
      <c r="CK2" s="326"/>
      <c r="CL2" s="326"/>
      <c r="CM2" s="326"/>
      <c r="CN2" s="326"/>
      <c r="CO2" s="327"/>
      <c r="CP2" s="324"/>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StJeanDeG</v>
      </c>
      <c r="DJ2" s="325"/>
      <c r="DK2" s="325"/>
      <c r="DL2" s="325"/>
      <c r="DM2" s="325"/>
      <c r="DN2" s="325"/>
      <c r="DO2" s="325"/>
      <c r="DP2" s="325"/>
      <c r="DQ2" s="325"/>
      <c r="DR2" s="325"/>
      <c r="DS2" s="325"/>
      <c r="DT2" s="325"/>
      <c r="DU2" s="324"/>
      <c r="DV2" s="324"/>
      <c r="DW2" s="324"/>
      <c r="DX2" s="326" t="str">
        <f aca="false">"Changement depuis 2021 " &amp; $CS1</f>
        <v>Changement depuis 2021 StJeanDeG</v>
      </c>
      <c r="DY2" s="326"/>
      <c r="DZ2" s="326"/>
      <c r="EA2" s="326"/>
      <c r="EB2" s="326"/>
      <c r="EC2" s="326"/>
      <c r="ED2" s="326"/>
      <c r="EE2" s="326"/>
      <c r="EF2" s="326"/>
      <c r="EG2" s="326"/>
      <c r="EH2" s="326"/>
      <c r="EI2" s="326"/>
      <c r="EJ2" s="327"/>
    </row>
    <row r="3" customFormat="false" ht="16.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F3" s="324"/>
      <c r="AG3" s="324"/>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A3" s="324"/>
      <c r="CB3" s="324"/>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P3" s="324"/>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V3" s="324"/>
      <c r="DW3" s="324"/>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row>
    <row r="5" customFormat="false" ht="19.5" hidden="false" customHeight="false" outlineLevel="0" collapsed="false">
      <c r="A5" s="344" t="n">
        <v>0.291666666666667</v>
      </c>
      <c r="B5" s="345"/>
      <c r="C5" s="371"/>
      <c r="D5" s="345"/>
      <c r="E5" s="371"/>
      <c r="F5" s="345"/>
      <c r="G5" s="371"/>
      <c r="H5" s="345"/>
      <c r="I5" s="371"/>
      <c r="J5" s="345"/>
      <c r="K5" s="371"/>
      <c r="L5" s="345"/>
      <c r="M5" s="371"/>
      <c r="N5" s="345"/>
      <c r="O5" s="371"/>
      <c r="P5" s="345"/>
      <c r="Q5" s="371"/>
      <c r="S5" s="340" t="n">
        <f aca="false">B5+D5+F5+H5+J5+L5+N5+P5</f>
        <v>0</v>
      </c>
      <c r="T5" s="4" t="n">
        <f aca="false">C5+E5+G5+I5+K5+M5+O5+Q5</f>
        <v>0</v>
      </c>
      <c r="U5" s="341" t="e">
        <f aca="false">T5/(T5+S5)</f>
        <v>#DIV/0!</v>
      </c>
      <c r="V5" s="4" t="n">
        <f aca="false">B5+C5+J5+K5</f>
        <v>0</v>
      </c>
      <c r="W5" s="4" t="n">
        <f aca="false">D5+E5+L5+M5</f>
        <v>0</v>
      </c>
      <c r="X5" s="4" t="n">
        <f aca="false">F5+G5+N5+O5</f>
        <v>0</v>
      </c>
      <c r="Y5" s="4" t="n">
        <f aca="false">SUM(V5:X5)</f>
        <v>0</v>
      </c>
      <c r="Z5" s="15" t="e">
        <f aca="false">W5/Y5</f>
        <v>#DIV/0!</v>
      </c>
      <c r="AA5" s="15" t="e">
        <f aca="false">X5/Y5</f>
        <v>#DIV/0!</v>
      </c>
      <c r="AB5" s="4" t="n">
        <f aca="false">H5+I5+P5+Q5</f>
        <v>0</v>
      </c>
      <c r="AC5" s="4" t="n">
        <f aca="false">SUM(B5:I5)</f>
        <v>0</v>
      </c>
      <c r="AD5" s="342" t="n">
        <f aca="false">SUM(J5:Q5)</f>
        <v>0</v>
      </c>
      <c r="AE5" s="343" t="n">
        <f aca="false">SUM(B5:Q5)</f>
        <v>0</v>
      </c>
      <c r="AH5" s="15" t="e">
        <f aca="false">(S5/BN5) - 1</f>
        <v>#DIV/0!</v>
      </c>
      <c r="AI5" s="15" t="e">
        <f aca="false">(T5/BO5) - 1</f>
        <v>#DIV/0!</v>
      </c>
      <c r="AJ5" s="15" t="e">
        <f aca="false">(U5/BP5) - 1</f>
        <v>#DIV/0!</v>
      </c>
      <c r="AK5" s="15" t="e">
        <f aca="false">(V5/BQ5) - 1</f>
        <v>#DIV/0!</v>
      </c>
      <c r="AL5" s="15" t="e">
        <f aca="false">(W5/BR5) - 1</f>
        <v>#DIV/0!</v>
      </c>
      <c r="AM5" s="15" t="e">
        <f aca="false">(X5/BS5) - 1</f>
        <v>#DIV/0!</v>
      </c>
      <c r="AN5" s="15" t="e">
        <f aca="false">(Y5/BT5) - 1</f>
        <v>#DIV/0!</v>
      </c>
      <c r="AO5" s="15" t="e">
        <f aca="false">(Z5/BU5) - 1</f>
        <v>#DIV/0!</v>
      </c>
      <c r="AP5" s="15" t="e">
        <f aca="false">(AA5/BV5) - 1</f>
        <v>#DIV/0!</v>
      </c>
      <c r="AQ5" s="15" t="e">
        <f aca="false">(AB5/BW5) - 1</f>
        <v>#DIV/0!</v>
      </c>
      <c r="AR5" s="15" t="e">
        <f aca="false">(AC5/BX5) - 1</f>
        <v>#DIV/0!</v>
      </c>
      <c r="AS5" s="15" t="e">
        <f aca="false">(AD5/BY5) - 1</f>
        <v>#DIV/0!</v>
      </c>
      <c r="AT5" s="15" t="e">
        <f aca="false">(AE5/BZ5) - 1</f>
        <v>#DIV/0!</v>
      </c>
      <c r="AV5" s="344" t="n">
        <v>0.291666666666667</v>
      </c>
      <c r="AW5" s="345"/>
      <c r="AX5" s="371"/>
      <c r="AY5" s="345"/>
      <c r="AZ5" s="371"/>
      <c r="BA5" s="345"/>
      <c r="BB5" s="371"/>
      <c r="BC5" s="345"/>
      <c r="BD5" s="371"/>
      <c r="BE5" s="345"/>
      <c r="BF5" s="371"/>
      <c r="BG5" s="345"/>
      <c r="BH5" s="371"/>
      <c r="BI5" s="345"/>
      <c r="BJ5" s="371"/>
      <c r="BK5" s="345"/>
      <c r="BL5" s="371"/>
      <c r="BN5" s="340" t="n">
        <f aca="false">AW5+AY5+BA5+BC5+BE5+BG5+BI5+BK5</f>
        <v>0</v>
      </c>
      <c r="BO5" s="4" t="n">
        <f aca="false">AX5+AZ5+BB5+BD5+BF5+BH5+BJ5+BL5</f>
        <v>0</v>
      </c>
      <c r="BP5" s="341" t="e">
        <f aca="false">BO5/(BO5+BN5)</f>
        <v>#DIV/0!</v>
      </c>
      <c r="BQ5" s="4" t="n">
        <f aca="false">AW5+AX5+BE5+BF5</f>
        <v>0</v>
      </c>
      <c r="BR5" s="4" t="n">
        <f aca="false">AY5+AZ5+BG5+BH5</f>
        <v>0</v>
      </c>
      <c r="BS5" s="4" t="n">
        <f aca="false">BA5+BB5+BI5+BJ5</f>
        <v>0</v>
      </c>
      <c r="BT5" s="4" t="n">
        <f aca="false">SUM(BQ5:BS5)</f>
        <v>0</v>
      </c>
      <c r="BU5" s="15" t="e">
        <f aca="false">BR5/BT5</f>
        <v>#DIV/0!</v>
      </c>
      <c r="BV5" s="15" t="e">
        <f aca="false">BS5/BT5</f>
        <v>#DIV/0!</v>
      </c>
      <c r="BW5" s="4" t="n">
        <f aca="false">BC5+BD5+BK5+BL5</f>
        <v>0</v>
      </c>
      <c r="BX5" s="4" t="n">
        <f aca="false">SUM(AW5:BD5)</f>
        <v>0</v>
      </c>
      <c r="BY5" s="342" t="n">
        <f aca="false">SUM(BE5:BL5)</f>
        <v>0</v>
      </c>
      <c r="BZ5" s="343" t="n">
        <f aca="false">SUM(AW5:BL5)</f>
        <v>0</v>
      </c>
      <c r="CC5" s="15" t="e">
        <f aca="false">(BN5/DI5) - 1</f>
        <v>#DIV/0!</v>
      </c>
      <c r="CD5" s="15" t="e">
        <f aca="false">(BO5/DJ5) - 1</f>
        <v>#DIV/0!</v>
      </c>
      <c r="CE5" s="15" t="e">
        <f aca="false">(BP5/DK5) - 1</f>
        <v>#DIV/0!</v>
      </c>
      <c r="CF5" s="15" t="e">
        <f aca="false">(BQ5/DL5) - 1</f>
        <v>#DIV/0!</v>
      </c>
      <c r="CG5" s="15" t="e">
        <f aca="false">(BR5/DM5) - 1</f>
        <v>#DIV/0!</v>
      </c>
      <c r="CH5" s="15" t="e">
        <f aca="false">(BS5/DN5) - 1</f>
        <v>#DIV/0!</v>
      </c>
      <c r="CI5" s="15" t="e">
        <f aca="false">(BT5/DO5) - 1</f>
        <v>#DIV/0!</v>
      </c>
      <c r="CJ5" s="15" t="e">
        <f aca="false">(BU5/DP5) - 1</f>
        <v>#DIV/0!</v>
      </c>
      <c r="CK5" s="15" t="e">
        <f aca="false">(BV5/DQ5) - 1</f>
        <v>#DIV/0!</v>
      </c>
      <c r="CL5" s="15" t="e">
        <f aca="false">(BW5/DR5) - 1</f>
        <v>#DIV/0!</v>
      </c>
      <c r="CM5" s="15" t="e">
        <f aca="false">(BX5/DS5) - 1</f>
        <v>#DIV/0!</v>
      </c>
      <c r="CN5" s="15" t="e">
        <f aca="false">(BY5/DT5) - 1</f>
        <v>#DIV/0!</v>
      </c>
      <c r="CO5" s="15" t="e">
        <f aca="false">(BZ5/DU5) - 1</f>
        <v>#DIV/0!</v>
      </c>
      <c r="CQ5" s="344" t="n">
        <v>0.291666666666667</v>
      </c>
      <c r="CR5" s="430"/>
      <c r="CS5" s="430"/>
      <c r="CT5" s="430"/>
      <c r="CU5" s="430"/>
      <c r="CV5" s="430"/>
      <c r="CW5" s="430"/>
      <c r="CX5" s="430"/>
      <c r="CY5" s="430"/>
      <c r="CZ5" s="430"/>
      <c r="DA5" s="430"/>
      <c r="DB5" s="430"/>
      <c r="DC5" s="430"/>
      <c r="DD5" s="430"/>
      <c r="DE5" s="430"/>
      <c r="DF5" s="430"/>
      <c r="DG5" s="373"/>
      <c r="DI5" s="340" t="n">
        <f aca="false">CR5+CT5+CV5+CX5+CZ5+DB5+DD5+DF5</f>
        <v>0</v>
      </c>
      <c r="DJ5" s="4" t="n">
        <f aca="false">CS5+CU5+CW5+CY5+DA5+DC5+DE5+DG5</f>
        <v>0</v>
      </c>
      <c r="DK5" s="341" t="e">
        <f aca="false">DJ5/(DJ5+DI5)</f>
        <v>#DIV/0!</v>
      </c>
      <c r="DL5" s="4" t="n">
        <f aca="false">CR5+CS5+CZ5+DA5</f>
        <v>0</v>
      </c>
      <c r="DM5" s="4" t="n">
        <f aca="false">CT5+CU5+DB5+DC5</f>
        <v>0</v>
      </c>
      <c r="DN5" s="4" t="n">
        <f aca="false">CV5+CW5+DD5+DE5</f>
        <v>0</v>
      </c>
      <c r="DO5" s="4" t="n">
        <f aca="false">SUM(DL5:DN5)</f>
        <v>0</v>
      </c>
      <c r="DP5" s="15" t="e">
        <f aca="false">DM5/DO5</f>
        <v>#DIV/0!</v>
      </c>
      <c r="DQ5" s="15" t="e">
        <f aca="false">DN5/DO5</f>
        <v>#DIV/0!</v>
      </c>
      <c r="DR5" s="4" t="n">
        <f aca="false">CX5+CY5+DF5+DG5</f>
        <v>0</v>
      </c>
      <c r="DS5" s="4" t="n">
        <f aca="false">SUM(CR5:CY5)</f>
        <v>0</v>
      </c>
      <c r="DT5" s="342" t="n">
        <f aca="false">SUM(CZ5:DG5)</f>
        <v>0</v>
      </c>
      <c r="DU5" s="343" t="n">
        <f aca="false">SUM(CR5:DG5)</f>
        <v>0</v>
      </c>
      <c r="DX5" s="15" t="e">
        <f aca="false">(DI5/FD5) - 1</f>
        <v>#DIV/0!</v>
      </c>
      <c r="DY5" s="15" t="e">
        <f aca="false">(DJ5/FE5) - 1</f>
        <v>#DIV/0!</v>
      </c>
      <c r="DZ5" s="15" t="e">
        <f aca="false">(DK5/FF5) - 1</f>
        <v>#DIV/0!</v>
      </c>
      <c r="EA5" s="15" t="e">
        <f aca="false">(DL5/FG5) - 1</f>
        <v>#DIV/0!</v>
      </c>
      <c r="EB5" s="15" t="e">
        <f aca="false">(DM5/FH5) - 1</f>
        <v>#DIV/0!</v>
      </c>
      <c r="EC5" s="15" t="e">
        <f aca="false">(DN5/FI5) - 1</f>
        <v>#DIV/0!</v>
      </c>
      <c r="ED5" s="15" t="e">
        <f aca="false">(DO5/FJ5) - 1</f>
        <v>#DIV/0!</v>
      </c>
      <c r="EE5" s="15" t="e">
        <f aca="false">(DP5/FK5) - 1</f>
        <v>#DIV/0!</v>
      </c>
      <c r="EF5" s="15" t="e">
        <f aca="false">(DQ5/FL5) - 1</f>
        <v>#DIV/0!</v>
      </c>
      <c r="EG5" s="15" t="e">
        <f aca="false">(DR5/FM5) - 1</f>
        <v>#DIV/0!</v>
      </c>
      <c r="EH5" s="15" t="e">
        <f aca="false">(DS5/FN5) - 1</f>
        <v>#DIV/0!</v>
      </c>
      <c r="EI5" s="15" t="e">
        <f aca="false">(DT5/FO5) - 1</f>
        <v>#DIV/0!</v>
      </c>
      <c r="EJ5" s="15" t="e">
        <f aca="false">(DU5/FP5) - 1</f>
        <v>#DIV/0!</v>
      </c>
    </row>
    <row r="6" customFormat="false" ht="19.5" hidden="false" customHeight="false" outlineLevel="0" collapsed="false">
      <c r="A6" s="349" t="n">
        <v>0.302083333333333</v>
      </c>
      <c r="B6" s="376"/>
      <c r="C6" s="377"/>
      <c r="D6" s="376"/>
      <c r="E6" s="377"/>
      <c r="F6" s="376" t="n">
        <v>1</v>
      </c>
      <c r="G6" s="377"/>
      <c r="H6" s="376"/>
      <c r="I6" s="377"/>
      <c r="J6" s="376"/>
      <c r="K6" s="377"/>
      <c r="L6" s="376"/>
      <c r="M6" s="377"/>
      <c r="N6" s="376"/>
      <c r="O6" s="377"/>
      <c r="P6" s="376"/>
      <c r="Q6" s="377"/>
      <c r="S6" s="340" t="n">
        <f aca="false">B6+D6+F6+H6+J6+L6+N6+P6</f>
        <v>1</v>
      </c>
      <c r="T6" s="4" t="n">
        <f aca="false">C6+E6+G6+I6+K6+M6+O6+Q6</f>
        <v>0</v>
      </c>
      <c r="U6" s="341" t="n">
        <f aca="false">T6/(T6+S6)</f>
        <v>0</v>
      </c>
      <c r="V6" s="4" t="n">
        <f aca="false">B6+C6+J6+K6</f>
        <v>0</v>
      </c>
      <c r="W6" s="4" t="n">
        <f aca="false">D6+E6+L6+M6</f>
        <v>0</v>
      </c>
      <c r="X6" s="4" t="n">
        <f aca="false">F6+G6+N6+O6</f>
        <v>1</v>
      </c>
      <c r="Y6" s="4" t="n">
        <f aca="false">SUM(V6:X6)</f>
        <v>1</v>
      </c>
      <c r="Z6" s="15" t="n">
        <f aca="false">W6/Y6</f>
        <v>0</v>
      </c>
      <c r="AA6" s="15" t="n">
        <f aca="false">X6/Y6</f>
        <v>1</v>
      </c>
      <c r="AB6" s="4" t="n">
        <f aca="false">H6+I6+P6+Q6</f>
        <v>0</v>
      </c>
      <c r="AC6" s="4" t="n">
        <f aca="false">SUM(B6:I6)</f>
        <v>1</v>
      </c>
      <c r="AD6" s="342" t="n">
        <f aca="false">SUM(J6:Q6)</f>
        <v>0</v>
      </c>
      <c r="AE6" s="343" t="n">
        <f aca="false">SUM(B6:Q6)</f>
        <v>1</v>
      </c>
      <c r="AH6" s="15" t="e">
        <f aca="false">(S6/BN6) - 1</f>
        <v>#DIV/0!</v>
      </c>
      <c r="AI6" s="15" t="e">
        <f aca="false">(T6/BO6) - 1</f>
        <v>#DIV/0!</v>
      </c>
      <c r="AJ6" s="15" t="e">
        <f aca="false">(U6/BP6) - 1</f>
        <v>#DIV/0!</v>
      </c>
      <c r="AK6" s="15" t="e">
        <f aca="false">(V6/BQ6) - 1</f>
        <v>#DIV/0!</v>
      </c>
      <c r="AL6" s="15" t="e">
        <f aca="false">(W6/BR6) - 1</f>
        <v>#DIV/0!</v>
      </c>
      <c r="AM6" s="15" t="e">
        <f aca="false">(X6/BS6) - 1</f>
        <v>#DIV/0!</v>
      </c>
      <c r="AN6" s="15" t="e">
        <f aca="false">(Y6/BT6) - 1</f>
        <v>#DIV/0!</v>
      </c>
      <c r="AO6" s="15" t="e">
        <f aca="false">(Z6/BU6) - 1</f>
        <v>#DIV/0!</v>
      </c>
      <c r="AP6" s="15" t="e">
        <f aca="false">(AA6/BV6) - 1</f>
        <v>#DIV/0!</v>
      </c>
      <c r="AQ6" s="15" t="e">
        <f aca="false">(AB6/BW6) - 1</f>
        <v>#DIV/0!</v>
      </c>
      <c r="AR6" s="15" t="e">
        <f aca="false">(AC6/BX6) - 1</f>
        <v>#DIV/0!</v>
      </c>
      <c r="AS6" s="15" t="e">
        <f aca="false">(AD6/BY6) - 1</f>
        <v>#DIV/0!</v>
      </c>
      <c r="AT6" s="15" t="e">
        <f aca="false">(AE6/BZ6) - 1</f>
        <v>#DIV/0!</v>
      </c>
      <c r="AV6" s="349" t="n">
        <v>0.302083333333333</v>
      </c>
      <c r="AW6" s="376"/>
      <c r="AX6" s="377"/>
      <c r="AY6" s="376"/>
      <c r="AZ6" s="377"/>
      <c r="BA6" s="376"/>
      <c r="BB6" s="377"/>
      <c r="BC6" s="376"/>
      <c r="BD6" s="377"/>
      <c r="BE6" s="376"/>
      <c r="BF6" s="377"/>
      <c r="BG6" s="376"/>
      <c r="BH6" s="377"/>
      <c r="BI6" s="376"/>
      <c r="BJ6" s="377"/>
      <c r="BK6" s="376"/>
      <c r="BL6" s="377"/>
      <c r="BN6" s="340" t="n">
        <f aca="false">AW6+AY6+BA6+BC6+BE6+BG6+BI6+BK6</f>
        <v>0</v>
      </c>
      <c r="BO6" s="4" t="n">
        <f aca="false">AX6+AZ6+BB6+BD6+BF6+BH6+BJ6+BL6</f>
        <v>0</v>
      </c>
      <c r="BP6" s="341" t="e">
        <f aca="false">BO6/(BO6+BN6)</f>
        <v>#DIV/0!</v>
      </c>
      <c r="BQ6" s="4" t="n">
        <f aca="false">AW6+AX6+BE6+BF6</f>
        <v>0</v>
      </c>
      <c r="BR6" s="4" t="n">
        <f aca="false">AY6+AZ6+BG6+BH6</f>
        <v>0</v>
      </c>
      <c r="BS6" s="4" t="n">
        <f aca="false">BA6+BB6+BI6+BJ6</f>
        <v>0</v>
      </c>
      <c r="BT6" s="4" t="n">
        <f aca="false">SUM(BQ6:BS6)</f>
        <v>0</v>
      </c>
      <c r="BU6" s="15" t="e">
        <f aca="false">BR6/BT6</f>
        <v>#DIV/0!</v>
      </c>
      <c r="BV6" s="15" t="e">
        <f aca="false">BS6/BT6</f>
        <v>#DIV/0!</v>
      </c>
      <c r="BW6" s="4" t="n">
        <f aca="false">BC6+BD6+BK6+BL6</f>
        <v>0</v>
      </c>
      <c r="BX6" s="4" t="n">
        <f aca="false">SUM(AW6:BD6)</f>
        <v>0</v>
      </c>
      <c r="BY6" s="342" t="n">
        <f aca="false">SUM(BE6:BL6)</f>
        <v>0</v>
      </c>
      <c r="BZ6" s="343" t="n">
        <f aca="false">SUM(AW6:BL6)</f>
        <v>0</v>
      </c>
      <c r="CC6" s="15" t="n">
        <f aca="false">(BN6/DI6) - 1</f>
        <v>-1</v>
      </c>
      <c r="CD6" s="15" t="e">
        <f aca="false">(BO6/DJ6) - 1</f>
        <v>#DIV/0!</v>
      </c>
      <c r="CE6" s="15" t="e">
        <f aca="false">(BP6/DK6) - 1</f>
        <v>#DIV/0!</v>
      </c>
      <c r="CF6" s="15" t="n">
        <f aca="false">(BQ6/DL6) - 1</f>
        <v>-1</v>
      </c>
      <c r="CG6" s="15" t="e">
        <f aca="false">(BR6/DM6) - 1</f>
        <v>#DIV/0!</v>
      </c>
      <c r="CH6" s="15" t="e">
        <f aca="false">(BS6/DN6) - 1</f>
        <v>#DIV/0!</v>
      </c>
      <c r="CI6" s="15" t="n">
        <f aca="false">(BT6/DO6) - 1</f>
        <v>-1</v>
      </c>
      <c r="CJ6" s="15" t="e">
        <f aca="false">(BU6/DP6) - 1</f>
        <v>#DIV/0!</v>
      </c>
      <c r="CK6" s="15" t="e">
        <f aca="false">(BV6/DQ6) - 1</f>
        <v>#DIV/0!</v>
      </c>
      <c r="CL6" s="15" t="e">
        <f aca="false">(BW6/DR6) - 1</f>
        <v>#DIV/0!</v>
      </c>
      <c r="CM6" s="15" t="n">
        <f aca="false">(BX6/DS6) - 1</f>
        <v>-1</v>
      </c>
      <c r="CN6" s="15" t="e">
        <f aca="false">(BY6/DT6) - 1</f>
        <v>#DIV/0!</v>
      </c>
      <c r="CO6" s="15" t="n">
        <f aca="false">(BZ6/DU6) - 1</f>
        <v>-1</v>
      </c>
      <c r="CQ6" s="349" t="n">
        <v>0.302083333333333</v>
      </c>
      <c r="CR6" s="433" t="n">
        <v>1</v>
      </c>
      <c r="CS6" s="433"/>
      <c r="CT6" s="433"/>
      <c r="CU6" s="433"/>
      <c r="CV6" s="433"/>
      <c r="CW6" s="433"/>
      <c r="CX6" s="433"/>
      <c r="CY6" s="433"/>
      <c r="CZ6" s="433"/>
      <c r="DA6" s="433"/>
      <c r="DB6" s="433"/>
      <c r="DC6" s="433"/>
      <c r="DD6" s="433"/>
      <c r="DE6" s="433"/>
      <c r="DF6" s="433"/>
      <c r="DG6" s="434"/>
      <c r="DI6" s="340" t="n">
        <f aca="false">CR6+CT6+CV6+CX6+CZ6+DB6+DD6+DF6</f>
        <v>1</v>
      </c>
      <c r="DJ6" s="4" t="n">
        <f aca="false">CS6+CU6+CW6+CY6+DA6+DC6+DE6+DG6</f>
        <v>0</v>
      </c>
      <c r="DK6" s="341" t="n">
        <f aca="false">DJ6/(DJ6+DI6)</f>
        <v>0</v>
      </c>
      <c r="DL6" s="4" t="n">
        <f aca="false">CR6+CS6+CZ6+DA6</f>
        <v>1</v>
      </c>
      <c r="DM6" s="4" t="n">
        <f aca="false">CT6+CU6+DB6+DC6</f>
        <v>0</v>
      </c>
      <c r="DN6" s="4" t="n">
        <f aca="false">CV6+CW6+DD6+DE6</f>
        <v>0</v>
      </c>
      <c r="DO6" s="4" t="n">
        <f aca="false">SUM(DL6:DN6)</f>
        <v>1</v>
      </c>
      <c r="DP6" s="15" t="n">
        <f aca="false">DM6/DO6</f>
        <v>0</v>
      </c>
      <c r="DQ6" s="15" t="n">
        <f aca="false">DN6/DO6</f>
        <v>0</v>
      </c>
      <c r="DR6" s="4" t="n">
        <f aca="false">CX6+CY6+DF6+DG6</f>
        <v>0</v>
      </c>
      <c r="DS6" s="4" t="n">
        <f aca="false">SUM(CR6:CY6)</f>
        <v>1</v>
      </c>
      <c r="DT6" s="342" t="n">
        <f aca="false">SUM(CZ6:DG6)</f>
        <v>0</v>
      </c>
      <c r="DU6" s="343" t="n">
        <f aca="false">SUM(CR6:DG6)</f>
        <v>1</v>
      </c>
      <c r="DX6" s="15" t="e">
        <f aca="false">(DI6/FD6) - 1</f>
        <v>#DIV/0!</v>
      </c>
      <c r="DY6" s="15" t="e">
        <f aca="false">(DJ6/FE6) - 1</f>
        <v>#DIV/0!</v>
      </c>
      <c r="DZ6" s="15" t="e">
        <f aca="false">(DK6/FF6) - 1</f>
        <v>#DIV/0!</v>
      </c>
      <c r="EA6" s="15" t="e">
        <f aca="false">(DL6/FG6) - 1</f>
        <v>#DIV/0!</v>
      </c>
      <c r="EB6" s="15" t="e">
        <f aca="false">(DM6/FH6) - 1</f>
        <v>#DIV/0!</v>
      </c>
      <c r="EC6" s="15" t="e">
        <f aca="false">(DN6/FI6) - 1</f>
        <v>#DIV/0!</v>
      </c>
      <c r="ED6" s="15" t="e">
        <f aca="false">(DO6/FJ6) - 1</f>
        <v>#DIV/0!</v>
      </c>
      <c r="EE6" s="15" t="e">
        <f aca="false">(DP6/FK6) - 1</f>
        <v>#DIV/0!</v>
      </c>
      <c r="EF6" s="15" t="e">
        <f aca="false">(DQ6/FL6) - 1</f>
        <v>#DIV/0!</v>
      </c>
      <c r="EG6" s="15" t="e">
        <f aca="false">(DR6/FM6) - 1</f>
        <v>#DIV/0!</v>
      </c>
      <c r="EH6" s="15" t="e">
        <f aca="false">(DS6/FN6) - 1</f>
        <v>#DIV/0!</v>
      </c>
      <c r="EI6" s="15" t="e">
        <f aca="false">(DT6/FO6) - 1</f>
        <v>#DIV/0!</v>
      </c>
      <c r="EJ6" s="15" t="e">
        <f aca="false">(DU6/FP6) - 1</f>
        <v>#DIV/0!</v>
      </c>
    </row>
    <row r="7" customFormat="false" ht="19.5" hidden="false" customHeight="false" outlineLevel="0" collapsed="false">
      <c r="A7" s="349" t="n">
        <v>0.3125</v>
      </c>
      <c r="B7" s="376"/>
      <c r="C7" s="377"/>
      <c r="D7" s="376"/>
      <c r="E7" s="377"/>
      <c r="F7" s="376" t="n">
        <v>1</v>
      </c>
      <c r="G7" s="377"/>
      <c r="H7" s="376"/>
      <c r="I7" s="377"/>
      <c r="J7" s="376"/>
      <c r="K7" s="377"/>
      <c r="L7" s="376"/>
      <c r="M7" s="377"/>
      <c r="N7" s="376"/>
      <c r="O7" s="377"/>
      <c r="P7" s="376"/>
      <c r="Q7" s="377"/>
      <c r="S7" s="340" t="n">
        <f aca="false">B7+D7+F7+H7+J7+L7+N7+P7</f>
        <v>1</v>
      </c>
      <c r="T7" s="4" t="n">
        <f aca="false">C7+E7+G7+I7+K7+M7+O7+Q7</f>
        <v>0</v>
      </c>
      <c r="U7" s="341" t="n">
        <f aca="false">T7/(T7+S7)</f>
        <v>0</v>
      </c>
      <c r="V7" s="4" t="n">
        <f aca="false">B7+C7+J7+K7</f>
        <v>0</v>
      </c>
      <c r="W7" s="4" t="n">
        <f aca="false">D7+E7+L7+M7</f>
        <v>0</v>
      </c>
      <c r="X7" s="4" t="n">
        <f aca="false">F7+G7+N7+O7</f>
        <v>1</v>
      </c>
      <c r="Y7" s="4" t="n">
        <f aca="false">SUM(V7:X7)</f>
        <v>1</v>
      </c>
      <c r="Z7" s="15" t="n">
        <f aca="false">W7/Y7</f>
        <v>0</v>
      </c>
      <c r="AA7" s="15" t="n">
        <f aca="false">X7/Y7</f>
        <v>1</v>
      </c>
      <c r="AB7" s="4" t="n">
        <f aca="false">H7+I7+P7+Q7</f>
        <v>0</v>
      </c>
      <c r="AC7" s="4" t="n">
        <f aca="false">SUM(B7:I7)</f>
        <v>1</v>
      </c>
      <c r="AD7" s="342" t="n">
        <f aca="false">SUM(J7:Q7)</f>
        <v>0</v>
      </c>
      <c r="AE7" s="343" t="n">
        <f aca="false">SUM(B7:Q7)</f>
        <v>1</v>
      </c>
      <c r="AH7" s="15" t="e">
        <f aca="false">(S7/BN7) - 1</f>
        <v>#DIV/0!</v>
      </c>
      <c r="AI7" s="15" t="e">
        <f aca="false">(T7/BO7) - 1</f>
        <v>#DIV/0!</v>
      </c>
      <c r="AJ7" s="15" t="e">
        <f aca="false">(U7/BP7) - 1</f>
        <v>#DIV/0!</v>
      </c>
      <c r="AK7" s="15" t="e">
        <f aca="false">(V7/BQ7) - 1</f>
        <v>#DIV/0!</v>
      </c>
      <c r="AL7" s="15" t="e">
        <f aca="false">(W7/BR7) - 1</f>
        <v>#DIV/0!</v>
      </c>
      <c r="AM7" s="15" t="e">
        <f aca="false">(X7/BS7) - 1</f>
        <v>#DIV/0!</v>
      </c>
      <c r="AN7" s="15" t="e">
        <f aca="false">(Y7/BT7) - 1</f>
        <v>#DIV/0!</v>
      </c>
      <c r="AO7" s="15" t="e">
        <f aca="false">(Z7/BU7) - 1</f>
        <v>#DIV/0!</v>
      </c>
      <c r="AP7" s="15" t="e">
        <f aca="false">(AA7/BV7) - 1</f>
        <v>#DIV/0!</v>
      </c>
      <c r="AQ7" s="15" t="e">
        <f aca="false">(AB7/BW7) - 1</f>
        <v>#DIV/0!</v>
      </c>
      <c r="AR7" s="15" t="e">
        <f aca="false">(AC7/BX7) - 1</f>
        <v>#DIV/0!</v>
      </c>
      <c r="AS7" s="15" t="e">
        <f aca="false">(AD7/BY7) - 1</f>
        <v>#DIV/0!</v>
      </c>
      <c r="AT7" s="15" t="e">
        <f aca="false">(AE7/BZ7) - 1</f>
        <v>#DIV/0!</v>
      </c>
      <c r="AV7" s="349" t="n">
        <v>0.3125</v>
      </c>
      <c r="AW7" s="376"/>
      <c r="AX7" s="377"/>
      <c r="AY7" s="376"/>
      <c r="AZ7" s="377"/>
      <c r="BA7" s="376"/>
      <c r="BB7" s="377"/>
      <c r="BC7" s="376"/>
      <c r="BD7" s="377"/>
      <c r="BE7" s="376"/>
      <c r="BF7" s="377"/>
      <c r="BG7" s="376"/>
      <c r="BH7" s="377"/>
      <c r="BI7" s="376"/>
      <c r="BJ7" s="377"/>
      <c r="BK7" s="376"/>
      <c r="BL7" s="377"/>
      <c r="BN7" s="340" t="n">
        <f aca="false">AW7+AY7+BA7+BC7+BE7+BG7+BI7+BK7</f>
        <v>0</v>
      </c>
      <c r="BO7" s="4" t="n">
        <f aca="false">AX7+AZ7+BB7+BD7+BF7+BH7+BJ7+BL7</f>
        <v>0</v>
      </c>
      <c r="BP7" s="341" t="e">
        <f aca="false">BO7/(BO7+BN7)</f>
        <v>#DIV/0!</v>
      </c>
      <c r="BQ7" s="4" t="n">
        <f aca="false">AW7+AX7+BE7+BF7</f>
        <v>0</v>
      </c>
      <c r="BR7" s="4" t="n">
        <f aca="false">AY7+AZ7+BG7+BH7</f>
        <v>0</v>
      </c>
      <c r="BS7" s="4" t="n">
        <f aca="false">BA7+BB7+BI7+BJ7</f>
        <v>0</v>
      </c>
      <c r="BT7" s="4" t="n">
        <f aca="false">SUM(BQ7:BS7)</f>
        <v>0</v>
      </c>
      <c r="BU7" s="15" t="e">
        <f aca="false">BR7/BT7</f>
        <v>#DIV/0!</v>
      </c>
      <c r="BV7" s="15" t="e">
        <f aca="false">BS7/BT7</f>
        <v>#DIV/0!</v>
      </c>
      <c r="BW7" s="4" t="n">
        <f aca="false">BC7+BD7+BK7+BL7</f>
        <v>0</v>
      </c>
      <c r="BX7" s="4" t="n">
        <f aca="false">SUM(AW7:BD7)</f>
        <v>0</v>
      </c>
      <c r="BY7" s="342" t="n">
        <f aca="false">SUM(BE7:BL7)</f>
        <v>0</v>
      </c>
      <c r="BZ7" s="343" t="n">
        <f aca="false">SUM(AW7:BL7)</f>
        <v>0</v>
      </c>
      <c r="CC7" s="15" t="e">
        <f aca="false">(BN7/DI7) - 1</f>
        <v>#DIV/0!</v>
      </c>
      <c r="CD7" s="15" t="e">
        <f aca="false">(BO7/DJ7) - 1</f>
        <v>#DIV/0!</v>
      </c>
      <c r="CE7" s="15" t="e">
        <f aca="false">(BP7/DK7) - 1</f>
        <v>#DIV/0!</v>
      </c>
      <c r="CF7" s="15" t="e">
        <f aca="false">(BQ7/DL7) - 1</f>
        <v>#DIV/0!</v>
      </c>
      <c r="CG7" s="15" t="e">
        <f aca="false">(BR7/DM7) - 1</f>
        <v>#DIV/0!</v>
      </c>
      <c r="CH7" s="15" t="e">
        <f aca="false">(BS7/DN7) - 1</f>
        <v>#DIV/0!</v>
      </c>
      <c r="CI7" s="15" t="e">
        <f aca="false">(BT7/DO7) - 1</f>
        <v>#DIV/0!</v>
      </c>
      <c r="CJ7" s="15" t="e">
        <f aca="false">(BU7/DP7) - 1</f>
        <v>#DIV/0!</v>
      </c>
      <c r="CK7" s="15" t="e">
        <f aca="false">(BV7/DQ7) - 1</f>
        <v>#DIV/0!</v>
      </c>
      <c r="CL7" s="15" t="e">
        <f aca="false">(BW7/DR7) - 1</f>
        <v>#DIV/0!</v>
      </c>
      <c r="CM7" s="15" t="e">
        <f aca="false">(BX7/DS7) - 1</f>
        <v>#DIV/0!</v>
      </c>
      <c r="CN7" s="15" t="e">
        <f aca="false">(BY7/DT7) - 1</f>
        <v>#DIV/0!</v>
      </c>
      <c r="CO7" s="15" t="e">
        <f aca="false">(BZ7/DU7) - 1</f>
        <v>#DIV/0!</v>
      </c>
      <c r="CQ7" s="349" t="n">
        <v>0.3125</v>
      </c>
      <c r="CR7" s="433"/>
      <c r="CS7" s="433"/>
      <c r="CT7" s="433"/>
      <c r="CU7" s="433"/>
      <c r="CV7" s="433"/>
      <c r="CW7" s="433"/>
      <c r="CX7" s="433"/>
      <c r="CY7" s="433"/>
      <c r="CZ7" s="433"/>
      <c r="DA7" s="433"/>
      <c r="DB7" s="433"/>
      <c r="DC7" s="433"/>
      <c r="DD7" s="433"/>
      <c r="DE7" s="433"/>
      <c r="DF7" s="433"/>
      <c r="DG7" s="434"/>
      <c r="DI7" s="340" t="n">
        <f aca="false">CR7+CT7+CV7+CX7+CZ7+DB7+DD7+DF7</f>
        <v>0</v>
      </c>
      <c r="DJ7" s="4" t="n">
        <f aca="false">CS7+CU7+CW7+CY7+DA7+DC7+DE7+DG7</f>
        <v>0</v>
      </c>
      <c r="DK7" s="341" t="e">
        <f aca="false">DJ7/(DJ7+DI7)</f>
        <v>#DIV/0!</v>
      </c>
      <c r="DL7" s="4" t="n">
        <f aca="false">CR7+CS7+CZ7+DA7</f>
        <v>0</v>
      </c>
      <c r="DM7" s="4" t="n">
        <f aca="false">CT7+CU7+DB7+DC7</f>
        <v>0</v>
      </c>
      <c r="DN7" s="4" t="n">
        <f aca="false">CV7+CW7+DD7+DE7</f>
        <v>0</v>
      </c>
      <c r="DO7" s="4" t="n">
        <f aca="false">SUM(DL7:DN7)</f>
        <v>0</v>
      </c>
      <c r="DP7" s="15" t="e">
        <f aca="false">DM7/DO7</f>
        <v>#DIV/0!</v>
      </c>
      <c r="DQ7" s="15" t="e">
        <f aca="false">DN7/DO7</f>
        <v>#DIV/0!</v>
      </c>
      <c r="DR7" s="4" t="n">
        <f aca="false">CX7+CY7+DF7+DG7</f>
        <v>0</v>
      </c>
      <c r="DS7" s="4" t="n">
        <f aca="false">SUM(CR7:CY7)</f>
        <v>0</v>
      </c>
      <c r="DT7" s="342" t="n">
        <f aca="false">SUM(CZ7:DG7)</f>
        <v>0</v>
      </c>
      <c r="DU7" s="343" t="n">
        <f aca="false">SUM(CR7:DG7)</f>
        <v>0</v>
      </c>
      <c r="DX7" s="15" t="e">
        <f aca="false">(DI7/FD7) - 1</f>
        <v>#DIV/0!</v>
      </c>
      <c r="DY7" s="15" t="e">
        <f aca="false">(DJ7/FE7) - 1</f>
        <v>#DIV/0!</v>
      </c>
      <c r="DZ7" s="15" t="e">
        <f aca="false">(DK7/FF7) - 1</f>
        <v>#DIV/0!</v>
      </c>
      <c r="EA7" s="15" t="e">
        <f aca="false">(DL7/FG7) - 1</f>
        <v>#DIV/0!</v>
      </c>
      <c r="EB7" s="15" t="e">
        <f aca="false">(DM7/FH7) - 1</f>
        <v>#DIV/0!</v>
      </c>
      <c r="EC7" s="15" t="e">
        <f aca="false">(DN7/FI7) - 1</f>
        <v>#DIV/0!</v>
      </c>
      <c r="ED7" s="15" t="e">
        <f aca="false">(DO7/FJ7) - 1</f>
        <v>#DIV/0!</v>
      </c>
      <c r="EE7" s="15" t="e">
        <f aca="false">(DP7/FK7) - 1</f>
        <v>#DIV/0!</v>
      </c>
      <c r="EF7" s="15" t="e">
        <f aca="false">(DQ7/FL7) - 1</f>
        <v>#DIV/0!</v>
      </c>
      <c r="EG7" s="15" t="e">
        <f aca="false">(DR7/FM7) - 1</f>
        <v>#DIV/0!</v>
      </c>
      <c r="EH7" s="15" t="e">
        <f aca="false">(DS7/FN7) - 1</f>
        <v>#DIV/0!</v>
      </c>
      <c r="EI7" s="15" t="e">
        <f aca="false">(DT7/FO7) - 1</f>
        <v>#DIV/0!</v>
      </c>
      <c r="EJ7" s="15" t="e">
        <f aca="false">(DU7/FP7) - 1</f>
        <v>#DIV/0!</v>
      </c>
    </row>
    <row r="8" customFormat="false" ht="19.5" hidden="false" customHeight="false" outlineLevel="0" collapsed="false">
      <c r="A8" s="349" t="n">
        <v>0.322916666666667</v>
      </c>
      <c r="B8" s="376" t="n">
        <v>1</v>
      </c>
      <c r="C8" s="377"/>
      <c r="D8" s="376"/>
      <c r="E8" s="377"/>
      <c r="F8" s="376"/>
      <c r="G8" s="377"/>
      <c r="H8" s="376"/>
      <c r="I8" s="377"/>
      <c r="J8" s="376"/>
      <c r="K8" s="377"/>
      <c r="L8" s="376"/>
      <c r="M8" s="377"/>
      <c r="N8" s="376"/>
      <c r="O8" s="377"/>
      <c r="P8" s="376"/>
      <c r="Q8" s="377"/>
      <c r="S8" s="340" t="n">
        <f aca="false">B8+D8+F8+H8+J8+L8+N8+P8</f>
        <v>1</v>
      </c>
      <c r="T8" s="4" t="n">
        <f aca="false">C8+E8+G8+I8+K8+M8+O8+Q8</f>
        <v>0</v>
      </c>
      <c r="U8" s="341" t="n">
        <f aca="false">T8/(T8+S8)</f>
        <v>0</v>
      </c>
      <c r="V8" s="4" t="n">
        <f aca="false">B8+C8+J8+K8</f>
        <v>1</v>
      </c>
      <c r="W8" s="4" t="n">
        <f aca="false">D8+E8+L8+M8</f>
        <v>0</v>
      </c>
      <c r="X8" s="4" t="n">
        <f aca="false">F8+G8+N8+O8</f>
        <v>0</v>
      </c>
      <c r="Y8" s="4" t="n">
        <f aca="false">SUM(V8:X8)</f>
        <v>1</v>
      </c>
      <c r="Z8" s="15" t="n">
        <f aca="false">W8/Y8</f>
        <v>0</v>
      </c>
      <c r="AA8" s="15" t="n">
        <f aca="false">X8/Y8</f>
        <v>0</v>
      </c>
      <c r="AB8" s="4" t="n">
        <f aca="false">H8+I8+P8+Q8</f>
        <v>0</v>
      </c>
      <c r="AC8" s="4" t="n">
        <f aca="false">SUM(B8:I8)</f>
        <v>1</v>
      </c>
      <c r="AD8" s="342" t="n">
        <f aca="false">SUM(J8:Q8)</f>
        <v>0</v>
      </c>
      <c r="AE8" s="343" t="n">
        <f aca="false">SUM(B8:Q8)</f>
        <v>1</v>
      </c>
      <c r="AH8" s="15" t="e">
        <f aca="false">(S8/BN8) - 1</f>
        <v>#DIV/0!</v>
      </c>
      <c r="AI8" s="15" t="e">
        <f aca="false">(T8/BO8) - 1</f>
        <v>#DIV/0!</v>
      </c>
      <c r="AJ8" s="15" t="e">
        <f aca="false">(U8/BP8) - 1</f>
        <v>#DIV/0!</v>
      </c>
      <c r="AK8" s="15" t="e">
        <f aca="false">(V8/BQ8) - 1</f>
        <v>#DIV/0!</v>
      </c>
      <c r="AL8" s="15" t="e">
        <f aca="false">(W8/BR8) - 1</f>
        <v>#DIV/0!</v>
      </c>
      <c r="AM8" s="15" t="e">
        <f aca="false">(X8/BS8) - 1</f>
        <v>#DIV/0!</v>
      </c>
      <c r="AN8" s="15" t="e">
        <f aca="false">(Y8/BT8) - 1</f>
        <v>#DIV/0!</v>
      </c>
      <c r="AO8" s="15" t="e">
        <f aca="false">(Z8/BU8) - 1</f>
        <v>#DIV/0!</v>
      </c>
      <c r="AP8" s="15" t="e">
        <f aca="false">(AA8/BV8) - 1</f>
        <v>#DIV/0!</v>
      </c>
      <c r="AQ8" s="15" t="e">
        <f aca="false">(AB8/BW8) - 1</f>
        <v>#DIV/0!</v>
      </c>
      <c r="AR8" s="15" t="e">
        <f aca="false">(AC8/BX8) - 1</f>
        <v>#DIV/0!</v>
      </c>
      <c r="AS8" s="15" t="e">
        <f aca="false">(AD8/BY8) - 1</f>
        <v>#DIV/0!</v>
      </c>
      <c r="AT8" s="15" t="e">
        <f aca="false">(AE8/BZ8) - 1</f>
        <v>#DIV/0!</v>
      </c>
      <c r="AV8" s="349" t="n">
        <v>0.322916666666667</v>
      </c>
      <c r="AW8" s="376"/>
      <c r="AX8" s="377"/>
      <c r="AY8" s="376"/>
      <c r="AZ8" s="377"/>
      <c r="BA8" s="376"/>
      <c r="BB8" s="377"/>
      <c r="BC8" s="376"/>
      <c r="BD8" s="377"/>
      <c r="BE8" s="376"/>
      <c r="BF8" s="377"/>
      <c r="BG8" s="376"/>
      <c r="BH8" s="377"/>
      <c r="BI8" s="376"/>
      <c r="BJ8" s="377"/>
      <c r="BK8" s="376"/>
      <c r="BL8" s="377"/>
      <c r="BN8" s="340" t="n">
        <f aca="false">AW8+AY8+BA8+BC8+BE8+BG8+BI8+BK8</f>
        <v>0</v>
      </c>
      <c r="BO8" s="4" t="n">
        <f aca="false">AX8+AZ8+BB8+BD8+BF8+BH8+BJ8+BL8</f>
        <v>0</v>
      </c>
      <c r="BP8" s="341" t="e">
        <f aca="false">BO8/(BO8+BN8)</f>
        <v>#DIV/0!</v>
      </c>
      <c r="BQ8" s="4" t="n">
        <f aca="false">AW8+AX8+BE8+BF8</f>
        <v>0</v>
      </c>
      <c r="BR8" s="4" t="n">
        <f aca="false">AY8+AZ8+BG8+BH8</f>
        <v>0</v>
      </c>
      <c r="BS8" s="4" t="n">
        <f aca="false">BA8+BB8+BI8+BJ8</f>
        <v>0</v>
      </c>
      <c r="BT8" s="4" t="n">
        <f aca="false">SUM(BQ8:BS8)</f>
        <v>0</v>
      </c>
      <c r="BU8" s="15" t="e">
        <f aca="false">BR8/BT8</f>
        <v>#DIV/0!</v>
      </c>
      <c r="BV8" s="15" t="e">
        <f aca="false">BS8/BT8</f>
        <v>#DIV/0!</v>
      </c>
      <c r="BW8" s="4" t="n">
        <f aca="false">BC8+BD8+BK8+BL8</f>
        <v>0</v>
      </c>
      <c r="BX8" s="4" t="n">
        <f aca="false">SUM(AW8:BD8)</f>
        <v>0</v>
      </c>
      <c r="BY8" s="342" t="n">
        <f aca="false">SUM(BE8:BL8)</f>
        <v>0</v>
      </c>
      <c r="BZ8" s="343" t="n">
        <f aca="false">SUM(AW8:BL8)</f>
        <v>0</v>
      </c>
      <c r="CC8" s="15" t="e">
        <f aca="false">(BN8/DI8) - 1</f>
        <v>#DIV/0!</v>
      </c>
      <c r="CD8" s="15" t="n">
        <f aca="false">(BO8/DJ8) - 1</f>
        <v>-1</v>
      </c>
      <c r="CE8" s="15" t="e">
        <f aca="false">(BP8/DK8) - 1</f>
        <v>#DIV/0!</v>
      </c>
      <c r="CF8" s="15" t="n">
        <f aca="false">(BQ8/DL8) - 1</f>
        <v>-1</v>
      </c>
      <c r="CG8" s="15" t="e">
        <f aca="false">(BR8/DM8) - 1</f>
        <v>#DIV/0!</v>
      </c>
      <c r="CH8" s="15" t="e">
        <f aca="false">(BS8/DN8) - 1</f>
        <v>#DIV/0!</v>
      </c>
      <c r="CI8" s="15" t="n">
        <f aca="false">(BT8/DO8) - 1</f>
        <v>-1</v>
      </c>
      <c r="CJ8" s="15" t="e">
        <f aca="false">(BU8/DP8) - 1</f>
        <v>#DIV/0!</v>
      </c>
      <c r="CK8" s="15" t="e">
        <f aca="false">(BV8/DQ8) - 1</f>
        <v>#DIV/0!</v>
      </c>
      <c r="CL8" s="15" t="e">
        <f aca="false">(BW8/DR8) - 1</f>
        <v>#DIV/0!</v>
      </c>
      <c r="CM8" s="15" t="n">
        <f aca="false">(BX8/DS8) - 1</f>
        <v>-1</v>
      </c>
      <c r="CN8" s="15" t="e">
        <f aca="false">(BY8/DT8) - 1</f>
        <v>#DIV/0!</v>
      </c>
      <c r="CO8" s="15" t="n">
        <f aca="false">(BZ8/DU8) - 1</f>
        <v>-1</v>
      </c>
      <c r="CQ8" s="349" t="n">
        <v>0.322916666666667</v>
      </c>
      <c r="CR8" s="442"/>
      <c r="CS8" s="442" t="n">
        <v>1</v>
      </c>
      <c r="CT8" s="442"/>
      <c r="CU8" s="442"/>
      <c r="CV8" s="442"/>
      <c r="CW8" s="442"/>
      <c r="CX8" s="442"/>
      <c r="CY8" s="442"/>
      <c r="CZ8" s="442"/>
      <c r="DA8" s="442"/>
      <c r="DB8" s="442"/>
      <c r="DC8" s="442"/>
      <c r="DD8" s="442"/>
      <c r="DE8" s="442"/>
      <c r="DF8" s="442"/>
      <c r="DG8" s="439"/>
      <c r="DI8" s="340" t="n">
        <f aca="false">CR8+CT8+CV8+CX8+CZ8+DB8+DD8+DF8</f>
        <v>0</v>
      </c>
      <c r="DJ8" s="4" t="n">
        <f aca="false">CS8+CU8+CW8+CY8+DA8+DC8+DE8+DG8</f>
        <v>1</v>
      </c>
      <c r="DK8" s="341" t="n">
        <f aca="false">DJ8/(DJ8+DI8)</f>
        <v>1</v>
      </c>
      <c r="DL8" s="4" t="n">
        <f aca="false">CR8+CS8+CZ8+DA8</f>
        <v>1</v>
      </c>
      <c r="DM8" s="4" t="n">
        <f aca="false">CT8+CU8+DB8+DC8</f>
        <v>0</v>
      </c>
      <c r="DN8" s="4" t="n">
        <f aca="false">CV8+CW8+DD8+DE8</f>
        <v>0</v>
      </c>
      <c r="DO8" s="4" t="n">
        <f aca="false">SUM(DL8:DN8)</f>
        <v>1</v>
      </c>
      <c r="DP8" s="15" t="n">
        <f aca="false">DM8/DO8</f>
        <v>0</v>
      </c>
      <c r="DQ8" s="15" t="n">
        <f aca="false">DN8/DO8</f>
        <v>0</v>
      </c>
      <c r="DR8" s="4" t="n">
        <f aca="false">CX8+CY8+DF8+DG8</f>
        <v>0</v>
      </c>
      <c r="DS8" s="4" t="n">
        <f aca="false">SUM(CR8:CY8)</f>
        <v>1</v>
      </c>
      <c r="DT8" s="342" t="n">
        <f aca="false">SUM(CZ8:DG8)</f>
        <v>0</v>
      </c>
      <c r="DU8" s="343" t="n">
        <f aca="false">SUM(CR8:DG8)</f>
        <v>1</v>
      </c>
      <c r="DX8" s="15" t="e">
        <f aca="false">(DI8/FD8) - 1</f>
        <v>#DIV/0!</v>
      </c>
      <c r="DY8" s="15" t="e">
        <f aca="false">(DJ8/FE8) - 1</f>
        <v>#DIV/0!</v>
      </c>
      <c r="DZ8" s="15" t="e">
        <f aca="false">(DK8/FF8) - 1</f>
        <v>#DIV/0!</v>
      </c>
      <c r="EA8" s="15" t="e">
        <f aca="false">(DL8/FG8) - 1</f>
        <v>#DIV/0!</v>
      </c>
      <c r="EB8" s="15" t="e">
        <f aca="false">(DM8/FH8) - 1</f>
        <v>#DIV/0!</v>
      </c>
      <c r="EC8" s="15" t="e">
        <f aca="false">(DN8/FI8) - 1</f>
        <v>#DIV/0!</v>
      </c>
      <c r="ED8" s="15" t="e">
        <f aca="false">(DO8/FJ8) - 1</f>
        <v>#DIV/0!</v>
      </c>
      <c r="EE8" s="15" t="e">
        <f aca="false">(DP8/FK8) - 1</f>
        <v>#DIV/0!</v>
      </c>
      <c r="EF8" s="15" t="e">
        <f aca="false">(DQ8/FL8) - 1</f>
        <v>#DIV/0!</v>
      </c>
      <c r="EG8" s="15" t="e">
        <f aca="false">(DR8/FM8) - 1</f>
        <v>#DIV/0!</v>
      </c>
      <c r="EH8" s="15" t="e">
        <f aca="false">(DS8/FN8) - 1</f>
        <v>#DIV/0!</v>
      </c>
      <c r="EI8" s="15" t="e">
        <f aca="false">(DT8/FO8) - 1</f>
        <v>#DIV/0!</v>
      </c>
      <c r="EJ8" s="15" t="e">
        <f aca="false">(DU8/FP8) - 1</f>
        <v>#DIV/0!</v>
      </c>
    </row>
    <row r="9" customFormat="false" ht="19.5" hidden="false" customHeight="false" outlineLevel="0" collapsed="false">
      <c r="A9" s="344" t="n">
        <v>0.333333333333333</v>
      </c>
      <c r="B9" s="376"/>
      <c r="C9" s="377"/>
      <c r="D9" s="376"/>
      <c r="E9" s="377" t="n">
        <v>1</v>
      </c>
      <c r="F9" s="376"/>
      <c r="G9" s="377"/>
      <c r="H9" s="376"/>
      <c r="I9" s="377"/>
      <c r="J9" s="376"/>
      <c r="K9" s="377"/>
      <c r="L9" s="376" t="n">
        <v>1</v>
      </c>
      <c r="M9" s="377"/>
      <c r="N9" s="376"/>
      <c r="O9" s="377"/>
      <c r="P9" s="376"/>
      <c r="Q9" s="377"/>
      <c r="S9" s="340" t="n">
        <f aca="false">B9+D9+F9+H9+J9+L9+N9+P9</f>
        <v>1</v>
      </c>
      <c r="T9" s="4" t="n">
        <f aca="false">C9+E9+G9+I9+K9+M9+O9+Q9</f>
        <v>1</v>
      </c>
      <c r="U9" s="341" t="n">
        <f aca="false">T9/(T9+S9)</f>
        <v>0.5</v>
      </c>
      <c r="V9" s="4" t="n">
        <f aca="false">B9+C9+J9+K9</f>
        <v>0</v>
      </c>
      <c r="W9" s="4" t="n">
        <f aca="false">D9+E9+L9+M9</f>
        <v>2</v>
      </c>
      <c r="X9" s="4" t="n">
        <f aca="false">F9+G9+N9+O9</f>
        <v>0</v>
      </c>
      <c r="Y9" s="4" t="n">
        <f aca="false">SUM(V9:X9)</f>
        <v>2</v>
      </c>
      <c r="Z9" s="15" t="n">
        <f aca="false">W9/Y9</f>
        <v>1</v>
      </c>
      <c r="AA9" s="15" t="n">
        <f aca="false">X9/Y9</f>
        <v>0</v>
      </c>
      <c r="AB9" s="4" t="n">
        <f aca="false">H9+I9+P9+Q9</f>
        <v>0</v>
      </c>
      <c r="AC9" s="4" t="n">
        <f aca="false">SUM(B9:I9)</f>
        <v>1</v>
      </c>
      <c r="AD9" s="342" t="n">
        <f aca="false">SUM(J9:Q9)</f>
        <v>1</v>
      </c>
      <c r="AE9" s="343" t="n">
        <f aca="false">SUM(B9:Q9)</f>
        <v>2</v>
      </c>
      <c r="AH9" s="15" t="e">
        <f aca="false">(S9/BN9) - 1</f>
        <v>#DIV/0!</v>
      </c>
      <c r="AI9" s="15" t="e">
        <f aca="false">(T9/BO9) - 1</f>
        <v>#DIV/0!</v>
      </c>
      <c r="AJ9" s="15" t="e">
        <f aca="false">(U9/BP9) - 1</f>
        <v>#DIV/0!</v>
      </c>
      <c r="AK9" s="15" t="e">
        <f aca="false">(V9/BQ9) - 1</f>
        <v>#DIV/0!</v>
      </c>
      <c r="AL9" s="15" t="e">
        <f aca="false">(W9/BR9) - 1</f>
        <v>#DIV/0!</v>
      </c>
      <c r="AM9" s="15" t="e">
        <f aca="false">(X9/BS9) - 1</f>
        <v>#DIV/0!</v>
      </c>
      <c r="AN9" s="15" t="e">
        <f aca="false">(Y9/BT9) - 1</f>
        <v>#DIV/0!</v>
      </c>
      <c r="AO9" s="15" t="e">
        <f aca="false">(Z9/BU9) - 1</f>
        <v>#DIV/0!</v>
      </c>
      <c r="AP9" s="15" t="e">
        <f aca="false">(AA9/BV9) - 1</f>
        <v>#DIV/0!</v>
      </c>
      <c r="AQ9" s="15" t="e">
        <f aca="false">(AB9/BW9) - 1</f>
        <v>#DIV/0!</v>
      </c>
      <c r="AR9" s="15" t="e">
        <f aca="false">(AC9/BX9) - 1</f>
        <v>#DIV/0!</v>
      </c>
      <c r="AS9" s="15" t="e">
        <f aca="false">(AD9/BY9) - 1</f>
        <v>#DIV/0!</v>
      </c>
      <c r="AT9" s="15" t="e">
        <f aca="false">(AE9/BZ9) - 1</f>
        <v>#DIV/0!</v>
      </c>
      <c r="AV9" s="344" t="n">
        <v>0.333333333333333</v>
      </c>
      <c r="AW9" s="376"/>
      <c r="AX9" s="377"/>
      <c r="AY9" s="376"/>
      <c r="AZ9" s="377"/>
      <c r="BA9" s="376"/>
      <c r="BB9" s="377"/>
      <c r="BC9" s="376"/>
      <c r="BD9" s="377"/>
      <c r="BE9" s="376"/>
      <c r="BF9" s="377"/>
      <c r="BG9" s="376"/>
      <c r="BH9" s="377"/>
      <c r="BI9" s="376"/>
      <c r="BJ9" s="377"/>
      <c r="BK9" s="376"/>
      <c r="BL9" s="377"/>
      <c r="BN9" s="340" t="n">
        <f aca="false">AW9+AY9+BA9+BC9+BE9+BG9+BI9+BK9</f>
        <v>0</v>
      </c>
      <c r="BO9" s="4" t="n">
        <f aca="false">AX9+AZ9+BB9+BD9+BF9+BH9+BJ9+BL9</f>
        <v>0</v>
      </c>
      <c r="BP9" s="341" t="e">
        <f aca="false">BO9/(BO9+BN9)</f>
        <v>#DIV/0!</v>
      </c>
      <c r="BQ9" s="4" t="n">
        <f aca="false">AW9+AX9+BE9+BF9</f>
        <v>0</v>
      </c>
      <c r="BR9" s="4" t="n">
        <f aca="false">AY9+AZ9+BG9+BH9</f>
        <v>0</v>
      </c>
      <c r="BS9" s="4" t="n">
        <f aca="false">BA9+BB9+BI9+BJ9</f>
        <v>0</v>
      </c>
      <c r="BT9" s="4" t="n">
        <f aca="false">SUM(BQ9:BS9)</f>
        <v>0</v>
      </c>
      <c r="BU9" s="15" t="e">
        <f aca="false">BR9/BT9</f>
        <v>#DIV/0!</v>
      </c>
      <c r="BV9" s="15" t="e">
        <f aca="false">BS9/BT9</f>
        <v>#DIV/0!</v>
      </c>
      <c r="BW9" s="4" t="n">
        <f aca="false">BC9+BD9+BK9+BL9</f>
        <v>0</v>
      </c>
      <c r="BX9" s="4" t="n">
        <f aca="false">SUM(AW9:BD9)</f>
        <v>0</v>
      </c>
      <c r="BY9" s="342" t="n">
        <f aca="false">SUM(BE9:BL9)</f>
        <v>0</v>
      </c>
      <c r="BZ9" s="343" t="n">
        <f aca="false">SUM(AW9:BL9)</f>
        <v>0</v>
      </c>
      <c r="CC9" s="15" t="e">
        <f aca="false">(BN9/DI9) - 1</f>
        <v>#DIV/0!</v>
      </c>
      <c r="CD9" s="15" t="e">
        <f aca="false">(BO9/DJ9) - 1</f>
        <v>#DIV/0!</v>
      </c>
      <c r="CE9" s="15" t="e">
        <f aca="false">(BP9/DK9) - 1</f>
        <v>#DIV/0!</v>
      </c>
      <c r="CF9" s="15" t="e">
        <f aca="false">(BQ9/DL9) - 1</f>
        <v>#DIV/0!</v>
      </c>
      <c r="CG9" s="15" t="e">
        <f aca="false">(BR9/DM9) - 1</f>
        <v>#DIV/0!</v>
      </c>
      <c r="CH9" s="15" t="e">
        <f aca="false">(BS9/DN9) - 1</f>
        <v>#DIV/0!</v>
      </c>
      <c r="CI9" s="15" t="e">
        <f aca="false">(BT9/DO9) - 1</f>
        <v>#DIV/0!</v>
      </c>
      <c r="CJ9" s="15" t="e">
        <f aca="false">(BU9/DP9) - 1</f>
        <v>#DIV/0!</v>
      </c>
      <c r="CK9" s="15" t="e">
        <f aca="false">(BV9/DQ9) - 1</f>
        <v>#DIV/0!</v>
      </c>
      <c r="CL9" s="15" t="e">
        <f aca="false">(BW9/DR9) - 1</f>
        <v>#DIV/0!</v>
      </c>
      <c r="CM9" s="15" t="e">
        <f aca="false">(BX9/DS9) - 1</f>
        <v>#DIV/0!</v>
      </c>
      <c r="CN9" s="15" t="e">
        <f aca="false">(BY9/DT9) - 1</f>
        <v>#DIV/0!</v>
      </c>
      <c r="CO9" s="15" t="e">
        <f aca="false">(BZ9/DU9) - 1</f>
        <v>#DIV/0!</v>
      </c>
      <c r="CQ9" s="344" t="n">
        <v>0.333333333333333</v>
      </c>
      <c r="CR9" s="430"/>
      <c r="CS9" s="430"/>
      <c r="CT9" s="430"/>
      <c r="CU9" s="430"/>
      <c r="CV9" s="430"/>
      <c r="CW9" s="430"/>
      <c r="CX9" s="430"/>
      <c r="CY9" s="430"/>
      <c r="CZ9" s="430"/>
      <c r="DA9" s="430"/>
      <c r="DB9" s="430"/>
      <c r="DC9" s="430"/>
      <c r="DD9" s="430"/>
      <c r="DE9" s="430"/>
      <c r="DF9" s="430"/>
      <c r="DG9" s="373"/>
      <c r="DI9" s="340" t="n">
        <f aca="false">CR9+CT9+CV9+CX9+CZ9+DB9+DD9+DF9</f>
        <v>0</v>
      </c>
      <c r="DJ9" s="4" t="n">
        <f aca="false">CS9+CU9+CW9+CY9+DA9+DC9+DE9+DG9</f>
        <v>0</v>
      </c>
      <c r="DK9" s="341" t="e">
        <f aca="false">DJ9/(DJ9+DI9)</f>
        <v>#DIV/0!</v>
      </c>
      <c r="DL9" s="4" t="n">
        <f aca="false">CR9+CS9+CZ9+DA9</f>
        <v>0</v>
      </c>
      <c r="DM9" s="4" t="n">
        <f aca="false">CT9+CU9+DB9+DC9</f>
        <v>0</v>
      </c>
      <c r="DN9" s="4" t="n">
        <f aca="false">CV9+CW9+DD9+DE9</f>
        <v>0</v>
      </c>
      <c r="DO9" s="4" t="n">
        <f aca="false">SUM(DL9:DN9)</f>
        <v>0</v>
      </c>
      <c r="DP9" s="15" t="e">
        <f aca="false">DM9/DO9</f>
        <v>#DIV/0!</v>
      </c>
      <c r="DQ9" s="15" t="e">
        <f aca="false">DN9/DO9</f>
        <v>#DIV/0!</v>
      </c>
      <c r="DR9" s="4" t="n">
        <f aca="false">CX9+CY9+DF9+DG9</f>
        <v>0</v>
      </c>
      <c r="DS9" s="4" t="n">
        <f aca="false">SUM(CR9:CY9)</f>
        <v>0</v>
      </c>
      <c r="DT9" s="342" t="n">
        <f aca="false">SUM(CZ9:DG9)</f>
        <v>0</v>
      </c>
      <c r="DU9" s="343" t="n">
        <f aca="false">SUM(CR9:DG9)</f>
        <v>0</v>
      </c>
      <c r="DX9" s="15" t="e">
        <f aca="false">(DI9/FD9) - 1</f>
        <v>#DIV/0!</v>
      </c>
      <c r="DY9" s="15" t="e">
        <f aca="false">(DJ9/FE9) - 1</f>
        <v>#DIV/0!</v>
      </c>
      <c r="DZ9" s="15" t="e">
        <f aca="false">(DK9/FF9) - 1</f>
        <v>#DIV/0!</v>
      </c>
      <c r="EA9" s="15" t="e">
        <f aca="false">(DL9/FG9) - 1</f>
        <v>#DIV/0!</v>
      </c>
      <c r="EB9" s="15" t="e">
        <f aca="false">(DM9/FH9) - 1</f>
        <v>#DIV/0!</v>
      </c>
      <c r="EC9" s="15" t="e">
        <f aca="false">(DN9/FI9) - 1</f>
        <v>#DIV/0!</v>
      </c>
      <c r="ED9" s="15" t="e">
        <f aca="false">(DO9/FJ9) - 1</f>
        <v>#DIV/0!</v>
      </c>
      <c r="EE9" s="15" t="e">
        <f aca="false">(DP9/FK9) - 1</f>
        <v>#DIV/0!</v>
      </c>
      <c r="EF9" s="15" t="e">
        <f aca="false">(DQ9/FL9) - 1</f>
        <v>#DIV/0!</v>
      </c>
      <c r="EG9" s="15" t="e">
        <f aca="false">(DR9/FM9) - 1</f>
        <v>#DIV/0!</v>
      </c>
      <c r="EH9" s="15" t="e">
        <f aca="false">(DS9/FN9) - 1</f>
        <v>#DIV/0!</v>
      </c>
      <c r="EI9" s="15" t="e">
        <f aca="false">(DT9/FO9) - 1</f>
        <v>#DIV/0!</v>
      </c>
      <c r="EJ9" s="15" t="e">
        <f aca="false">(DU9/FP9) - 1</f>
        <v>#DIV/0!</v>
      </c>
    </row>
    <row r="10" customFormat="false" ht="19.5" hidden="false" customHeight="false" outlineLevel="0" collapsed="false">
      <c r="A10" s="349" t="n">
        <v>0.34375</v>
      </c>
      <c r="B10" s="376"/>
      <c r="C10" s="377"/>
      <c r="D10" s="376"/>
      <c r="E10" s="377" t="n">
        <v>1</v>
      </c>
      <c r="F10" s="376"/>
      <c r="G10" s="377"/>
      <c r="H10" s="333"/>
      <c r="I10" s="377"/>
      <c r="J10" s="376"/>
      <c r="K10" s="377"/>
      <c r="L10" s="376"/>
      <c r="M10" s="377"/>
      <c r="N10" s="376"/>
      <c r="O10" s="377"/>
      <c r="P10" s="376"/>
      <c r="Q10" s="377"/>
      <c r="S10" s="340" t="n">
        <f aca="false">B10+D10+F10+H10+J10+L10+N10+P10</f>
        <v>0</v>
      </c>
      <c r="T10" s="4" t="n">
        <f aca="false">C10+E10+G10+I10+K10+M10+O10+Q10</f>
        <v>1</v>
      </c>
      <c r="U10" s="341" t="n">
        <f aca="false">T10/(T10+S10)</f>
        <v>1</v>
      </c>
      <c r="V10" s="4" t="n">
        <f aca="false">B10+C10+J10+K10</f>
        <v>0</v>
      </c>
      <c r="W10" s="4" t="n">
        <f aca="false">D10+E10+L10+M10</f>
        <v>1</v>
      </c>
      <c r="X10" s="4" t="n">
        <f aca="false">F10+G10+N10+O10</f>
        <v>0</v>
      </c>
      <c r="Y10" s="4" t="n">
        <f aca="false">SUM(V10:X10)</f>
        <v>1</v>
      </c>
      <c r="Z10" s="15" t="n">
        <f aca="false">W10/Y10</f>
        <v>1</v>
      </c>
      <c r="AA10" s="15" t="n">
        <f aca="false">X10/Y10</f>
        <v>0</v>
      </c>
      <c r="AB10" s="4" t="n">
        <f aca="false">H10+I10+P10+Q10</f>
        <v>0</v>
      </c>
      <c r="AC10" s="4" t="n">
        <f aca="false">SUM(B10:I10)</f>
        <v>1</v>
      </c>
      <c r="AD10" s="342" t="n">
        <f aca="false">SUM(J10:Q10)</f>
        <v>0</v>
      </c>
      <c r="AE10" s="343" t="n">
        <f aca="false">SUM(B10:Q10)</f>
        <v>1</v>
      </c>
      <c r="AH10" s="15" t="e">
        <f aca="false">(S10/BN10) - 1</f>
        <v>#DIV/0!</v>
      </c>
      <c r="AI10" s="15" t="e">
        <f aca="false">(T10/BO10) - 1</f>
        <v>#DIV/0!</v>
      </c>
      <c r="AJ10" s="15" t="e">
        <f aca="false">(U10/BP10) - 1</f>
        <v>#DIV/0!</v>
      </c>
      <c r="AK10" s="15" t="e">
        <f aca="false">(V10/BQ10) - 1</f>
        <v>#DIV/0!</v>
      </c>
      <c r="AL10" s="15" t="e">
        <f aca="false">(W10/BR10) - 1</f>
        <v>#DIV/0!</v>
      </c>
      <c r="AM10" s="15" t="e">
        <f aca="false">(X10/BS10) - 1</f>
        <v>#DIV/0!</v>
      </c>
      <c r="AN10" s="15" t="e">
        <f aca="false">(Y10/BT10) - 1</f>
        <v>#DIV/0!</v>
      </c>
      <c r="AO10" s="15" t="e">
        <f aca="false">(Z10/BU10) - 1</f>
        <v>#DIV/0!</v>
      </c>
      <c r="AP10" s="15" t="e">
        <f aca="false">(AA10/BV10) - 1</f>
        <v>#DIV/0!</v>
      </c>
      <c r="AQ10" s="15" t="e">
        <f aca="false">(AB10/BW10) - 1</f>
        <v>#DIV/0!</v>
      </c>
      <c r="AR10" s="15" t="e">
        <f aca="false">(AC10/BX10) - 1</f>
        <v>#DIV/0!</v>
      </c>
      <c r="AS10" s="15" t="e">
        <f aca="false">(AD10/BY10) - 1</f>
        <v>#DIV/0!</v>
      </c>
      <c r="AT10" s="15" t="e">
        <f aca="false">(AE10/BZ10) - 1</f>
        <v>#DIV/0!</v>
      </c>
      <c r="AV10" s="349" t="n">
        <v>0.34375</v>
      </c>
      <c r="AW10" s="376"/>
      <c r="AX10" s="377"/>
      <c r="AY10" s="376"/>
      <c r="AZ10" s="377"/>
      <c r="BA10" s="376"/>
      <c r="BB10" s="377"/>
      <c r="BC10" s="333"/>
      <c r="BD10" s="377"/>
      <c r="BE10" s="376"/>
      <c r="BF10" s="377"/>
      <c r="BG10" s="376"/>
      <c r="BH10" s="377"/>
      <c r="BI10" s="376"/>
      <c r="BJ10" s="377"/>
      <c r="BK10" s="376"/>
      <c r="BL10" s="377"/>
      <c r="BN10" s="340" t="n">
        <f aca="false">AW10+AY10+BA10+BC10+BE10+BG10+BI10+BK10</f>
        <v>0</v>
      </c>
      <c r="BO10" s="4" t="n">
        <f aca="false">AX10+AZ10+BB10+BD10+BF10+BH10+BJ10+BL10</f>
        <v>0</v>
      </c>
      <c r="BP10" s="341" t="e">
        <f aca="false">BO10/(BO10+BN10)</f>
        <v>#DIV/0!</v>
      </c>
      <c r="BQ10" s="4" t="n">
        <f aca="false">AW10+AX10+BE10+BF10</f>
        <v>0</v>
      </c>
      <c r="BR10" s="4" t="n">
        <f aca="false">AY10+AZ10+BG10+BH10</f>
        <v>0</v>
      </c>
      <c r="BS10" s="4" t="n">
        <f aca="false">BA10+BB10+BI10+BJ10</f>
        <v>0</v>
      </c>
      <c r="BT10" s="4" t="n">
        <f aca="false">SUM(BQ10:BS10)</f>
        <v>0</v>
      </c>
      <c r="BU10" s="15" t="e">
        <f aca="false">BR10/BT10</f>
        <v>#DIV/0!</v>
      </c>
      <c r="BV10" s="15" t="e">
        <f aca="false">BS10/BT10</f>
        <v>#DIV/0!</v>
      </c>
      <c r="BW10" s="4" t="n">
        <f aca="false">BC10+BD10+BK10+BL10</f>
        <v>0</v>
      </c>
      <c r="BX10" s="4" t="n">
        <f aca="false">SUM(AW10:BD10)</f>
        <v>0</v>
      </c>
      <c r="BY10" s="342" t="n">
        <f aca="false">SUM(BE10:BL10)</f>
        <v>0</v>
      </c>
      <c r="BZ10" s="343" t="n">
        <f aca="false">SUM(AW10:BL10)</f>
        <v>0</v>
      </c>
      <c r="CC10" s="15" t="n">
        <f aca="false">(BN10/DI10) - 1</f>
        <v>-1</v>
      </c>
      <c r="CD10" s="15" t="e">
        <f aca="false">(BO10/DJ10) - 1</f>
        <v>#DIV/0!</v>
      </c>
      <c r="CE10" s="15" t="e">
        <f aca="false">(BP10/DK10) - 1</f>
        <v>#DIV/0!</v>
      </c>
      <c r="CF10" s="15" t="n">
        <f aca="false">(BQ10/DL10) - 1</f>
        <v>-1</v>
      </c>
      <c r="CG10" s="15" t="e">
        <f aca="false">(BR10/DM10) - 1</f>
        <v>#DIV/0!</v>
      </c>
      <c r="CH10" s="15" t="e">
        <f aca="false">(BS10/DN10) - 1</f>
        <v>#DIV/0!</v>
      </c>
      <c r="CI10" s="15" t="n">
        <f aca="false">(BT10/DO10) - 1</f>
        <v>-1</v>
      </c>
      <c r="CJ10" s="15" t="e">
        <f aca="false">(BU10/DP10) - 1</f>
        <v>#DIV/0!</v>
      </c>
      <c r="CK10" s="15" t="e">
        <f aca="false">(BV10/DQ10) - 1</f>
        <v>#DIV/0!</v>
      </c>
      <c r="CL10" s="15" t="e">
        <f aca="false">(BW10/DR10) - 1</f>
        <v>#DIV/0!</v>
      </c>
      <c r="CM10" s="15" t="n">
        <f aca="false">(BX10/DS10) - 1</f>
        <v>-1</v>
      </c>
      <c r="CN10" s="15" t="e">
        <f aca="false">(BY10/DT10) - 1</f>
        <v>#DIV/0!</v>
      </c>
      <c r="CO10" s="15" t="n">
        <f aca="false">(BZ10/DU10) - 1</f>
        <v>-1</v>
      </c>
      <c r="CQ10" s="349" t="n">
        <v>0.34375</v>
      </c>
      <c r="CR10" s="433" t="n">
        <v>3</v>
      </c>
      <c r="CS10" s="433"/>
      <c r="CT10" s="433"/>
      <c r="CU10" s="433"/>
      <c r="CV10" s="433"/>
      <c r="CW10" s="433"/>
      <c r="CX10" s="433"/>
      <c r="CY10" s="433"/>
      <c r="CZ10" s="433"/>
      <c r="DA10" s="433"/>
      <c r="DB10" s="433"/>
      <c r="DC10" s="433"/>
      <c r="DD10" s="433"/>
      <c r="DE10" s="433"/>
      <c r="DF10" s="433"/>
      <c r="DG10" s="434"/>
      <c r="DI10" s="340" t="n">
        <f aca="false">CR10+CT10+CV10+CX10+CZ10+DB10+DD10+DF10</f>
        <v>3</v>
      </c>
      <c r="DJ10" s="4" t="n">
        <f aca="false">CS10+CU10+CW10+CY10+DA10+DC10+DE10+DG10</f>
        <v>0</v>
      </c>
      <c r="DK10" s="341" t="n">
        <f aca="false">DJ10/(DJ10+DI10)</f>
        <v>0</v>
      </c>
      <c r="DL10" s="4" t="n">
        <f aca="false">CR10+CS10+CZ10+DA10</f>
        <v>3</v>
      </c>
      <c r="DM10" s="4" t="n">
        <f aca="false">CT10+CU10+DB10+DC10</f>
        <v>0</v>
      </c>
      <c r="DN10" s="4" t="n">
        <f aca="false">CV10+CW10+DD10+DE10</f>
        <v>0</v>
      </c>
      <c r="DO10" s="4" t="n">
        <f aca="false">SUM(DL10:DN10)</f>
        <v>3</v>
      </c>
      <c r="DP10" s="15" t="n">
        <f aca="false">DM10/DO10</f>
        <v>0</v>
      </c>
      <c r="DQ10" s="15" t="n">
        <f aca="false">DN10/DO10</f>
        <v>0</v>
      </c>
      <c r="DR10" s="4" t="n">
        <f aca="false">CX10+CY10+DF10+DG10</f>
        <v>0</v>
      </c>
      <c r="DS10" s="4" t="n">
        <f aca="false">SUM(CR10:CY10)</f>
        <v>3</v>
      </c>
      <c r="DT10" s="342" t="n">
        <f aca="false">SUM(CZ10:DG10)</f>
        <v>0</v>
      </c>
      <c r="DU10" s="343" t="n">
        <f aca="false">SUM(CR10:DG10)</f>
        <v>3</v>
      </c>
      <c r="DX10" s="15" t="e">
        <f aca="false">(DI10/FD10) - 1</f>
        <v>#DIV/0!</v>
      </c>
      <c r="DY10" s="15" t="e">
        <f aca="false">(DJ10/FE10) - 1</f>
        <v>#DIV/0!</v>
      </c>
      <c r="DZ10" s="15" t="e">
        <f aca="false">(DK10/FF10) - 1</f>
        <v>#DIV/0!</v>
      </c>
      <c r="EA10" s="15" t="e">
        <f aca="false">(DL10/FG10) - 1</f>
        <v>#DIV/0!</v>
      </c>
      <c r="EB10" s="15" t="e">
        <f aca="false">(DM10/FH10) - 1</f>
        <v>#DIV/0!</v>
      </c>
      <c r="EC10" s="15" t="e">
        <f aca="false">(DN10/FI10) - 1</f>
        <v>#DIV/0!</v>
      </c>
      <c r="ED10" s="15" t="e">
        <f aca="false">(DO10/FJ10) - 1</f>
        <v>#DIV/0!</v>
      </c>
      <c r="EE10" s="15" t="e">
        <f aca="false">(DP10/FK10) - 1</f>
        <v>#DIV/0!</v>
      </c>
      <c r="EF10" s="15" t="e">
        <f aca="false">(DQ10/FL10) - 1</f>
        <v>#DIV/0!</v>
      </c>
      <c r="EG10" s="15" t="e">
        <f aca="false">(DR10/FM10) - 1</f>
        <v>#DIV/0!</v>
      </c>
      <c r="EH10" s="15" t="e">
        <f aca="false">(DS10/FN10) - 1</f>
        <v>#DIV/0!</v>
      </c>
      <c r="EI10" s="15" t="e">
        <f aca="false">(DT10/FO10) - 1</f>
        <v>#DIV/0!</v>
      </c>
      <c r="EJ10" s="15" t="e">
        <f aca="false">(DU10/FP10) - 1</f>
        <v>#DIV/0!</v>
      </c>
    </row>
    <row r="11" customFormat="false" ht="19.5" hidden="false" customHeight="false" outlineLevel="0" collapsed="false">
      <c r="A11" s="349" t="n">
        <v>0.354166666666667</v>
      </c>
      <c r="B11" s="376"/>
      <c r="C11" s="377"/>
      <c r="D11" s="376"/>
      <c r="E11" s="377"/>
      <c r="F11" s="376"/>
      <c r="G11" s="377"/>
      <c r="H11" s="376"/>
      <c r="I11" s="377"/>
      <c r="J11" s="376"/>
      <c r="K11" s="377"/>
      <c r="L11" s="376"/>
      <c r="M11" s="377"/>
      <c r="N11" s="376"/>
      <c r="O11" s="377"/>
      <c r="P11" s="376"/>
      <c r="Q11" s="377"/>
      <c r="S11" s="340" t="n">
        <f aca="false">B11+D11+F11+H11+J11+L11+N11+P11</f>
        <v>0</v>
      </c>
      <c r="T11" s="4" t="n">
        <f aca="false">C11+E11+G11+I11+K11+M11+O11+Q11</f>
        <v>0</v>
      </c>
      <c r="U11" s="341" t="e">
        <f aca="false">T11/(T11+S11)</f>
        <v>#DIV/0!</v>
      </c>
      <c r="V11" s="4" t="n">
        <f aca="false">B11+C11+J11+K11</f>
        <v>0</v>
      </c>
      <c r="W11" s="4" t="n">
        <f aca="false">D11+E11+L11+M11</f>
        <v>0</v>
      </c>
      <c r="X11" s="4" t="n">
        <f aca="false">F11+G11+N11+O11</f>
        <v>0</v>
      </c>
      <c r="Y11" s="4" t="n">
        <f aca="false">SUM(V11:X11)</f>
        <v>0</v>
      </c>
      <c r="Z11" s="15" t="e">
        <f aca="false">W11/Y11</f>
        <v>#DIV/0!</v>
      </c>
      <c r="AA11" s="15" t="e">
        <f aca="false">X11/Y11</f>
        <v>#DIV/0!</v>
      </c>
      <c r="AB11" s="4" t="n">
        <f aca="false">H11+I11+P11+Q11</f>
        <v>0</v>
      </c>
      <c r="AC11" s="4" t="n">
        <f aca="false">SUM(B11:I11)</f>
        <v>0</v>
      </c>
      <c r="AD11" s="342" t="n">
        <f aca="false">SUM(J11:Q11)</f>
        <v>0</v>
      </c>
      <c r="AE11" s="343" t="n">
        <f aca="false">SUM(B11:Q11)</f>
        <v>0</v>
      </c>
      <c r="AH11" s="15" t="e">
        <f aca="false">(S11/BN11) - 1</f>
        <v>#DIV/0!</v>
      </c>
      <c r="AI11" s="15" t="e">
        <f aca="false">(T11/BO11) - 1</f>
        <v>#DIV/0!</v>
      </c>
      <c r="AJ11" s="15" t="e">
        <f aca="false">(U11/BP11) - 1</f>
        <v>#DIV/0!</v>
      </c>
      <c r="AK11" s="15" t="e">
        <f aca="false">(V11/BQ11) - 1</f>
        <v>#DIV/0!</v>
      </c>
      <c r="AL11" s="15" t="e">
        <f aca="false">(W11/BR11) - 1</f>
        <v>#DIV/0!</v>
      </c>
      <c r="AM11" s="15" t="e">
        <f aca="false">(X11/BS11) - 1</f>
        <v>#DIV/0!</v>
      </c>
      <c r="AN11" s="15" t="e">
        <f aca="false">(Y11/BT11) - 1</f>
        <v>#DIV/0!</v>
      </c>
      <c r="AO11" s="15" t="e">
        <f aca="false">(Z11/BU11) - 1</f>
        <v>#DIV/0!</v>
      </c>
      <c r="AP11" s="15" t="e">
        <f aca="false">(AA11/BV11) - 1</f>
        <v>#DIV/0!</v>
      </c>
      <c r="AQ11" s="15" t="e">
        <f aca="false">(AB11/BW11) - 1</f>
        <v>#DIV/0!</v>
      </c>
      <c r="AR11" s="15" t="e">
        <f aca="false">(AC11/BX11) - 1</f>
        <v>#DIV/0!</v>
      </c>
      <c r="AS11" s="15" t="e">
        <f aca="false">(AD11/BY11) - 1</f>
        <v>#DIV/0!</v>
      </c>
      <c r="AT11" s="15" t="e">
        <f aca="false">(AE11/BZ11) - 1</f>
        <v>#DIV/0!</v>
      </c>
      <c r="AV11" s="349" t="n">
        <v>0.354166666666667</v>
      </c>
      <c r="AW11" s="376"/>
      <c r="AX11" s="377"/>
      <c r="AY11" s="376"/>
      <c r="AZ11" s="377"/>
      <c r="BA11" s="376"/>
      <c r="BB11" s="377"/>
      <c r="BC11" s="376"/>
      <c r="BD11" s="377"/>
      <c r="BE11" s="376"/>
      <c r="BF11" s="377"/>
      <c r="BG11" s="376"/>
      <c r="BH11" s="377"/>
      <c r="BI11" s="376"/>
      <c r="BJ11" s="377"/>
      <c r="BK11" s="376"/>
      <c r="BL11" s="377"/>
      <c r="BN11" s="340" t="n">
        <f aca="false">AW11+AY11+BA11+BC11+BE11+BG11+BI11+BK11</f>
        <v>0</v>
      </c>
      <c r="BO11" s="4" t="n">
        <f aca="false">AX11+AZ11+BB11+BD11+BF11+BH11+BJ11+BL11</f>
        <v>0</v>
      </c>
      <c r="BP11" s="341" t="e">
        <f aca="false">BO11/(BO11+BN11)</f>
        <v>#DIV/0!</v>
      </c>
      <c r="BQ11" s="4" t="n">
        <f aca="false">AW11+AX11+BE11+BF11</f>
        <v>0</v>
      </c>
      <c r="BR11" s="4" t="n">
        <f aca="false">AY11+AZ11+BG11+BH11</f>
        <v>0</v>
      </c>
      <c r="BS11" s="4" t="n">
        <f aca="false">BA11+BB11+BI11+BJ11</f>
        <v>0</v>
      </c>
      <c r="BT11" s="4" t="n">
        <f aca="false">SUM(BQ11:BS11)</f>
        <v>0</v>
      </c>
      <c r="BU11" s="15" t="e">
        <f aca="false">BR11/BT11</f>
        <v>#DIV/0!</v>
      </c>
      <c r="BV11" s="15" t="e">
        <f aca="false">BS11/BT11</f>
        <v>#DIV/0!</v>
      </c>
      <c r="BW11" s="4" t="n">
        <f aca="false">BC11+BD11+BK11+BL11</f>
        <v>0</v>
      </c>
      <c r="BX11" s="4" t="n">
        <f aca="false">SUM(AW11:BD11)</f>
        <v>0</v>
      </c>
      <c r="BY11" s="342" t="n">
        <f aca="false">SUM(BE11:BL11)</f>
        <v>0</v>
      </c>
      <c r="BZ11" s="343" t="n">
        <f aca="false">SUM(AW11:BL11)</f>
        <v>0</v>
      </c>
      <c r="CC11" s="15" t="e">
        <f aca="false">(BN11/DI11) - 1</f>
        <v>#DIV/0!</v>
      </c>
      <c r="CD11" s="15" t="e">
        <f aca="false">(BO11/DJ11) - 1</f>
        <v>#DIV/0!</v>
      </c>
      <c r="CE11" s="15" t="e">
        <f aca="false">(BP11/DK11) - 1</f>
        <v>#DIV/0!</v>
      </c>
      <c r="CF11" s="15" t="e">
        <f aca="false">(BQ11/DL11) - 1</f>
        <v>#DIV/0!</v>
      </c>
      <c r="CG11" s="15" t="e">
        <f aca="false">(BR11/DM11) - 1</f>
        <v>#DIV/0!</v>
      </c>
      <c r="CH11" s="15" t="e">
        <f aca="false">(BS11/DN11) - 1</f>
        <v>#DIV/0!</v>
      </c>
      <c r="CI11" s="15" t="e">
        <f aca="false">(BT11/DO11) - 1</f>
        <v>#DIV/0!</v>
      </c>
      <c r="CJ11" s="15" t="e">
        <f aca="false">(BU11/DP11) - 1</f>
        <v>#DIV/0!</v>
      </c>
      <c r="CK11" s="15" t="e">
        <f aca="false">(BV11/DQ11) - 1</f>
        <v>#DIV/0!</v>
      </c>
      <c r="CL11" s="15" t="e">
        <f aca="false">(BW11/DR11) - 1</f>
        <v>#DIV/0!</v>
      </c>
      <c r="CM11" s="15" t="e">
        <f aca="false">(BX11/DS11) - 1</f>
        <v>#DIV/0!</v>
      </c>
      <c r="CN11" s="15" t="e">
        <f aca="false">(BY11/DT11) - 1</f>
        <v>#DIV/0!</v>
      </c>
      <c r="CO11" s="15" t="e">
        <f aca="false">(BZ11/DU11) - 1</f>
        <v>#DIV/0!</v>
      </c>
      <c r="CQ11" s="349" t="n">
        <v>0.354166666666667</v>
      </c>
      <c r="CR11" s="433"/>
      <c r="CS11" s="433"/>
      <c r="CT11" s="433"/>
      <c r="CU11" s="433"/>
      <c r="CV11" s="433"/>
      <c r="CW11" s="433"/>
      <c r="CX11" s="433"/>
      <c r="CY11" s="433"/>
      <c r="CZ11" s="433"/>
      <c r="DA11" s="433"/>
      <c r="DB11" s="433"/>
      <c r="DC11" s="433"/>
      <c r="DD11" s="433"/>
      <c r="DE11" s="433"/>
      <c r="DF11" s="433"/>
      <c r="DG11" s="434"/>
      <c r="DI11" s="340" t="n">
        <f aca="false">CR11+CT11+CV11+CX11+CZ11+DB11+DD11+DF11</f>
        <v>0</v>
      </c>
      <c r="DJ11" s="4" t="n">
        <f aca="false">CS11+CU11+CW11+CY11+DA11+DC11+DE11+DG11</f>
        <v>0</v>
      </c>
      <c r="DK11" s="341" t="e">
        <f aca="false">DJ11/(DJ11+DI11)</f>
        <v>#DIV/0!</v>
      </c>
      <c r="DL11" s="4" t="n">
        <f aca="false">CR11+CS11+CZ11+DA11</f>
        <v>0</v>
      </c>
      <c r="DM11" s="4" t="n">
        <f aca="false">CT11+CU11+DB11+DC11</f>
        <v>0</v>
      </c>
      <c r="DN11" s="4" t="n">
        <f aca="false">CV11+CW11+DD11+DE11</f>
        <v>0</v>
      </c>
      <c r="DO11" s="4" t="n">
        <f aca="false">SUM(DL11:DN11)</f>
        <v>0</v>
      </c>
      <c r="DP11" s="15" t="e">
        <f aca="false">DM11/DO11</f>
        <v>#DIV/0!</v>
      </c>
      <c r="DQ11" s="15" t="e">
        <f aca="false">DN11/DO11</f>
        <v>#DIV/0!</v>
      </c>
      <c r="DR11" s="4" t="n">
        <f aca="false">CX11+CY11+DF11+DG11</f>
        <v>0</v>
      </c>
      <c r="DS11" s="4" t="n">
        <f aca="false">SUM(CR11:CY11)</f>
        <v>0</v>
      </c>
      <c r="DT11" s="342" t="n">
        <f aca="false">SUM(CZ11:DG11)</f>
        <v>0</v>
      </c>
      <c r="DU11" s="343" t="n">
        <f aca="false">SUM(CR11:DG11)</f>
        <v>0</v>
      </c>
      <c r="DX11" s="15" t="e">
        <f aca="false">(DI11/FD11) - 1</f>
        <v>#DIV/0!</v>
      </c>
      <c r="DY11" s="15" t="e">
        <f aca="false">(DJ11/FE11) - 1</f>
        <v>#DIV/0!</v>
      </c>
      <c r="DZ11" s="15" t="e">
        <f aca="false">(DK11/FF11) - 1</f>
        <v>#DIV/0!</v>
      </c>
      <c r="EA11" s="15" t="e">
        <f aca="false">(DL11/FG11) - 1</f>
        <v>#DIV/0!</v>
      </c>
      <c r="EB11" s="15" t="e">
        <f aca="false">(DM11/FH11) - 1</f>
        <v>#DIV/0!</v>
      </c>
      <c r="EC11" s="15" t="e">
        <f aca="false">(DN11/FI11) - 1</f>
        <v>#DIV/0!</v>
      </c>
      <c r="ED11" s="15" t="e">
        <f aca="false">(DO11/FJ11) - 1</f>
        <v>#DIV/0!</v>
      </c>
      <c r="EE11" s="15" t="e">
        <f aca="false">(DP11/FK11) - 1</f>
        <v>#DIV/0!</v>
      </c>
      <c r="EF11" s="15" t="e">
        <f aca="false">(DQ11/FL11) - 1</f>
        <v>#DIV/0!</v>
      </c>
      <c r="EG11" s="15" t="e">
        <f aca="false">(DR11/FM11) - 1</f>
        <v>#DIV/0!</v>
      </c>
      <c r="EH11" s="15" t="e">
        <f aca="false">(DS11/FN11) - 1</f>
        <v>#DIV/0!</v>
      </c>
      <c r="EI11" s="15" t="e">
        <f aca="false">(DT11/FO11) - 1</f>
        <v>#DIV/0!</v>
      </c>
      <c r="EJ11" s="15" t="e">
        <f aca="false">(DU11/FP11) - 1</f>
        <v>#DIV/0!</v>
      </c>
    </row>
    <row r="12" customFormat="false" ht="19.5" hidden="false" customHeight="false" outlineLevel="0" collapsed="false">
      <c r="A12" s="349" t="n">
        <v>0.364583333333333</v>
      </c>
      <c r="B12" s="376"/>
      <c r="C12" s="377"/>
      <c r="D12" s="376"/>
      <c r="E12" s="377"/>
      <c r="F12" s="376"/>
      <c r="G12" s="377"/>
      <c r="H12" s="376"/>
      <c r="I12" s="377"/>
      <c r="J12" s="376"/>
      <c r="K12" s="377"/>
      <c r="L12" s="376"/>
      <c r="M12" s="377"/>
      <c r="N12" s="376"/>
      <c r="O12" s="377"/>
      <c r="P12" s="376"/>
      <c r="Q12" s="377"/>
      <c r="S12" s="340" t="n">
        <f aca="false">B12+D12+F12+H12+J12+L12+N12+P12</f>
        <v>0</v>
      </c>
      <c r="T12" s="4" t="n">
        <f aca="false">C12+E12+G12+I12+K12+M12+O12+Q12</f>
        <v>0</v>
      </c>
      <c r="U12" s="341" t="e">
        <f aca="false">T12/(T12+S12)</f>
        <v>#DIV/0!</v>
      </c>
      <c r="V12" s="4" t="n">
        <f aca="false">B12+C12+J12+K12</f>
        <v>0</v>
      </c>
      <c r="W12" s="4" t="n">
        <f aca="false">D12+E12+L12+M12</f>
        <v>0</v>
      </c>
      <c r="X12" s="4" t="n">
        <f aca="false">F12+G12+N12+O12</f>
        <v>0</v>
      </c>
      <c r="Y12" s="4" t="n">
        <f aca="false">SUM(V12:X12)</f>
        <v>0</v>
      </c>
      <c r="Z12" s="15" t="e">
        <f aca="false">W12/Y12</f>
        <v>#DIV/0!</v>
      </c>
      <c r="AA12" s="15" t="e">
        <f aca="false">X12/Y12</f>
        <v>#DIV/0!</v>
      </c>
      <c r="AB12" s="4" t="n">
        <f aca="false">H12+I12+P12+Q12</f>
        <v>0</v>
      </c>
      <c r="AC12" s="4" t="n">
        <f aca="false">SUM(B12:I12)</f>
        <v>0</v>
      </c>
      <c r="AD12" s="342" t="n">
        <f aca="false">SUM(J12:Q12)</f>
        <v>0</v>
      </c>
      <c r="AE12" s="343" t="n">
        <f aca="false">SUM(B12:Q12)</f>
        <v>0</v>
      </c>
      <c r="AH12" s="15" t="e">
        <f aca="false">(S12/BN12) - 1</f>
        <v>#DIV/0!</v>
      </c>
      <c r="AI12" s="15" t="e">
        <f aca="false">(T12/BO12) - 1</f>
        <v>#DIV/0!</v>
      </c>
      <c r="AJ12" s="15" t="e">
        <f aca="false">(U12/BP12) - 1</f>
        <v>#DIV/0!</v>
      </c>
      <c r="AK12" s="15" t="e">
        <f aca="false">(V12/BQ12) - 1</f>
        <v>#DIV/0!</v>
      </c>
      <c r="AL12" s="15" t="e">
        <f aca="false">(W12/BR12) - 1</f>
        <v>#DIV/0!</v>
      </c>
      <c r="AM12" s="15" t="e">
        <f aca="false">(X12/BS12) - 1</f>
        <v>#DIV/0!</v>
      </c>
      <c r="AN12" s="15" t="e">
        <f aca="false">(Y12/BT12) - 1</f>
        <v>#DIV/0!</v>
      </c>
      <c r="AO12" s="15" t="e">
        <f aca="false">(Z12/BU12) - 1</f>
        <v>#DIV/0!</v>
      </c>
      <c r="AP12" s="15" t="e">
        <f aca="false">(AA12/BV12) - 1</f>
        <v>#DIV/0!</v>
      </c>
      <c r="AQ12" s="15" t="e">
        <f aca="false">(AB12/BW12) - 1</f>
        <v>#DIV/0!</v>
      </c>
      <c r="AR12" s="15" t="e">
        <f aca="false">(AC12/BX12) - 1</f>
        <v>#DIV/0!</v>
      </c>
      <c r="AS12" s="15" t="e">
        <f aca="false">(AD12/BY12) - 1</f>
        <v>#DIV/0!</v>
      </c>
      <c r="AT12" s="15" t="e">
        <f aca="false">(AE12/BZ12) - 1</f>
        <v>#DIV/0!</v>
      </c>
      <c r="AV12" s="349" t="n">
        <v>0.364583333333333</v>
      </c>
      <c r="AW12" s="376"/>
      <c r="AX12" s="377"/>
      <c r="AY12" s="376"/>
      <c r="AZ12" s="377"/>
      <c r="BA12" s="376"/>
      <c r="BB12" s="377"/>
      <c r="BC12" s="376"/>
      <c r="BD12" s="377"/>
      <c r="BE12" s="376"/>
      <c r="BF12" s="377"/>
      <c r="BG12" s="376"/>
      <c r="BH12" s="377"/>
      <c r="BI12" s="376"/>
      <c r="BJ12" s="377"/>
      <c r="BK12" s="376"/>
      <c r="BL12" s="377"/>
      <c r="BN12" s="340" t="n">
        <f aca="false">AW12+AY12+BA12+BC12+BE12+BG12+BI12+BK12</f>
        <v>0</v>
      </c>
      <c r="BO12" s="4" t="n">
        <f aca="false">AX12+AZ12+BB12+BD12+BF12+BH12+BJ12+BL12</f>
        <v>0</v>
      </c>
      <c r="BP12" s="341" t="e">
        <f aca="false">BO12/(BO12+BN12)</f>
        <v>#DIV/0!</v>
      </c>
      <c r="BQ12" s="4" t="n">
        <f aca="false">AW12+AX12+BE12+BF12</f>
        <v>0</v>
      </c>
      <c r="BR12" s="4" t="n">
        <f aca="false">AY12+AZ12+BG12+BH12</f>
        <v>0</v>
      </c>
      <c r="BS12" s="4" t="n">
        <f aca="false">BA12+BB12+BI12+BJ12</f>
        <v>0</v>
      </c>
      <c r="BT12" s="4" t="n">
        <f aca="false">SUM(BQ12:BS12)</f>
        <v>0</v>
      </c>
      <c r="BU12" s="15" t="e">
        <f aca="false">BR12/BT12</f>
        <v>#DIV/0!</v>
      </c>
      <c r="BV12" s="15" t="e">
        <f aca="false">BS12/BT12</f>
        <v>#DIV/0!</v>
      </c>
      <c r="BW12" s="4" t="n">
        <f aca="false">BC12+BD12+BK12+BL12</f>
        <v>0</v>
      </c>
      <c r="BX12" s="4" t="n">
        <f aca="false">SUM(AW12:BD12)</f>
        <v>0</v>
      </c>
      <c r="BY12" s="342" t="n">
        <f aca="false">SUM(BE12:BL12)</f>
        <v>0</v>
      </c>
      <c r="BZ12" s="343" t="n">
        <f aca="false">SUM(AW12:BL12)</f>
        <v>0</v>
      </c>
      <c r="CC12" s="15" t="e">
        <f aca="false">(BN12/DI12) - 1</f>
        <v>#DIV/0!</v>
      </c>
      <c r="CD12" s="15" t="e">
        <f aca="false">(BO12/DJ12) - 1</f>
        <v>#DIV/0!</v>
      </c>
      <c r="CE12" s="15" t="e">
        <f aca="false">(BP12/DK12) - 1</f>
        <v>#DIV/0!</v>
      </c>
      <c r="CF12" s="15" t="e">
        <f aca="false">(BQ12/DL12) - 1</f>
        <v>#DIV/0!</v>
      </c>
      <c r="CG12" s="15" t="e">
        <f aca="false">(BR12/DM12) - 1</f>
        <v>#DIV/0!</v>
      </c>
      <c r="CH12" s="15" t="e">
        <f aca="false">(BS12/DN12) - 1</f>
        <v>#DIV/0!</v>
      </c>
      <c r="CI12" s="15" t="e">
        <f aca="false">(BT12/DO12) - 1</f>
        <v>#DIV/0!</v>
      </c>
      <c r="CJ12" s="15" t="e">
        <f aca="false">(BU12/DP12) - 1</f>
        <v>#DIV/0!</v>
      </c>
      <c r="CK12" s="15" t="e">
        <f aca="false">(BV12/DQ12) - 1</f>
        <v>#DIV/0!</v>
      </c>
      <c r="CL12" s="15" t="e">
        <f aca="false">(BW12/DR12) - 1</f>
        <v>#DIV/0!</v>
      </c>
      <c r="CM12" s="15" t="e">
        <f aca="false">(BX12/DS12) - 1</f>
        <v>#DIV/0!</v>
      </c>
      <c r="CN12" s="15" t="e">
        <f aca="false">(BY12/DT12) - 1</f>
        <v>#DIV/0!</v>
      </c>
      <c r="CO12" s="15" t="e">
        <f aca="false">(BZ12/DU12) - 1</f>
        <v>#DIV/0!</v>
      </c>
      <c r="CQ12" s="349" t="n">
        <v>0.364583333333333</v>
      </c>
      <c r="CR12" s="442"/>
      <c r="CS12" s="442"/>
      <c r="CT12" s="442"/>
      <c r="CU12" s="442"/>
      <c r="CV12" s="442"/>
      <c r="CW12" s="442"/>
      <c r="CX12" s="442"/>
      <c r="CY12" s="442"/>
      <c r="CZ12" s="442"/>
      <c r="DA12" s="442"/>
      <c r="DB12" s="442"/>
      <c r="DC12" s="442"/>
      <c r="DD12" s="442"/>
      <c r="DE12" s="442"/>
      <c r="DF12" s="442"/>
      <c r="DG12" s="439"/>
      <c r="DI12" s="340" t="n">
        <f aca="false">CR12+CT12+CV12+CX12+CZ12+DB12+DD12+DF12</f>
        <v>0</v>
      </c>
      <c r="DJ12" s="4" t="n">
        <f aca="false">CS12+CU12+CW12+CY12+DA12+DC12+DE12+DG12</f>
        <v>0</v>
      </c>
      <c r="DK12" s="341" t="e">
        <f aca="false">DJ12/(DJ12+DI12)</f>
        <v>#DIV/0!</v>
      </c>
      <c r="DL12" s="4" t="n">
        <f aca="false">CR12+CS12+CZ12+DA12</f>
        <v>0</v>
      </c>
      <c r="DM12" s="4" t="n">
        <f aca="false">CT12+CU12+DB12+DC12</f>
        <v>0</v>
      </c>
      <c r="DN12" s="4" t="n">
        <f aca="false">CV12+CW12+DD12+DE12</f>
        <v>0</v>
      </c>
      <c r="DO12" s="4" t="n">
        <f aca="false">SUM(DL12:DN12)</f>
        <v>0</v>
      </c>
      <c r="DP12" s="15" t="e">
        <f aca="false">DM12/DO12</f>
        <v>#DIV/0!</v>
      </c>
      <c r="DQ12" s="15" t="e">
        <f aca="false">DN12/DO12</f>
        <v>#DIV/0!</v>
      </c>
      <c r="DR12" s="4" t="n">
        <f aca="false">CX12+CY12+DF12+DG12</f>
        <v>0</v>
      </c>
      <c r="DS12" s="4" t="n">
        <f aca="false">SUM(CR12:CY12)</f>
        <v>0</v>
      </c>
      <c r="DT12" s="342" t="n">
        <f aca="false">SUM(CZ12:DG12)</f>
        <v>0</v>
      </c>
      <c r="DU12" s="343" t="n">
        <f aca="false">SUM(CR12:DG12)</f>
        <v>0</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row>
    <row r="13" customFormat="false" ht="15" hidden="false" customHeight="false" outlineLevel="0" collapsed="false">
      <c r="A13" s="349" t="n">
        <v>0.375</v>
      </c>
      <c r="B13" s="379"/>
      <c r="C13" s="380"/>
      <c r="D13" s="379"/>
      <c r="E13" s="380"/>
      <c r="F13" s="379"/>
      <c r="G13" s="380"/>
      <c r="H13" s="379"/>
      <c r="I13" s="380"/>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row>
    <row r="14" customFormat="false" ht="14.25" hidden="false" customHeight="false" outlineLevel="0" collapsed="false">
      <c r="A14" s="356" t="s">
        <v>17</v>
      </c>
      <c r="B14" s="357" t="n">
        <f aca="false">SUM(B5:B12)</f>
        <v>1</v>
      </c>
      <c r="C14" s="357" t="n">
        <f aca="false">SUM(C5:C12)</f>
        <v>0</v>
      </c>
      <c r="D14" s="357" t="n">
        <f aca="false">SUM(D5:D12)</f>
        <v>0</v>
      </c>
      <c r="E14" s="357" t="n">
        <f aca="false">SUM(E5:E12)</f>
        <v>2</v>
      </c>
      <c r="F14" s="357" t="n">
        <f aca="false">SUM(F5:F12)</f>
        <v>2</v>
      </c>
      <c r="G14" s="357" t="n">
        <f aca="false">SUM(G5:G12)</f>
        <v>0</v>
      </c>
      <c r="H14" s="357" t="n">
        <f aca="false">SUM(H5:H12)</f>
        <v>0</v>
      </c>
      <c r="I14" s="357" t="n">
        <f aca="false">SUM(I5:I12)</f>
        <v>0</v>
      </c>
      <c r="J14" s="357" t="n">
        <f aca="false">SUM(J5:J12)</f>
        <v>0</v>
      </c>
      <c r="K14" s="357" t="n">
        <f aca="false">SUM(K5:K12)</f>
        <v>0</v>
      </c>
      <c r="L14" s="357" t="n">
        <f aca="false">SUM(L5:L12)</f>
        <v>1</v>
      </c>
      <c r="M14" s="357" t="n">
        <f aca="false">SUM(M5:M12)</f>
        <v>0</v>
      </c>
      <c r="N14" s="357" t="n">
        <f aca="false">SUM(N5:N12)</f>
        <v>0</v>
      </c>
      <c r="O14" s="357" t="n">
        <f aca="false">SUM(O5:O12)</f>
        <v>0</v>
      </c>
      <c r="P14" s="357" t="n">
        <f aca="false">SUM(P5:P12)</f>
        <v>0</v>
      </c>
      <c r="Q14" s="357" t="n">
        <f aca="false">SUM(Q5:Q12)</f>
        <v>0</v>
      </c>
      <c r="S14" s="358" t="n">
        <f aca="false">B14+D14+F14+H14+J14+L14+N14+P14</f>
        <v>4</v>
      </c>
      <c r="T14" s="359" t="n">
        <f aca="false">C14+E14+G14+I14+K14+M14+O14+Q14</f>
        <v>2</v>
      </c>
      <c r="U14" s="360" t="n">
        <f aca="false">T14/(T14+S14)</f>
        <v>0.333333333333333</v>
      </c>
      <c r="V14" s="359" t="n">
        <f aca="false">B14+C14+J14+K14</f>
        <v>1</v>
      </c>
      <c r="W14" s="359" t="n">
        <f aca="false">D14+E14+L14+M14</f>
        <v>3</v>
      </c>
      <c r="X14" s="359" t="n">
        <f aca="false">F14+G14+N14+O14</f>
        <v>2</v>
      </c>
      <c r="Y14" s="359" t="n">
        <f aca="false">SUM(V14:X14)</f>
        <v>6</v>
      </c>
      <c r="Z14" s="15" t="n">
        <f aca="false">W14/Y14</f>
        <v>0.5</v>
      </c>
      <c r="AA14" s="15" t="n">
        <f aca="false">X14/Y14</f>
        <v>0.333333333333333</v>
      </c>
      <c r="AB14" s="359" t="n">
        <f aca="false">H14+I14+P14+Q14</f>
        <v>0</v>
      </c>
      <c r="AC14" s="359" t="n">
        <f aca="false">SUM(B14:I14)</f>
        <v>5</v>
      </c>
      <c r="AD14" s="361" t="n">
        <f aca="false">SUM(J14:Q14)</f>
        <v>1</v>
      </c>
      <c r="AE14" s="362" t="n">
        <f aca="false">SUM(B14:Q14)</f>
        <v>6</v>
      </c>
      <c r="AH14" s="15" t="e">
        <f aca="false">(S14/BN14) - 1</f>
        <v>#DIV/0!</v>
      </c>
      <c r="AI14" s="15" t="e">
        <f aca="false">(T14/BO14) - 1</f>
        <v>#DIV/0!</v>
      </c>
      <c r="AJ14" s="15" t="e">
        <f aca="false">(U14/BP14) - 1</f>
        <v>#DIV/0!</v>
      </c>
      <c r="AK14" s="15" t="e">
        <f aca="false">(V14/BQ14) - 1</f>
        <v>#DIV/0!</v>
      </c>
      <c r="AL14" s="15" t="e">
        <f aca="false">(W14/BR14) - 1</f>
        <v>#DIV/0!</v>
      </c>
      <c r="AM14" s="15" t="e">
        <f aca="false">(X14/BS14) - 1</f>
        <v>#DIV/0!</v>
      </c>
      <c r="AN14" s="15" t="e">
        <f aca="false">(Y14/BT14) - 1</f>
        <v>#DIV/0!</v>
      </c>
      <c r="AO14" s="15" t="e">
        <f aca="false">(Z14/BU14) - 1</f>
        <v>#DIV/0!</v>
      </c>
      <c r="AP14" s="15" t="e">
        <f aca="false">(AA14/BV14) - 1</f>
        <v>#DIV/0!</v>
      </c>
      <c r="AQ14" s="15" t="e">
        <f aca="false">(AB14/BW14) - 1</f>
        <v>#DIV/0!</v>
      </c>
      <c r="AR14" s="15" t="e">
        <f aca="false">(AC14/BX14) - 1</f>
        <v>#DIV/0!</v>
      </c>
      <c r="AS14" s="15" t="e">
        <f aca="false">(AD14/BY14) - 1</f>
        <v>#DIV/0!</v>
      </c>
      <c r="AT14" s="15" t="e">
        <f aca="false">(AE14/BZ14) - 1</f>
        <v>#DIV/0!</v>
      </c>
      <c r="AV14" s="356" t="s">
        <v>17</v>
      </c>
      <c r="AW14" s="357" t="n">
        <f aca="false">SUM(AW5:AW12)</f>
        <v>0</v>
      </c>
      <c r="AX14" s="357" t="n">
        <f aca="false">SUM(AX5:AX12)</f>
        <v>0</v>
      </c>
      <c r="AY14" s="357" t="n">
        <f aca="false">SUM(AY5:AY12)</f>
        <v>0</v>
      </c>
      <c r="AZ14" s="357" t="n">
        <f aca="false">SUM(AZ5:AZ12)</f>
        <v>0</v>
      </c>
      <c r="BA14" s="357" t="n">
        <f aca="false">SUM(BA5:BA12)</f>
        <v>0</v>
      </c>
      <c r="BB14" s="357" t="n">
        <f aca="false">SUM(BB5:BB12)</f>
        <v>0</v>
      </c>
      <c r="BC14" s="357" t="n">
        <f aca="false">SUM(BC5:BC12)</f>
        <v>0</v>
      </c>
      <c r="BD14" s="357" t="n">
        <f aca="false">SUM(BD5:BD12)</f>
        <v>0</v>
      </c>
      <c r="BE14" s="357" t="n">
        <f aca="false">SUM(BE5:BE12)</f>
        <v>0</v>
      </c>
      <c r="BF14" s="357" t="n">
        <f aca="false">SUM(BF5:BF12)</f>
        <v>0</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0</v>
      </c>
      <c r="BO14" s="359" t="n">
        <f aca="false">AX14+AZ14+BB14+BD14+BF14+BH14+BJ14+BL14</f>
        <v>0</v>
      </c>
      <c r="BP14" s="360" t="e">
        <f aca="false">BO14/(BO14+BN14)</f>
        <v>#DIV/0!</v>
      </c>
      <c r="BQ14" s="359" t="n">
        <f aca="false">AW14+AX14+BE14+BF14</f>
        <v>0</v>
      </c>
      <c r="BR14" s="359" t="n">
        <f aca="false">AY14+AZ14+BG14+BH14</f>
        <v>0</v>
      </c>
      <c r="BS14" s="359" t="n">
        <f aca="false">BA14+BB14+BI14+BJ14</f>
        <v>0</v>
      </c>
      <c r="BT14" s="359" t="n">
        <f aca="false">SUM(BQ14:BS14)</f>
        <v>0</v>
      </c>
      <c r="BU14" s="15" t="e">
        <f aca="false">BR14/BT14</f>
        <v>#DIV/0!</v>
      </c>
      <c r="BV14" s="15" t="e">
        <f aca="false">BS14/BT14</f>
        <v>#DIV/0!</v>
      </c>
      <c r="BW14" s="359" t="n">
        <f aca="false">BC14+BD14+BK14+BL14</f>
        <v>0</v>
      </c>
      <c r="BX14" s="359" t="n">
        <f aca="false">SUM(AW14:BD14)</f>
        <v>0</v>
      </c>
      <c r="BY14" s="361" t="n">
        <f aca="false">SUM(BE14:BL14)</f>
        <v>0</v>
      </c>
      <c r="BZ14" s="362" t="n">
        <f aca="false">SUM(AW14:BL14)</f>
        <v>0</v>
      </c>
      <c r="CC14" s="15" t="n">
        <f aca="false">(BN14/DI14) - 1</f>
        <v>-1</v>
      </c>
      <c r="CD14" s="15" t="n">
        <f aca="false">(BO14/DJ14) - 1</f>
        <v>-1</v>
      </c>
      <c r="CE14" s="15" t="e">
        <f aca="false">(BP14/DK14) - 1</f>
        <v>#DIV/0!</v>
      </c>
      <c r="CF14" s="15" t="n">
        <f aca="false">(BQ14/DL14) - 1</f>
        <v>-1</v>
      </c>
      <c r="CG14" s="15" t="e">
        <f aca="false">(BR14/DM14) - 1</f>
        <v>#DIV/0!</v>
      </c>
      <c r="CH14" s="15" t="e">
        <f aca="false">(BS14/DN14) - 1</f>
        <v>#DIV/0!</v>
      </c>
      <c r="CI14" s="15" t="n">
        <f aca="false">(BT14/DO14) - 1</f>
        <v>-1</v>
      </c>
      <c r="CJ14" s="15" t="e">
        <f aca="false">(BU14/DP14) - 1</f>
        <v>#DIV/0!</v>
      </c>
      <c r="CK14" s="15" t="e">
        <f aca="false">(BV14/DQ14) - 1</f>
        <v>#DIV/0!</v>
      </c>
      <c r="CL14" s="15" t="e">
        <f aca="false">(BW14/DR14) - 1</f>
        <v>#DIV/0!</v>
      </c>
      <c r="CM14" s="15" t="n">
        <f aca="false">(BX14/DS14) - 1</f>
        <v>-1</v>
      </c>
      <c r="CN14" s="15" t="e">
        <f aca="false">(BY14/DT14) - 1</f>
        <v>#DIV/0!</v>
      </c>
      <c r="CO14" s="15" t="n">
        <f aca="false">(BZ14/DU14) - 1</f>
        <v>-1</v>
      </c>
      <c r="CQ14" s="356" t="s">
        <v>17</v>
      </c>
      <c r="CR14" s="357" t="n">
        <f aca="false">SUM(CR5:CR12)</f>
        <v>4</v>
      </c>
      <c r="CS14" s="357" t="n">
        <f aca="false">SUM(CS5:CS12)</f>
        <v>1</v>
      </c>
      <c r="CT14" s="357" t="n">
        <f aca="false">SUM(CT5:CT12)</f>
        <v>0</v>
      </c>
      <c r="CU14" s="357" t="n">
        <f aca="false">SUM(CU5:CU12)</f>
        <v>0</v>
      </c>
      <c r="CV14" s="357" t="n">
        <f aca="false">SUM(CV5:CV12)</f>
        <v>0</v>
      </c>
      <c r="CW14" s="357" t="n">
        <f aca="false">SUM(CW5:CW12)</f>
        <v>0</v>
      </c>
      <c r="CX14" s="357" t="n">
        <f aca="false">SUM(CX5:CX12)</f>
        <v>0</v>
      </c>
      <c r="CY14" s="357" t="n">
        <f aca="false">SUM(CY5:CY12)</f>
        <v>0</v>
      </c>
      <c r="CZ14" s="357" t="n">
        <f aca="false">SUM(CZ5:CZ12)</f>
        <v>0</v>
      </c>
      <c r="DA14" s="357" t="n">
        <f aca="false">SUM(DA5:DA12)</f>
        <v>0</v>
      </c>
      <c r="DB14" s="357" t="n">
        <f aca="false">SUM(DB5:DB12)</f>
        <v>0</v>
      </c>
      <c r="DC14" s="357" t="n">
        <f aca="false">SUM(DC5:DC12)</f>
        <v>0</v>
      </c>
      <c r="DD14" s="357" t="n">
        <f aca="false">SUM(DD5:DD12)</f>
        <v>0</v>
      </c>
      <c r="DE14" s="357" t="n">
        <f aca="false">SUM(DE5:DE12)</f>
        <v>0</v>
      </c>
      <c r="DF14" s="357" t="n">
        <f aca="false">SUM(DF5:DF12)</f>
        <v>0</v>
      </c>
      <c r="DG14" s="357" t="n">
        <f aca="false">SUM(DG5:DG12)</f>
        <v>0</v>
      </c>
      <c r="DI14" s="358" t="n">
        <f aca="false">CR14+CT14+CV14+CX14+CZ14+DB14+DD14+DF14</f>
        <v>4</v>
      </c>
      <c r="DJ14" s="359" t="n">
        <f aca="false">CS14+CU14+CW14+CY14+DA14+DC14+DE14+DG14</f>
        <v>1</v>
      </c>
      <c r="DK14" s="360" t="n">
        <f aca="false">DJ14/(DJ14+DI14)</f>
        <v>0.2</v>
      </c>
      <c r="DL14" s="359" t="n">
        <f aca="false">CR14+CS14+CZ14+DA14</f>
        <v>5</v>
      </c>
      <c r="DM14" s="359" t="n">
        <f aca="false">CT14+CU14+DB14+DC14</f>
        <v>0</v>
      </c>
      <c r="DN14" s="359" t="n">
        <f aca="false">CV14+CW14+DD14+DE14</f>
        <v>0</v>
      </c>
      <c r="DO14" s="359" t="n">
        <f aca="false">SUM(DL14:DN14)</f>
        <v>5</v>
      </c>
      <c r="DP14" s="15" t="n">
        <f aca="false">DM14/DO14</f>
        <v>0</v>
      </c>
      <c r="DQ14" s="15" t="n">
        <f aca="false">DN14/DO14</f>
        <v>0</v>
      </c>
      <c r="DR14" s="359" t="n">
        <f aca="false">CX14+CY14+DF14+DG14</f>
        <v>0</v>
      </c>
      <c r="DS14" s="359" t="n">
        <f aca="false">SUM(CR14:CY14)</f>
        <v>5</v>
      </c>
      <c r="DT14" s="361" t="n">
        <f aca="false">SUM(CZ14:DG14)</f>
        <v>0</v>
      </c>
      <c r="DU14" s="362" t="n">
        <f aca="false">SUM(CR14:DG14)</f>
        <v>5</v>
      </c>
      <c r="DX14" s="15" t="e">
        <f aca="false">(DI14/FD14) - 1</f>
        <v>#DIV/0!</v>
      </c>
      <c r="DY14" s="15" t="e">
        <f aca="false">(DJ14/FE14) - 1</f>
        <v>#DIV/0!</v>
      </c>
      <c r="DZ14" s="15" t="e">
        <f aca="false">(DK14/FF14) - 1</f>
        <v>#DIV/0!</v>
      </c>
      <c r="EA14" s="15" t="e">
        <f aca="false">(DL14/FG14) - 1</f>
        <v>#DIV/0!</v>
      </c>
      <c r="EB14" s="15" t="e">
        <f aca="false">(DM14/FH14) - 1</f>
        <v>#DIV/0!</v>
      </c>
      <c r="EC14" s="15" t="e">
        <f aca="false">(DN14/FI14) - 1</f>
        <v>#DIV/0!</v>
      </c>
      <c r="ED14" s="15" t="e">
        <f aca="false">(DO14/FJ14) - 1</f>
        <v>#DIV/0!</v>
      </c>
      <c r="EE14" s="15" t="e">
        <f aca="false">(DP14/FK14) - 1</f>
        <v>#DIV/0!</v>
      </c>
      <c r="EF14" s="15" t="e">
        <f aca="false">(DQ14/FL14) - 1</f>
        <v>#DIV/0!</v>
      </c>
      <c r="EG14" s="15" t="e">
        <f aca="false">(DR14/FM14) - 1</f>
        <v>#DIV/0!</v>
      </c>
      <c r="EH14" s="15" t="e">
        <f aca="false">(DS14/FN14) - 1</f>
        <v>#DIV/0!</v>
      </c>
      <c r="EI14" s="15" t="e">
        <f aca="false">(DT14/FO14) - 1</f>
        <v>#DIV/0!</v>
      </c>
      <c r="EJ14" s="15" t="e">
        <f aca="false">(DU14/FP14) - 1</f>
        <v>#DIV/0!</v>
      </c>
    </row>
    <row r="15" customFormat="false" ht="14.25" hidden="false" customHeight="false" outlineLevel="0" collapsed="false">
      <c r="A15" s="356" t="s">
        <v>204</v>
      </c>
      <c r="B15" s="356" t="n">
        <f aca="false">SUM(B7:B10)</f>
        <v>1</v>
      </c>
      <c r="C15" s="356" t="n">
        <f aca="false">SUM(C7:C10)</f>
        <v>0</v>
      </c>
      <c r="D15" s="356" t="n">
        <f aca="false">SUM(D7:D10)</f>
        <v>0</v>
      </c>
      <c r="E15" s="356" t="n">
        <f aca="false">SUM(E7:E10)</f>
        <v>2</v>
      </c>
      <c r="F15" s="356" t="n">
        <f aca="false">SUM(F7:F10)</f>
        <v>1</v>
      </c>
      <c r="G15" s="356" t="n">
        <f aca="false">SUM(G7:G10)</f>
        <v>0</v>
      </c>
      <c r="H15" s="356" t="n">
        <f aca="false">SUM(H7:H10)</f>
        <v>0</v>
      </c>
      <c r="I15" s="356" t="n">
        <f aca="false">SUM(I7:I10)</f>
        <v>0</v>
      </c>
      <c r="J15" s="356" t="n">
        <f aca="false">SUM(J7:J10)</f>
        <v>0</v>
      </c>
      <c r="K15" s="356" t="n">
        <f aca="false">SUM(K7:K10)</f>
        <v>0</v>
      </c>
      <c r="L15" s="356" t="n">
        <f aca="false">SUM(L7:L10)</f>
        <v>1</v>
      </c>
      <c r="M15" s="356" t="n">
        <f aca="false">SUM(M7:M10)</f>
        <v>0</v>
      </c>
      <c r="N15" s="356" t="n">
        <f aca="false">SUM(N7:N10)</f>
        <v>0</v>
      </c>
      <c r="O15" s="356" t="n">
        <f aca="false">SUM(O7:O10)</f>
        <v>0</v>
      </c>
      <c r="P15" s="356" t="n">
        <f aca="false">SUM(P7:P10)</f>
        <v>0</v>
      </c>
      <c r="Q15" s="356" t="n">
        <f aca="false">SUM(Q7:Q10)</f>
        <v>0</v>
      </c>
      <c r="S15" s="364" t="n">
        <f aca="false">B15+D15+F15+H15+J15+L15+N15+P15</f>
        <v>3</v>
      </c>
      <c r="T15" s="363" t="n">
        <f aca="false">C15+E15+G15+I15+K15+M15+O15+Q15</f>
        <v>2</v>
      </c>
      <c r="U15" s="365" t="n">
        <f aca="false">T15/(T15+S15)</f>
        <v>0.4</v>
      </c>
      <c r="V15" s="363" t="n">
        <f aca="false">B15+C15+J15+K15</f>
        <v>1</v>
      </c>
      <c r="W15" s="363" t="n">
        <f aca="false">D15+E15+L15+M15</f>
        <v>3</v>
      </c>
      <c r="X15" s="363" t="n">
        <f aca="false">F15+G15+N15+O15</f>
        <v>1</v>
      </c>
      <c r="Y15" s="363" t="n">
        <f aca="false">SUM(V15:X15)</f>
        <v>5</v>
      </c>
      <c r="Z15" s="366" t="n">
        <f aca="false">W15/Y15</f>
        <v>0.6</v>
      </c>
      <c r="AA15" s="366" t="n">
        <f aca="false">X15/Y15</f>
        <v>0.2</v>
      </c>
      <c r="AB15" s="363" t="n">
        <f aca="false">H15+I15+P15+Q15</f>
        <v>0</v>
      </c>
      <c r="AC15" s="363" t="n">
        <f aca="false">SUM(B15:I15)</f>
        <v>4</v>
      </c>
      <c r="AD15" s="367" t="n">
        <f aca="false">SUM(J15:Q15)</f>
        <v>1</v>
      </c>
      <c r="AE15" s="35" t="n">
        <f aca="false">SUM(B15:Q15)</f>
        <v>5</v>
      </c>
      <c r="AH15" s="15" t="e">
        <f aca="false">(S15/BN15) - 1</f>
        <v>#DIV/0!</v>
      </c>
      <c r="AI15" s="15" t="e">
        <f aca="false">(T15/BO15) - 1</f>
        <v>#DIV/0!</v>
      </c>
      <c r="AJ15" s="15" t="e">
        <f aca="false">(U15/BP15) - 1</f>
        <v>#DIV/0!</v>
      </c>
      <c r="AK15" s="15" t="e">
        <f aca="false">(V15/BQ15) - 1</f>
        <v>#DIV/0!</v>
      </c>
      <c r="AL15" s="15" t="e">
        <f aca="false">(W15/BR15) - 1</f>
        <v>#DIV/0!</v>
      </c>
      <c r="AM15" s="15" t="e">
        <f aca="false">(X15/BS15) - 1</f>
        <v>#DIV/0!</v>
      </c>
      <c r="AN15" s="15" t="e">
        <f aca="false">(Y15/BT15) - 1</f>
        <v>#DIV/0!</v>
      </c>
      <c r="AO15" s="15" t="e">
        <f aca="false">(Z15/BU15) - 1</f>
        <v>#DIV/0!</v>
      </c>
      <c r="AP15" s="15" t="e">
        <f aca="false">(AA15/BV15) - 1</f>
        <v>#DIV/0!</v>
      </c>
      <c r="AQ15" s="15" t="e">
        <f aca="false">(AB15/BW15) - 1</f>
        <v>#DIV/0!</v>
      </c>
      <c r="AR15" s="15" t="e">
        <f aca="false">(AC15/BX15) - 1</f>
        <v>#DIV/0!</v>
      </c>
      <c r="AS15" s="15" t="e">
        <f aca="false">(AD15/BY15) - 1</f>
        <v>#DIV/0!</v>
      </c>
      <c r="AT15" s="15" t="e">
        <f aca="false">(AE15/BZ15) - 1</f>
        <v>#DIV/0!</v>
      </c>
      <c r="AV15" s="356" t="s">
        <v>204</v>
      </c>
      <c r="AW15" s="356" t="n">
        <f aca="false">SUM(AW7:AW10)</f>
        <v>0</v>
      </c>
      <c r="AX15" s="356" t="n">
        <f aca="false">SUM(AX7:AX10)</f>
        <v>0</v>
      </c>
      <c r="AY15" s="356" t="n">
        <f aca="false">SUM(AY7:AY10)</f>
        <v>0</v>
      </c>
      <c r="AZ15" s="356" t="n">
        <f aca="false">SUM(AZ7:AZ10)</f>
        <v>0</v>
      </c>
      <c r="BA15" s="356" t="n">
        <f aca="false">SUM(BA7:BA10)</f>
        <v>0</v>
      </c>
      <c r="BB15" s="356" t="n">
        <f aca="false">SUM(BB7:BB10)</f>
        <v>0</v>
      </c>
      <c r="BC15" s="356" t="n">
        <f aca="false">SUM(BC7:BC10)</f>
        <v>0</v>
      </c>
      <c r="BD15" s="356" t="n">
        <f aca="false">SUM(BD7:BD10)</f>
        <v>0</v>
      </c>
      <c r="BE15" s="356" t="n">
        <f aca="false">SUM(BE7:BE10)</f>
        <v>0</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0</v>
      </c>
      <c r="BO15" s="363" t="n">
        <f aca="false">AX15+AZ15+BB15+BD15+BF15+BH15+BJ15+BL15</f>
        <v>0</v>
      </c>
      <c r="BP15" s="365" t="e">
        <f aca="false">BO15/(BO15+BN15)</f>
        <v>#DIV/0!</v>
      </c>
      <c r="BQ15" s="363" t="n">
        <f aca="false">AW15+AX15+BE15+BF15</f>
        <v>0</v>
      </c>
      <c r="BR15" s="363" t="n">
        <f aca="false">AY15+AZ15+BG15+BH15</f>
        <v>0</v>
      </c>
      <c r="BS15" s="363" t="n">
        <f aca="false">BA15+BB15+BI15+BJ15</f>
        <v>0</v>
      </c>
      <c r="BT15" s="363" t="n">
        <f aca="false">SUM(BQ15:BS15)</f>
        <v>0</v>
      </c>
      <c r="BU15" s="366" t="e">
        <f aca="false">BR15/BT15</f>
        <v>#DIV/0!</v>
      </c>
      <c r="BV15" s="366" t="e">
        <f aca="false">BS15/BT15</f>
        <v>#DIV/0!</v>
      </c>
      <c r="BW15" s="363" t="n">
        <f aca="false">BC15+BD15+BK15+BL15</f>
        <v>0</v>
      </c>
      <c r="BX15" s="363" t="n">
        <f aca="false">SUM(AW15:BD15)</f>
        <v>0</v>
      </c>
      <c r="BY15" s="367" t="n">
        <f aca="false">SUM(BE15:BL15)</f>
        <v>0</v>
      </c>
      <c r="BZ15" s="35" t="n">
        <f aca="false">SUM(AW15:BL15)</f>
        <v>0</v>
      </c>
      <c r="CC15" s="15" t="n">
        <f aca="false">(BN15/DI15) - 1</f>
        <v>-1</v>
      </c>
      <c r="CD15" s="15" t="n">
        <f aca="false">(BO15/DJ15) - 1</f>
        <v>-1</v>
      </c>
      <c r="CE15" s="15" t="e">
        <f aca="false">(BP15/DK15) - 1</f>
        <v>#DIV/0!</v>
      </c>
      <c r="CF15" s="15" t="n">
        <f aca="false">(BQ15/DL15) - 1</f>
        <v>-1</v>
      </c>
      <c r="CG15" s="15" t="e">
        <f aca="false">(BR15/DM15) - 1</f>
        <v>#DIV/0!</v>
      </c>
      <c r="CH15" s="15" t="e">
        <f aca="false">(BS15/DN15) - 1</f>
        <v>#DIV/0!</v>
      </c>
      <c r="CI15" s="15" t="n">
        <f aca="false">(BT15/DO15) - 1</f>
        <v>-1</v>
      </c>
      <c r="CJ15" s="15" t="e">
        <f aca="false">(BU15/DP15) - 1</f>
        <v>#DIV/0!</v>
      </c>
      <c r="CK15" s="15" t="e">
        <f aca="false">(BV15/DQ15) - 1</f>
        <v>#DIV/0!</v>
      </c>
      <c r="CL15" s="15" t="e">
        <f aca="false">(BW15/DR15) - 1</f>
        <v>#DIV/0!</v>
      </c>
      <c r="CM15" s="15" t="n">
        <f aca="false">(BX15/DS15) - 1</f>
        <v>-1</v>
      </c>
      <c r="CN15" s="15" t="e">
        <f aca="false">(BY15/DT15) - 1</f>
        <v>#DIV/0!</v>
      </c>
      <c r="CO15" s="15" t="n">
        <f aca="false">(BZ15/DU15) - 1</f>
        <v>-1</v>
      </c>
      <c r="CQ15" s="356" t="s">
        <v>204</v>
      </c>
      <c r="CR15" s="356" t="n">
        <f aca="false">SUM(CR7:CR10)</f>
        <v>3</v>
      </c>
      <c r="CS15" s="356" t="n">
        <f aca="false">SUM(CS7:CS10)</f>
        <v>1</v>
      </c>
      <c r="CT15" s="356" t="n">
        <f aca="false">SUM(CT7:CT10)</f>
        <v>0</v>
      </c>
      <c r="CU15" s="356" t="n">
        <f aca="false">SUM(CU7:CU10)</f>
        <v>0</v>
      </c>
      <c r="CV15" s="356" t="n">
        <f aca="false">SUM(CV7:CV10)</f>
        <v>0</v>
      </c>
      <c r="CW15" s="356" t="n">
        <f aca="false">SUM(CW7:CW10)</f>
        <v>0</v>
      </c>
      <c r="CX15" s="356" t="n">
        <f aca="false">SUM(CX7:CX10)</f>
        <v>0</v>
      </c>
      <c r="CY15" s="356" t="n">
        <f aca="false">SUM(CY7:CY10)</f>
        <v>0</v>
      </c>
      <c r="CZ15" s="356" t="n">
        <f aca="false">SUM(CZ7:CZ10)</f>
        <v>0</v>
      </c>
      <c r="DA15" s="356" t="n">
        <f aca="false">SUM(DA7:DA10)</f>
        <v>0</v>
      </c>
      <c r="DB15" s="356" t="n">
        <f aca="false">SUM(DB7:DB10)</f>
        <v>0</v>
      </c>
      <c r="DC15" s="356" t="n">
        <f aca="false">SUM(DC7:DC10)</f>
        <v>0</v>
      </c>
      <c r="DD15" s="356" t="n">
        <f aca="false">SUM(DD7:DD10)</f>
        <v>0</v>
      </c>
      <c r="DE15" s="356" t="n">
        <f aca="false">SUM(DE7:DE10)</f>
        <v>0</v>
      </c>
      <c r="DF15" s="356" t="n">
        <f aca="false">SUM(DF7:DF10)</f>
        <v>0</v>
      </c>
      <c r="DG15" s="356" t="n">
        <f aca="false">SUM(DG7:DG10)</f>
        <v>0</v>
      </c>
      <c r="DI15" s="364" t="n">
        <f aca="false">CR15+CT15+CV15+CX15+CZ15+DB15+DD15+DF15</f>
        <v>3</v>
      </c>
      <c r="DJ15" s="363" t="n">
        <f aca="false">CS15+CU15+CW15+CY15+DA15+DC15+DE15+DG15</f>
        <v>1</v>
      </c>
      <c r="DK15" s="365" t="n">
        <f aca="false">DJ15/(DJ15+DI15)</f>
        <v>0.25</v>
      </c>
      <c r="DL15" s="363" t="n">
        <f aca="false">CR15+CS15+CZ15+DA15</f>
        <v>4</v>
      </c>
      <c r="DM15" s="363" t="n">
        <f aca="false">CT15+CU15+DB15+DC15</f>
        <v>0</v>
      </c>
      <c r="DN15" s="363" t="n">
        <f aca="false">CV15+CW15+DD15+DE15</f>
        <v>0</v>
      </c>
      <c r="DO15" s="363" t="n">
        <f aca="false">SUM(DL15:DN15)</f>
        <v>4</v>
      </c>
      <c r="DP15" s="366" t="n">
        <f aca="false">DM15/DO15</f>
        <v>0</v>
      </c>
      <c r="DQ15" s="366" t="n">
        <f aca="false">DN15/DO15</f>
        <v>0</v>
      </c>
      <c r="DR15" s="363" t="n">
        <f aca="false">CX15+CY15+DF15+DG15</f>
        <v>0</v>
      </c>
      <c r="DS15" s="363" t="n">
        <f aca="false">SUM(CR15:CY15)</f>
        <v>4</v>
      </c>
      <c r="DT15" s="367" t="n">
        <f aca="false">SUM(CZ15:DG15)</f>
        <v>0</v>
      </c>
      <c r="DU15" s="35" t="n">
        <f aca="false">SUM(CR15:DG15)</f>
        <v>4</v>
      </c>
      <c r="DX15" s="15" t="e">
        <f aca="false">(DI15/FD15) - 1</f>
        <v>#DIV/0!</v>
      </c>
      <c r="DY15" s="15" t="e">
        <f aca="false">(DJ15/FE15) - 1</f>
        <v>#DIV/0!</v>
      </c>
      <c r="DZ15" s="15" t="e">
        <f aca="false">(DK15/FF15) - 1</f>
        <v>#DIV/0!</v>
      </c>
      <c r="EA15" s="15" t="e">
        <f aca="false">(DL15/FG15) - 1</f>
        <v>#DIV/0!</v>
      </c>
      <c r="EB15" s="15" t="e">
        <f aca="false">(DM15/FH15) - 1</f>
        <v>#DIV/0!</v>
      </c>
      <c r="EC15" s="15" t="e">
        <f aca="false">(DN15/FI15) - 1</f>
        <v>#DIV/0!</v>
      </c>
      <c r="ED15" s="15" t="e">
        <f aca="false">(DO15/FJ15) - 1</f>
        <v>#DIV/0!</v>
      </c>
      <c r="EE15" s="15" t="e">
        <f aca="false">(DP15/FK15) - 1</f>
        <v>#DIV/0!</v>
      </c>
      <c r="EF15" s="15" t="e">
        <f aca="false">(DQ15/FL15) - 1</f>
        <v>#DIV/0!</v>
      </c>
      <c r="EG15" s="15" t="e">
        <f aca="false">(DR15/FM15) - 1</f>
        <v>#DIV/0!</v>
      </c>
      <c r="EH15" s="15" t="e">
        <f aca="false">(DS15/FN15) - 1</f>
        <v>#DIV/0!</v>
      </c>
      <c r="EI15" s="15" t="e">
        <f aca="false">(DT15/FO15) - 1</f>
        <v>#DIV/0!</v>
      </c>
      <c r="EJ15" s="15" t="e">
        <f aca="false">(DU15/FP15) - 1</f>
        <v>#DIV/0!</v>
      </c>
    </row>
    <row r="17" customFormat="false" ht="14.25" hidden="false" customHeight="false" outlineLevel="0" collapsed="false">
      <c r="A17" s="0" t="s">
        <v>205</v>
      </c>
      <c r="B17" s="0" t="n">
        <f aca="false">SUM(B5:B8)</f>
        <v>1</v>
      </c>
      <c r="C17" s="0" t="n">
        <f aca="false">SUM(C5:C8)</f>
        <v>0</v>
      </c>
      <c r="D17" s="0" t="n">
        <f aca="false">SUM(D5:D8)</f>
        <v>0</v>
      </c>
      <c r="E17" s="0" t="n">
        <f aca="false">SUM(E5:E8)</f>
        <v>0</v>
      </c>
      <c r="F17" s="0" t="n">
        <f aca="false">SUM(F5:F8)</f>
        <v>2</v>
      </c>
      <c r="G17" s="0" t="n">
        <f aca="false">SUM(G5:G8)</f>
        <v>0</v>
      </c>
      <c r="H17" s="0" t="n">
        <f aca="false">SUM(H5:H8)</f>
        <v>0</v>
      </c>
      <c r="I17" s="0" t="n">
        <f aca="false">SUM(I5:I8)</f>
        <v>0</v>
      </c>
      <c r="J17" s="0" t="n">
        <f aca="false">SUM(J5:J8)</f>
        <v>0</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0</v>
      </c>
      <c r="AX17" s="0" t="n">
        <f aca="false">SUM(AX5:AX8)</f>
        <v>0</v>
      </c>
      <c r="AY17" s="0" t="n">
        <f aca="false">SUM(AY5:AY8)</f>
        <v>0</v>
      </c>
      <c r="AZ17" s="0" t="n">
        <f aca="false">SUM(AZ5:AZ8)</f>
        <v>0</v>
      </c>
      <c r="BA17" s="0" t="n">
        <f aca="false">SUM(BA5:BA8)</f>
        <v>0</v>
      </c>
      <c r="BB17" s="0" t="n">
        <f aca="false">SUM(BB5:BB8)</f>
        <v>0</v>
      </c>
      <c r="BC17" s="0" t="n">
        <f aca="false">SUM(BC5:BC8)</f>
        <v>0</v>
      </c>
      <c r="BD17" s="0" t="n">
        <f aca="false">SUM(BD5:BD8)</f>
        <v>0</v>
      </c>
      <c r="BE17" s="0" t="n">
        <f aca="false">SUM(BE5:BE8)</f>
        <v>0</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1</v>
      </c>
      <c r="CS17" s="0" t="n">
        <f aca="false">SUM(CS5:CS8)</f>
        <v>1</v>
      </c>
      <c r="CT17" s="0" t="n">
        <f aca="false">SUM(CT5:CT8)</f>
        <v>0</v>
      </c>
      <c r="CU17" s="0" t="n">
        <f aca="false">SUM(CU5:CU8)</f>
        <v>0</v>
      </c>
      <c r="CV17" s="0" t="n">
        <f aca="false">SUM(CV5:CV8)</f>
        <v>0</v>
      </c>
      <c r="CW17" s="0" t="n">
        <f aca="false">SUM(CW5:CW8)</f>
        <v>0</v>
      </c>
      <c r="CX17" s="0" t="n">
        <f aca="false">SUM(CX5:CX8)</f>
        <v>0</v>
      </c>
      <c r="CY17" s="0" t="n">
        <f aca="false">SUM(CY5:CY8)</f>
        <v>0</v>
      </c>
      <c r="CZ17" s="0" t="n">
        <f aca="false">SUM(CZ5:CZ8)</f>
        <v>0</v>
      </c>
      <c r="DA17" s="0" t="n">
        <f aca="false">SUM(DA5:DA8)</f>
        <v>0</v>
      </c>
      <c r="DB17" s="0" t="n">
        <f aca="false">SUM(DB5:DB8)</f>
        <v>0</v>
      </c>
      <c r="DC17" s="0" t="n">
        <f aca="false">SUM(DC5:DC8)</f>
        <v>0</v>
      </c>
      <c r="DD17" s="0" t="n">
        <f aca="false">SUM(DD5:DD8)</f>
        <v>0</v>
      </c>
      <c r="DE17" s="0" t="n">
        <f aca="false">SUM(DE5:DE8)</f>
        <v>0</v>
      </c>
      <c r="DF17" s="0" t="n">
        <f aca="false">SUM(DF5:DF8)</f>
        <v>0</v>
      </c>
      <c r="DG17" s="0" t="n">
        <f aca="false">SUM(DG5:DG8)</f>
        <v>0</v>
      </c>
    </row>
    <row r="18" customFormat="false" ht="14.25" hidden="false" customHeight="false" outlineLevel="0" collapsed="false">
      <c r="A18" s="0" t="s">
        <v>206</v>
      </c>
      <c r="B18" s="0" t="n">
        <f aca="false">SUM(B9:B12)</f>
        <v>0</v>
      </c>
      <c r="C18" s="0" t="n">
        <f aca="false">SUM(C9:C12)</f>
        <v>0</v>
      </c>
      <c r="D18" s="0" t="n">
        <f aca="false">SUM(D9:D12)</f>
        <v>0</v>
      </c>
      <c r="E18" s="0" t="n">
        <f aca="false">SUM(E9:E12)</f>
        <v>2</v>
      </c>
      <c r="F18" s="0" t="n">
        <f aca="false">SUM(F9:F12)</f>
        <v>0</v>
      </c>
      <c r="G18" s="0" t="n">
        <f aca="false">SUM(G9:G12)</f>
        <v>0</v>
      </c>
      <c r="H18" s="0" t="n">
        <f aca="false">SUM(H9:H12)</f>
        <v>0</v>
      </c>
      <c r="I18" s="0" t="n">
        <f aca="false">SUM(I9:I12)</f>
        <v>0</v>
      </c>
      <c r="J18" s="0" t="n">
        <f aca="false">SUM(J9:J12)</f>
        <v>0</v>
      </c>
      <c r="K18" s="0" t="n">
        <f aca="false">SUM(K9:K12)</f>
        <v>0</v>
      </c>
      <c r="L18" s="0" t="n">
        <f aca="false">SUM(L9:L12)</f>
        <v>1</v>
      </c>
      <c r="M18" s="0" t="n">
        <f aca="false">SUM(M9:M12)</f>
        <v>0</v>
      </c>
      <c r="N18" s="0" t="n">
        <f aca="false">SUM(N9:N12)</f>
        <v>0</v>
      </c>
      <c r="O18" s="0" t="n">
        <f aca="false">SUM(O9:O12)</f>
        <v>0</v>
      </c>
      <c r="P18" s="0" t="n">
        <f aca="false">SUM(P9:P12)</f>
        <v>0</v>
      </c>
      <c r="Q18" s="0" t="n">
        <f aca="false">SUM(Q9:Q12)</f>
        <v>0</v>
      </c>
      <c r="AV18" s="0" t="s">
        <v>206</v>
      </c>
      <c r="AW18" s="0" t="n">
        <f aca="false">SUM(AW9:AW12)</f>
        <v>0</v>
      </c>
      <c r="AX18" s="0" t="n">
        <f aca="false">SUM(AX9:AX12)</f>
        <v>0</v>
      </c>
      <c r="AY18" s="0" t="n">
        <f aca="false">SUM(AY9:AY12)</f>
        <v>0</v>
      </c>
      <c r="AZ18" s="0" t="n">
        <f aca="false">SUM(AZ9:AZ12)</f>
        <v>0</v>
      </c>
      <c r="BA18" s="0" t="n">
        <f aca="false">SUM(BA9:BA12)</f>
        <v>0</v>
      </c>
      <c r="BB18" s="0" t="n">
        <f aca="false">SUM(BB9:BB12)</f>
        <v>0</v>
      </c>
      <c r="BC18" s="0" t="n">
        <f aca="false">SUM(BC9:BC12)</f>
        <v>0</v>
      </c>
      <c r="BD18" s="0" t="n">
        <f aca="false">SUM(BD9:BD12)</f>
        <v>0</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c r="CQ18" s="0" t="s">
        <v>206</v>
      </c>
      <c r="CR18" s="0" t="n">
        <f aca="false">SUM(CR9:CR12)</f>
        <v>3</v>
      </c>
      <c r="CS18" s="0" t="n">
        <f aca="false">SUM(CS9:CS12)</f>
        <v>0</v>
      </c>
      <c r="CT18" s="0" t="n">
        <f aca="false">SUM(CT9:CT12)</f>
        <v>0</v>
      </c>
      <c r="CU18" s="0" t="n">
        <f aca="false">SUM(CU9:CU12)</f>
        <v>0</v>
      </c>
      <c r="CV18" s="0" t="n">
        <f aca="false">SUM(CV9:CV12)</f>
        <v>0</v>
      </c>
      <c r="CW18" s="0" t="n">
        <f aca="false">SUM(CW9:CW12)</f>
        <v>0</v>
      </c>
      <c r="CX18" s="0" t="n">
        <f aca="false">SUM(CX9:CX12)</f>
        <v>0</v>
      </c>
      <c r="CY18" s="0" t="n">
        <f aca="false">SUM(CY9:CY12)</f>
        <v>0</v>
      </c>
      <c r="CZ18" s="0" t="n">
        <f aca="false">SUM(CZ9:CZ12)</f>
        <v>0</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0</v>
      </c>
    </row>
    <row r="20" customFormat="false" ht="14.25" hidden="false" customHeight="false" outlineLevel="0" collapsed="false">
      <c r="CQ20" s="0" t="s">
        <v>210</v>
      </c>
    </row>
    <row r="22" customFormat="false" ht="14.25" hidden="false" customHeight="false" outlineLevel="0" collapsed="false">
      <c r="A22" s="0" t="s">
        <v>265</v>
      </c>
    </row>
    <row r="23" customFormat="false" ht="57" hidden="false" customHeight="false" outlineLevel="0" collapsed="false">
      <c r="A23" s="0" t="s">
        <v>266</v>
      </c>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6</v>
      </c>
      <c r="T24" s="152" t="n">
        <f aca="false">Y15</f>
        <v>5</v>
      </c>
      <c r="U24" s="153" t="n">
        <f aca="false">V24/S24</f>
        <v>0.5</v>
      </c>
      <c r="V24" s="154" t="n">
        <f aca="false">W14</f>
        <v>3</v>
      </c>
      <c r="W24" s="153" t="n">
        <f aca="false">X24/S24</f>
        <v>0.333333333333333</v>
      </c>
      <c r="X24" s="154" t="n">
        <f aca="false">C14+E14+G14+K14+M14+O14</f>
        <v>2</v>
      </c>
      <c r="Y24" s="153" t="n">
        <f aca="false">Z24/X24</f>
        <v>1</v>
      </c>
      <c r="Z24" s="154" t="n">
        <f aca="false">E14+M14</f>
        <v>2</v>
      </c>
      <c r="AA24" s="155" t="n">
        <f aca="false">X14</f>
        <v>2</v>
      </c>
      <c r="AB24" s="155" t="n">
        <f aca="false">X15</f>
        <v>1</v>
      </c>
      <c r="AC24" s="155" t="n">
        <f aca="false">AB14</f>
        <v>0</v>
      </c>
      <c r="AD24" s="155" t="n">
        <f aca="false">AB15</f>
        <v>0</v>
      </c>
      <c r="AE24" s="152" t="n">
        <f aca="false">AC14</f>
        <v>5</v>
      </c>
      <c r="AF24" s="152" t="n">
        <f aca="false">AC15</f>
        <v>4</v>
      </c>
      <c r="AG24" s="152" t="n">
        <f aca="false">AD14</f>
        <v>1</v>
      </c>
      <c r="AH24" s="152" t="n">
        <f aca="false">AD15</f>
        <v>1</v>
      </c>
      <c r="BN24" s="152" t="n">
        <f aca="false">BT14</f>
        <v>0</v>
      </c>
      <c r="BO24" s="152" t="n">
        <f aca="false">BT15</f>
        <v>0</v>
      </c>
      <c r="BP24" s="153" t="e">
        <f aca="false">BQ24/BN24</f>
        <v>#DIV/0!</v>
      </c>
      <c r="BQ24" s="154" t="n">
        <f aca="false">BR14</f>
        <v>0</v>
      </c>
      <c r="BR24" s="153" t="e">
        <f aca="false">BS24/BN24</f>
        <v>#DIV/0!</v>
      </c>
      <c r="BS24" s="154" t="n">
        <f aca="false">AX14+AZ14+BB14+BF14+BH14+BJ14</f>
        <v>0</v>
      </c>
      <c r="BT24" s="153" t="e">
        <f aca="false">BU24/BS24</f>
        <v>#DIV/0!</v>
      </c>
      <c r="BU24" s="154" t="n">
        <f aca="false">AZ14+BH14</f>
        <v>0</v>
      </c>
      <c r="BV24" s="155" t="n">
        <f aca="false">BS14</f>
        <v>0</v>
      </c>
      <c r="BW24" s="155" t="n">
        <f aca="false">BS15</f>
        <v>0</v>
      </c>
      <c r="BX24" s="155" t="n">
        <f aca="false">BW14</f>
        <v>0</v>
      </c>
      <c r="BY24" s="155" t="n">
        <f aca="false">BW15</f>
        <v>0</v>
      </c>
      <c r="BZ24" s="152" t="n">
        <f aca="false">BX14</f>
        <v>0</v>
      </c>
      <c r="CA24" s="152" t="n">
        <f aca="false">BX15</f>
        <v>0</v>
      </c>
      <c r="CB24" s="152" t="n">
        <f aca="false">BY14</f>
        <v>0</v>
      </c>
      <c r="CC24" s="152" t="n">
        <f aca="false">BY15</f>
        <v>0</v>
      </c>
    </row>
  </sheetData>
  <mergeCells count="36">
    <mergeCell ref="B2:I2"/>
    <mergeCell ref="J2:Q2"/>
    <mergeCell ref="S2:AD2"/>
    <mergeCell ref="AH2:AS2"/>
    <mergeCell ref="AW2:BD2"/>
    <mergeCell ref="BE2:BL2"/>
    <mergeCell ref="BN2:BY2"/>
    <mergeCell ref="CC2:CN2"/>
    <mergeCell ref="CR2:CY2"/>
    <mergeCell ref="CZ2:DG2"/>
    <mergeCell ref="DI2:DT2"/>
    <mergeCell ref="DX2:EI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J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22" activeCellId="1" sqref="E31:G31 A22"/>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s>
  <sheetData>
    <row r="1" customFormat="false" ht="25.5" hidden="false" customHeight="fals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row>
    <row r="2" customFormat="fals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Challex-&gt;Dardagny</v>
      </c>
      <c r="T2" s="325"/>
      <c r="U2" s="325"/>
      <c r="V2" s="325"/>
      <c r="W2" s="325"/>
      <c r="X2" s="325"/>
      <c r="Y2" s="325"/>
      <c r="Z2" s="325"/>
      <c r="AA2" s="325"/>
      <c r="AB2" s="325"/>
      <c r="AC2" s="325"/>
      <c r="AD2" s="325"/>
      <c r="AE2" s="324"/>
      <c r="AF2" s="324"/>
      <c r="AG2" s="324"/>
      <c r="AH2" s="326" t="str">
        <f aca="false">"Changement depuis 2022 " &amp; $AX1</f>
        <v>Changement depuis 2022 Challex-&gt;Dardagny</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Challex-&gt;Dardagny</v>
      </c>
      <c r="BO2" s="325"/>
      <c r="BP2" s="325"/>
      <c r="BQ2" s="325"/>
      <c r="BR2" s="325"/>
      <c r="BS2" s="325"/>
      <c r="BT2" s="325"/>
      <c r="BU2" s="325"/>
      <c r="BV2" s="325"/>
      <c r="BW2" s="325"/>
      <c r="BX2" s="325"/>
      <c r="BY2" s="325"/>
      <c r="BZ2" s="324"/>
      <c r="CA2" s="324"/>
      <c r="CB2" s="324"/>
      <c r="CC2" s="326" t="str">
        <f aca="false">"Changement depuis 2022 " &amp; $AX1</f>
        <v>Changement depuis 2022 Challex-&gt;Dardagny</v>
      </c>
      <c r="CD2" s="326"/>
      <c r="CE2" s="326"/>
      <c r="CF2" s="326"/>
      <c r="CG2" s="326"/>
      <c r="CH2" s="326"/>
      <c r="CI2" s="326"/>
      <c r="CJ2" s="326"/>
      <c r="CK2" s="326"/>
      <c r="CL2" s="326"/>
      <c r="CM2" s="326"/>
      <c r="CN2" s="326"/>
      <c r="CO2" s="327"/>
      <c r="CP2" s="324"/>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Challex-&gt;Dardagny</v>
      </c>
      <c r="DJ2" s="325"/>
      <c r="DK2" s="325"/>
      <c r="DL2" s="325"/>
      <c r="DM2" s="325"/>
      <c r="DN2" s="325"/>
      <c r="DO2" s="325"/>
      <c r="DP2" s="325"/>
      <c r="DQ2" s="325"/>
      <c r="DR2" s="325"/>
      <c r="DS2" s="325"/>
      <c r="DT2" s="325"/>
      <c r="DU2" s="324"/>
      <c r="DV2" s="324"/>
      <c r="DW2" s="324"/>
      <c r="DX2" s="326" t="str">
        <f aca="false">"Changement depuis 2021 " &amp; $CS1</f>
        <v>Changement depuis 2021 Challex-&gt;Dardagny</v>
      </c>
      <c r="DY2" s="326"/>
      <c r="DZ2" s="326"/>
      <c r="EA2" s="326"/>
      <c r="EB2" s="326"/>
      <c r="EC2" s="326"/>
      <c r="ED2" s="326"/>
      <c r="EE2" s="326"/>
      <c r="EF2" s="326"/>
      <c r="EG2" s="326"/>
      <c r="EH2" s="326"/>
      <c r="EI2" s="326"/>
      <c r="EJ2" s="327"/>
    </row>
    <row r="3" customFormat="false" ht="16.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F3" s="324"/>
      <c r="AG3" s="324"/>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A3" s="324"/>
      <c r="CB3" s="324"/>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P3" s="324"/>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V3" s="324"/>
      <c r="DW3" s="324"/>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row>
    <row r="5" customFormat="false" ht="15" hidden="false" customHeight="false" outlineLevel="0" collapsed="false">
      <c r="A5" s="344" t="n">
        <v>0.291666666666667</v>
      </c>
      <c r="B5" s="388"/>
      <c r="C5" s="389" t="n">
        <v>1</v>
      </c>
      <c r="D5" s="388"/>
      <c r="E5" s="389"/>
      <c r="F5" s="388"/>
      <c r="G5" s="389"/>
      <c r="H5" s="388"/>
      <c r="I5" s="389"/>
      <c r="J5" s="388"/>
      <c r="K5" s="389"/>
      <c r="L5" s="388"/>
      <c r="M5" s="389"/>
      <c r="N5" s="388"/>
      <c r="O5" s="389"/>
      <c r="P5" s="388"/>
      <c r="Q5" s="389"/>
      <c r="S5" s="340" t="n">
        <f aca="false">B5+D5+F5+H5+J5+L5+N5+P5</f>
        <v>0</v>
      </c>
      <c r="T5" s="4" t="n">
        <f aca="false">C5+E5+G5+I5+K5+M5+O5+Q5</f>
        <v>1</v>
      </c>
      <c r="U5" s="341" t="n">
        <f aca="false">T5/(T5+S5)</f>
        <v>1</v>
      </c>
      <c r="V5" s="4" t="n">
        <f aca="false">B5+C5+J5+K5</f>
        <v>1</v>
      </c>
      <c r="W5" s="4" t="n">
        <f aca="false">D5+E5+L5+M5</f>
        <v>0</v>
      </c>
      <c r="X5" s="4" t="n">
        <f aca="false">F5+G5+N5+O5</f>
        <v>0</v>
      </c>
      <c r="Y5" s="4" t="n">
        <f aca="false">SUM(V5:X5)</f>
        <v>1</v>
      </c>
      <c r="Z5" s="15" t="n">
        <f aca="false">W5/Y5</f>
        <v>0</v>
      </c>
      <c r="AA5" s="15" t="n">
        <f aca="false">X5/Y5</f>
        <v>0</v>
      </c>
      <c r="AB5" s="4" t="n">
        <f aca="false">H5+I5+P5+Q5</f>
        <v>0</v>
      </c>
      <c r="AC5" s="4" t="n">
        <f aca="false">SUM(B5:I5)</f>
        <v>1</v>
      </c>
      <c r="AD5" s="342" t="n">
        <f aca="false">SUM(J5:Q5)</f>
        <v>0</v>
      </c>
      <c r="AE5" s="343" t="n">
        <f aca="false">SUM(B5:Q5)</f>
        <v>1</v>
      </c>
      <c r="AH5" s="15" t="e">
        <f aca="false">(S5/BN5) - 1</f>
        <v>#DIV/0!</v>
      </c>
      <c r="AI5" s="15" t="e">
        <f aca="false">(T5/BO5) - 1</f>
        <v>#DIV/0!</v>
      </c>
      <c r="AJ5" s="15" t="e">
        <f aca="false">(U5/BP5) - 1</f>
        <v>#DIV/0!</v>
      </c>
      <c r="AK5" s="15" t="e">
        <f aca="false">(V5/BQ5) - 1</f>
        <v>#DIV/0!</v>
      </c>
      <c r="AL5" s="15" t="e">
        <f aca="false">(W5/BR5) - 1</f>
        <v>#DIV/0!</v>
      </c>
      <c r="AM5" s="15" t="e">
        <f aca="false">(X5/BS5) - 1</f>
        <v>#DIV/0!</v>
      </c>
      <c r="AN5" s="15" t="e">
        <f aca="false">(Y5/BT5) - 1</f>
        <v>#DIV/0!</v>
      </c>
      <c r="AO5" s="15" t="e">
        <f aca="false">(Z5/BU5) - 1</f>
        <v>#DIV/0!</v>
      </c>
      <c r="AP5" s="15" t="e">
        <f aca="false">(AA5/BV5) - 1</f>
        <v>#DIV/0!</v>
      </c>
      <c r="AQ5" s="15" t="e">
        <f aca="false">(AB5/BW5) - 1</f>
        <v>#DIV/0!</v>
      </c>
      <c r="AR5" s="15" t="e">
        <f aca="false">(AC5/BX5) - 1</f>
        <v>#DIV/0!</v>
      </c>
      <c r="AS5" s="15" t="e">
        <f aca="false">(AD5/BY5) - 1</f>
        <v>#DIV/0!</v>
      </c>
      <c r="AT5" s="15" t="e">
        <f aca="false">(AE5/BZ5) - 1</f>
        <v>#DIV/0!</v>
      </c>
      <c r="AV5" s="344" t="n">
        <v>0.291666666666667</v>
      </c>
      <c r="AW5" s="345"/>
      <c r="AX5" s="371"/>
      <c r="AY5" s="345"/>
      <c r="AZ5" s="371"/>
      <c r="BA5" s="345"/>
      <c r="BB5" s="371"/>
      <c r="BC5" s="345"/>
      <c r="BD5" s="371"/>
      <c r="BE5" s="345"/>
      <c r="BF5" s="371"/>
      <c r="BG5" s="345"/>
      <c r="BH5" s="371"/>
      <c r="BI5" s="345"/>
      <c r="BJ5" s="371"/>
      <c r="BK5" s="345"/>
      <c r="BL5" s="371"/>
      <c r="BN5" s="340" t="n">
        <f aca="false">AW5+AY5+BA5+BC5+BE5+BG5+BI5+BK5</f>
        <v>0</v>
      </c>
      <c r="BO5" s="4" t="n">
        <f aca="false">AX5+AZ5+BB5+BD5+BF5+BH5+BJ5+BL5</f>
        <v>0</v>
      </c>
      <c r="BP5" s="341" t="e">
        <f aca="false">BO5/(BO5+BN5)</f>
        <v>#DIV/0!</v>
      </c>
      <c r="BQ5" s="4" t="n">
        <f aca="false">AW5+AX5+BE5+BF5</f>
        <v>0</v>
      </c>
      <c r="BR5" s="4" t="n">
        <f aca="false">AY5+AZ5+BG5+BH5</f>
        <v>0</v>
      </c>
      <c r="BS5" s="4" t="n">
        <f aca="false">BA5+BB5+BI5+BJ5</f>
        <v>0</v>
      </c>
      <c r="BT5" s="4" t="n">
        <f aca="false">SUM(BQ5:BS5)</f>
        <v>0</v>
      </c>
      <c r="BU5" s="15" t="e">
        <f aca="false">BR5/BT5</f>
        <v>#DIV/0!</v>
      </c>
      <c r="BV5" s="15" t="e">
        <f aca="false">BS5/BT5</f>
        <v>#DIV/0!</v>
      </c>
      <c r="BW5" s="4" t="n">
        <f aca="false">BC5+BD5+BK5+BL5</f>
        <v>0</v>
      </c>
      <c r="BX5" s="4" t="n">
        <f aca="false">SUM(AW5:BD5)</f>
        <v>0</v>
      </c>
      <c r="BY5" s="342" t="n">
        <f aca="false">SUM(BE5:BL5)</f>
        <v>0</v>
      </c>
      <c r="BZ5" s="343" t="n">
        <f aca="false">SUM(AW5:BL5)</f>
        <v>0</v>
      </c>
      <c r="CC5" s="15" t="n">
        <f aca="false">(BN5/DI5) - 1</f>
        <v>-1</v>
      </c>
      <c r="CD5" s="15" t="e">
        <f aca="false">(BO5/DJ5) - 1</f>
        <v>#DIV/0!</v>
      </c>
      <c r="CE5" s="15" t="e">
        <f aca="false">(BP5/DK5) - 1</f>
        <v>#DIV/0!</v>
      </c>
      <c r="CF5" s="15" t="n">
        <f aca="false">(BQ5/DL5) - 1</f>
        <v>-1</v>
      </c>
      <c r="CG5" s="15" t="e">
        <f aca="false">(BR5/DM5) - 1</f>
        <v>#DIV/0!</v>
      </c>
      <c r="CH5" s="15" t="e">
        <f aca="false">(BS5/DN5) - 1</f>
        <v>#DIV/0!</v>
      </c>
      <c r="CI5" s="15" t="n">
        <f aca="false">(BT5/DO5) - 1</f>
        <v>-1</v>
      </c>
      <c r="CJ5" s="15" t="e">
        <f aca="false">(BU5/DP5) - 1</f>
        <v>#DIV/0!</v>
      </c>
      <c r="CK5" s="15" t="e">
        <f aca="false">(BV5/DQ5) - 1</f>
        <v>#DIV/0!</v>
      </c>
      <c r="CL5" s="15" t="e">
        <f aca="false">(BW5/DR5) - 1</f>
        <v>#DIV/0!</v>
      </c>
      <c r="CM5" s="15" t="n">
        <f aca="false">(BX5/DS5) - 1</f>
        <v>-1</v>
      </c>
      <c r="CN5" s="15" t="e">
        <f aca="false">(BY5/DT5) - 1</f>
        <v>#DIV/0!</v>
      </c>
      <c r="CO5" s="15" t="n">
        <f aca="false">(BZ5/DU5) - 1</f>
        <v>-1</v>
      </c>
      <c r="CQ5" s="344" t="n">
        <v>0.291666666666667</v>
      </c>
      <c r="CR5" s="345" t="n">
        <v>2</v>
      </c>
      <c r="CS5" s="371"/>
      <c r="CT5" s="345"/>
      <c r="CU5" s="371"/>
      <c r="CV5" s="345"/>
      <c r="CW5" s="371"/>
      <c r="CX5" s="345"/>
      <c r="CY5" s="371"/>
      <c r="CZ5" s="345"/>
      <c r="DA5" s="371"/>
      <c r="DB5" s="345"/>
      <c r="DC5" s="371"/>
      <c r="DD5" s="345"/>
      <c r="DE5" s="371"/>
      <c r="DF5" s="345"/>
      <c r="DG5" s="371"/>
      <c r="DI5" s="340" t="n">
        <f aca="false">CR5+CT5+CV5+CX5+CZ5+DB5+DD5+DF5</f>
        <v>2</v>
      </c>
      <c r="DJ5" s="4" t="n">
        <f aca="false">CS5+CU5+CW5+CY5+DA5+DC5+DE5+DG5</f>
        <v>0</v>
      </c>
      <c r="DK5" s="341" t="n">
        <f aca="false">DJ5/(DJ5+DI5)</f>
        <v>0</v>
      </c>
      <c r="DL5" s="4" t="n">
        <f aca="false">CR5+CS5+CZ5+DA5</f>
        <v>2</v>
      </c>
      <c r="DM5" s="4" t="n">
        <f aca="false">CT5+CU5+DB5+DC5</f>
        <v>0</v>
      </c>
      <c r="DN5" s="4" t="n">
        <f aca="false">CV5+CW5+DD5+DE5</f>
        <v>0</v>
      </c>
      <c r="DO5" s="4" t="n">
        <f aca="false">SUM(DL5:DN5)</f>
        <v>2</v>
      </c>
      <c r="DP5" s="15" t="n">
        <f aca="false">DM5/DO5</f>
        <v>0</v>
      </c>
      <c r="DQ5" s="15" t="n">
        <f aca="false">DN5/DO5</f>
        <v>0</v>
      </c>
      <c r="DR5" s="4" t="n">
        <f aca="false">CX5+CY5+DF5+DG5</f>
        <v>0</v>
      </c>
      <c r="DS5" s="4" t="n">
        <f aca="false">SUM(CR5:CY5)</f>
        <v>2</v>
      </c>
      <c r="DT5" s="342" t="n">
        <f aca="false">SUM(CZ5:DG5)</f>
        <v>0</v>
      </c>
      <c r="DU5" s="343" t="n">
        <f aca="false">SUM(CR5:DG5)</f>
        <v>2</v>
      </c>
      <c r="DX5" s="15" t="e">
        <f aca="false">(DI5/FD5) - 1</f>
        <v>#DIV/0!</v>
      </c>
      <c r="DY5" s="15" t="e">
        <f aca="false">(DJ5/FE5) - 1</f>
        <v>#DIV/0!</v>
      </c>
      <c r="DZ5" s="15" t="e">
        <f aca="false">(DK5/FF5) - 1</f>
        <v>#DIV/0!</v>
      </c>
      <c r="EA5" s="15" t="e">
        <f aca="false">(DL5/FG5) - 1</f>
        <v>#DIV/0!</v>
      </c>
      <c r="EB5" s="15" t="e">
        <f aca="false">(DM5/FH5) - 1</f>
        <v>#DIV/0!</v>
      </c>
      <c r="EC5" s="15" t="e">
        <f aca="false">(DN5/FI5) - 1</f>
        <v>#DIV/0!</v>
      </c>
      <c r="ED5" s="15" t="e">
        <f aca="false">(DO5/FJ5) - 1</f>
        <v>#DIV/0!</v>
      </c>
      <c r="EE5" s="15" t="e">
        <f aca="false">(DP5/FK5) - 1</f>
        <v>#DIV/0!</v>
      </c>
      <c r="EF5" s="15" t="e">
        <f aca="false">(DQ5/FL5) - 1</f>
        <v>#DIV/0!</v>
      </c>
      <c r="EG5" s="15" t="e">
        <f aca="false">(DR5/FM5) - 1</f>
        <v>#DIV/0!</v>
      </c>
      <c r="EH5" s="15" t="e">
        <f aca="false">(DS5/FN5) - 1</f>
        <v>#DIV/0!</v>
      </c>
      <c r="EI5" s="15" t="e">
        <f aca="false">(DT5/FO5) - 1</f>
        <v>#DIV/0!</v>
      </c>
      <c r="EJ5" s="15" t="e">
        <f aca="false">(DU5/FP5) - 1</f>
        <v>#DIV/0!</v>
      </c>
    </row>
    <row r="6" customFormat="false" ht="15" hidden="false" customHeight="false" outlineLevel="0" collapsed="false">
      <c r="A6" s="349" t="n">
        <v>0.302083333333333</v>
      </c>
      <c r="B6" s="391" t="n">
        <v>1</v>
      </c>
      <c r="C6" s="392" t="n">
        <v>2</v>
      </c>
      <c r="D6" s="391"/>
      <c r="E6" s="392" t="n">
        <v>1</v>
      </c>
      <c r="F6" s="391"/>
      <c r="G6" s="392"/>
      <c r="H6" s="391" t="n">
        <v>1</v>
      </c>
      <c r="I6" s="392"/>
      <c r="J6" s="391"/>
      <c r="K6" s="392"/>
      <c r="L6" s="391"/>
      <c r="M6" s="392"/>
      <c r="N6" s="391"/>
      <c r="O6" s="392"/>
      <c r="P6" s="391"/>
      <c r="Q6" s="392"/>
      <c r="S6" s="340" t="n">
        <f aca="false">B6+D6+F6+H6+J6+L6+N6+P6</f>
        <v>2</v>
      </c>
      <c r="T6" s="4" t="n">
        <f aca="false">C6+E6+G6+I6+K6+M6+O6+Q6</f>
        <v>3</v>
      </c>
      <c r="U6" s="341" t="n">
        <f aca="false">T6/(T6+S6)</f>
        <v>0.6</v>
      </c>
      <c r="V6" s="4" t="n">
        <f aca="false">B6+C6+J6+K6</f>
        <v>3</v>
      </c>
      <c r="W6" s="4" t="n">
        <f aca="false">D6+E6+L6+M6</f>
        <v>1</v>
      </c>
      <c r="X6" s="4" t="n">
        <f aca="false">F6+G6+N6+O6</f>
        <v>0</v>
      </c>
      <c r="Y6" s="4" t="n">
        <f aca="false">SUM(V6:X6)</f>
        <v>4</v>
      </c>
      <c r="Z6" s="15" t="n">
        <f aca="false">W6/Y6</f>
        <v>0.25</v>
      </c>
      <c r="AA6" s="15" t="n">
        <f aca="false">X6/Y6</f>
        <v>0</v>
      </c>
      <c r="AB6" s="4" t="n">
        <f aca="false">H6+I6+P6+Q6</f>
        <v>1</v>
      </c>
      <c r="AC6" s="4" t="n">
        <f aca="false">SUM(B6:I6)</f>
        <v>5</v>
      </c>
      <c r="AD6" s="342" t="n">
        <f aca="false">SUM(J6:Q6)</f>
        <v>0</v>
      </c>
      <c r="AE6" s="343" t="n">
        <f aca="false">SUM(B6:Q6)</f>
        <v>5</v>
      </c>
      <c r="AH6" s="15" t="e">
        <f aca="false">(S6/BN6) - 1</f>
        <v>#DIV/0!</v>
      </c>
      <c r="AI6" s="15" t="e">
        <f aca="false">(T6/BO6) - 1</f>
        <v>#DIV/0!</v>
      </c>
      <c r="AJ6" s="15" t="e">
        <f aca="false">(U6/BP6) - 1</f>
        <v>#DIV/0!</v>
      </c>
      <c r="AK6" s="15" t="e">
        <f aca="false">(V6/BQ6) - 1</f>
        <v>#DIV/0!</v>
      </c>
      <c r="AL6" s="15" t="e">
        <f aca="false">(W6/BR6) - 1</f>
        <v>#DIV/0!</v>
      </c>
      <c r="AM6" s="15" t="e">
        <f aca="false">(X6/BS6) - 1</f>
        <v>#DIV/0!</v>
      </c>
      <c r="AN6" s="15" t="e">
        <f aca="false">(Y6/BT6) - 1</f>
        <v>#DIV/0!</v>
      </c>
      <c r="AO6" s="15" t="e">
        <f aca="false">(Z6/BU6) - 1</f>
        <v>#DIV/0!</v>
      </c>
      <c r="AP6" s="15" t="e">
        <f aca="false">(AA6/BV6) - 1</f>
        <v>#DIV/0!</v>
      </c>
      <c r="AQ6" s="15" t="e">
        <f aca="false">(AB6/BW6) - 1</f>
        <v>#DIV/0!</v>
      </c>
      <c r="AR6" s="15" t="e">
        <f aca="false">(AC6/BX6) - 1</f>
        <v>#DIV/0!</v>
      </c>
      <c r="AS6" s="15" t="e">
        <f aca="false">(AD6/BY6) - 1</f>
        <v>#DIV/0!</v>
      </c>
      <c r="AT6" s="15" t="e">
        <f aca="false">(AE6/BZ6) - 1</f>
        <v>#DIV/0!</v>
      </c>
      <c r="AV6" s="349" t="n">
        <v>0.302083333333333</v>
      </c>
      <c r="AW6" s="376"/>
      <c r="AX6" s="377"/>
      <c r="AY6" s="376"/>
      <c r="AZ6" s="377"/>
      <c r="BA6" s="376"/>
      <c r="BB6" s="377"/>
      <c r="BC6" s="376"/>
      <c r="BD6" s="377"/>
      <c r="BE6" s="376"/>
      <c r="BF6" s="377"/>
      <c r="BG6" s="376"/>
      <c r="BH6" s="377"/>
      <c r="BI6" s="376"/>
      <c r="BJ6" s="377"/>
      <c r="BK6" s="376"/>
      <c r="BL6" s="377"/>
      <c r="BN6" s="340" t="n">
        <f aca="false">AW6+AY6+BA6+BC6+BE6+BG6+BI6+BK6</f>
        <v>0</v>
      </c>
      <c r="BO6" s="4" t="n">
        <f aca="false">AX6+AZ6+BB6+BD6+BF6+BH6+BJ6+BL6</f>
        <v>0</v>
      </c>
      <c r="BP6" s="341" t="e">
        <f aca="false">BO6/(BO6+BN6)</f>
        <v>#DIV/0!</v>
      </c>
      <c r="BQ6" s="4" t="n">
        <f aca="false">AW6+AX6+BE6+BF6</f>
        <v>0</v>
      </c>
      <c r="BR6" s="4" t="n">
        <f aca="false">AY6+AZ6+BG6+BH6</f>
        <v>0</v>
      </c>
      <c r="BS6" s="4" t="n">
        <f aca="false">BA6+BB6+BI6+BJ6</f>
        <v>0</v>
      </c>
      <c r="BT6" s="4" t="n">
        <f aca="false">SUM(BQ6:BS6)</f>
        <v>0</v>
      </c>
      <c r="BU6" s="15" t="e">
        <f aca="false">BR6/BT6</f>
        <v>#DIV/0!</v>
      </c>
      <c r="BV6" s="15" t="e">
        <f aca="false">BS6/BT6</f>
        <v>#DIV/0!</v>
      </c>
      <c r="BW6" s="4" t="n">
        <f aca="false">BC6+BD6+BK6+BL6</f>
        <v>0</v>
      </c>
      <c r="BX6" s="4" t="n">
        <f aca="false">SUM(AW6:BD6)</f>
        <v>0</v>
      </c>
      <c r="BY6" s="342" t="n">
        <f aca="false">SUM(BE6:BL6)</f>
        <v>0</v>
      </c>
      <c r="BZ6" s="343" t="n">
        <f aca="false">SUM(AW6:BL6)</f>
        <v>0</v>
      </c>
      <c r="CC6" s="15" t="e">
        <f aca="false">(BN6/DI6) - 1</f>
        <v>#DIV/0!</v>
      </c>
      <c r="CD6" s="15" t="e">
        <f aca="false">(BO6/DJ6) - 1</f>
        <v>#DIV/0!</v>
      </c>
      <c r="CE6" s="15" t="e">
        <f aca="false">(BP6/DK6) - 1</f>
        <v>#DIV/0!</v>
      </c>
      <c r="CF6" s="15" t="e">
        <f aca="false">(BQ6/DL6) - 1</f>
        <v>#DIV/0!</v>
      </c>
      <c r="CG6" s="15" t="e">
        <f aca="false">(BR6/DM6) - 1</f>
        <v>#DIV/0!</v>
      </c>
      <c r="CH6" s="15" t="e">
        <f aca="false">(BS6/DN6) - 1</f>
        <v>#DIV/0!</v>
      </c>
      <c r="CI6" s="15" t="e">
        <f aca="false">(BT6/DO6) - 1</f>
        <v>#DIV/0!</v>
      </c>
      <c r="CJ6" s="15" t="e">
        <f aca="false">(BU6/DP6) - 1</f>
        <v>#DIV/0!</v>
      </c>
      <c r="CK6" s="15" t="e">
        <f aca="false">(BV6/DQ6) - 1</f>
        <v>#DIV/0!</v>
      </c>
      <c r="CL6" s="15" t="e">
        <f aca="false">(BW6/DR6) - 1</f>
        <v>#DIV/0!</v>
      </c>
      <c r="CM6" s="15" t="e">
        <f aca="false">(BX6/DS6) - 1</f>
        <v>#DIV/0!</v>
      </c>
      <c r="CN6" s="15" t="e">
        <f aca="false">(BY6/DT6) - 1</f>
        <v>#DIV/0!</v>
      </c>
      <c r="CO6" s="15" t="e">
        <f aca="false">(BZ6/DU6) - 1</f>
        <v>#DIV/0!</v>
      </c>
      <c r="CQ6" s="349" t="n">
        <v>0.302083333333333</v>
      </c>
      <c r="CR6" s="376"/>
      <c r="CS6" s="377"/>
      <c r="CT6" s="376"/>
      <c r="CU6" s="377"/>
      <c r="CV6" s="376"/>
      <c r="CW6" s="377"/>
      <c r="CX6" s="376"/>
      <c r="CY6" s="377"/>
      <c r="CZ6" s="376"/>
      <c r="DA6" s="377"/>
      <c r="DB6" s="376"/>
      <c r="DC6" s="377"/>
      <c r="DD6" s="376"/>
      <c r="DE6" s="377"/>
      <c r="DF6" s="376"/>
      <c r="DG6" s="377"/>
      <c r="DI6" s="340" t="n">
        <f aca="false">CR6+CT6+CV6+CX6+CZ6+DB6+DD6+DF6</f>
        <v>0</v>
      </c>
      <c r="DJ6" s="4" t="n">
        <f aca="false">CS6+CU6+CW6+CY6+DA6+DC6+DE6+DG6</f>
        <v>0</v>
      </c>
      <c r="DK6" s="341" t="e">
        <f aca="false">DJ6/(DJ6+DI6)</f>
        <v>#DIV/0!</v>
      </c>
      <c r="DL6" s="4" t="n">
        <f aca="false">CR6+CS6+CZ6+DA6</f>
        <v>0</v>
      </c>
      <c r="DM6" s="4" t="n">
        <f aca="false">CT6+CU6+DB6+DC6</f>
        <v>0</v>
      </c>
      <c r="DN6" s="4" t="n">
        <f aca="false">CV6+CW6+DD6+DE6</f>
        <v>0</v>
      </c>
      <c r="DO6" s="4" t="n">
        <f aca="false">SUM(DL6:DN6)</f>
        <v>0</v>
      </c>
      <c r="DP6" s="15" t="e">
        <f aca="false">DM6/DO6</f>
        <v>#DIV/0!</v>
      </c>
      <c r="DQ6" s="15" t="e">
        <f aca="false">DN6/DO6</f>
        <v>#DIV/0!</v>
      </c>
      <c r="DR6" s="4" t="n">
        <f aca="false">CX6+CY6+DF6+DG6</f>
        <v>0</v>
      </c>
      <c r="DS6" s="4" t="n">
        <f aca="false">SUM(CR6:CY6)</f>
        <v>0</v>
      </c>
      <c r="DT6" s="342" t="n">
        <f aca="false">SUM(CZ6:DG6)</f>
        <v>0</v>
      </c>
      <c r="DU6" s="343" t="n">
        <f aca="false">SUM(CR6:DG6)</f>
        <v>0</v>
      </c>
      <c r="DX6" s="15" t="e">
        <f aca="false">(DI6/FD6) - 1</f>
        <v>#DIV/0!</v>
      </c>
      <c r="DY6" s="15" t="e">
        <f aca="false">(DJ6/FE6) - 1</f>
        <v>#DIV/0!</v>
      </c>
      <c r="DZ6" s="15" t="e">
        <f aca="false">(DK6/FF6) - 1</f>
        <v>#DIV/0!</v>
      </c>
      <c r="EA6" s="15" t="e">
        <f aca="false">(DL6/FG6) - 1</f>
        <v>#DIV/0!</v>
      </c>
      <c r="EB6" s="15" t="e">
        <f aca="false">(DM6/FH6) - 1</f>
        <v>#DIV/0!</v>
      </c>
      <c r="EC6" s="15" t="e">
        <f aca="false">(DN6/FI6) - 1</f>
        <v>#DIV/0!</v>
      </c>
      <c r="ED6" s="15" t="e">
        <f aca="false">(DO6/FJ6) - 1</f>
        <v>#DIV/0!</v>
      </c>
      <c r="EE6" s="15" t="e">
        <f aca="false">(DP6/FK6) - 1</f>
        <v>#DIV/0!</v>
      </c>
      <c r="EF6" s="15" t="e">
        <f aca="false">(DQ6/FL6) - 1</f>
        <v>#DIV/0!</v>
      </c>
      <c r="EG6" s="15" t="e">
        <f aca="false">(DR6/FM6) - 1</f>
        <v>#DIV/0!</v>
      </c>
      <c r="EH6" s="15" t="e">
        <f aca="false">(DS6/FN6) - 1</f>
        <v>#DIV/0!</v>
      </c>
      <c r="EI6" s="15" t="e">
        <f aca="false">(DT6/FO6) - 1</f>
        <v>#DIV/0!</v>
      </c>
      <c r="EJ6" s="15" t="e">
        <f aca="false">(DU6/FP6) - 1</f>
        <v>#DIV/0!</v>
      </c>
    </row>
    <row r="7" customFormat="false" ht="15" hidden="false" customHeight="false" outlineLevel="0" collapsed="false">
      <c r="A7" s="349" t="n">
        <v>0.3125</v>
      </c>
      <c r="B7" s="391" t="n">
        <v>2</v>
      </c>
      <c r="C7" s="392"/>
      <c r="D7" s="391"/>
      <c r="E7" s="392" t="n">
        <v>1</v>
      </c>
      <c r="F7" s="391" t="n">
        <v>1</v>
      </c>
      <c r="G7" s="392"/>
      <c r="H7" s="391"/>
      <c r="I7" s="392"/>
      <c r="J7" s="391"/>
      <c r="K7" s="392"/>
      <c r="L7" s="391"/>
      <c r="M7" s="392"/>
      <c r="N7" s="391"/>
      <c r="O7" s="392"/>
      <c r="P7" s="391"/>
      <c r="Q7" s="392"/>
      <c r="S7" s="340" t="n">
        <f aca="false">B7+D7+F7+H7+J7+L7+N7+P7</f>
        <v>3</v>
      </c>
      <c r="T7" s="4" t="n">
        <f aca="false">C7+E7+G7+I7+K7+M7+O7+Q7</f>
        <v>1</v>
      </c>
      <c r="U7" s="341" t="n">
        <f aca="false">T7/(T7+S7)</f>
        <v>0.25</v>
      </c>
      <c r="V7" s="4" t="n">
        <f aca="false">B7+C7+J7+K7</f>
        <v>2</v>
      </c>
      <c r="W7" s="4" t="n">
        <f aca="false">D7+E7+L7+M7</f>
        <v>1</v>
      </c>
      <c r="X7" s="4" t="n">
        <f aca="false">F7+G7+N7+O7</f>
        <v>1</v>
      </c>
      <c r="Y7" s="4" t="n">
        <f aca="false">SUM(V7:X7)</f>
        <v>4</v>
      </c>
      <c r="Z7" s="15" t="n">
        <f aca="false">W7/Y7</f>
        <v>0.25</v>
      </c>
      <c r="AA7" s="15" t="n">
        <f aca="false">X7/Y7</f>
        <v>0.25</v>
      </c>
      <c r="AB7" s="4" t="n">
        <f aca="false">H7+I7+P7+Q7</f>
        <v>0</v>
      </c>
      <c r="AC7" s="4" t="n">
        <f aca="false">SUM(B7:I7)</f>
        <v>4</v>
      </c>
      <c r="AD7" s="342" t="n">
        <f aca="false">SUM(J7:Q7)</f>
        <v>0</v>
      </c>
      <c r="AE7" s="343" t="n">
        <f aca="false">SUM(B7:Q7)</f>
        <v>4</v>
      </c>
      <c r="AH7" s="15" t="e">
        <f aca="false">(S7/BN7) - 1</f>
        <v>#DIV/0!</v>
      </c>
      <c r="AI7" s="15" t="e">
        <f aca="false">(T7/BO7) - 1</f>
        <v>#DIV/0!</v>
      </c>
      <c r="AJ7" s="15" t="e">
        <f aca="false">(U7/BP7) - 1</f>
        <v>#DIV/0!</v>
      </c>
      <c r="AK7" s="15" t="e">
        <f aca="false">(V7/BQ7) - 1</f>
        <v>#DIV/0!</v>
      </c>
      <c r="AL7" s="15" t="e">
        <f aca="false">(W7/BR7) - 1</f>
        <v>#DIV/0!</v>
      </c>
      <c r="AM7" s="15" t="e">
        <f aca="false">(X7/BS7) - 1</f>
        <v>#DIV/0!</v>
      </c>
      <c r="AN7" s="15" t="e">
        <f aca="false">(Y7/BT7) - 1</f>
        <v>#DIV/0!</v>
      </c>
      <c r="AO7" s="15" t="e">
        <f aca="false">(Z7/BU7) - 1</f>
        <v>#DIV/0!</v>
      </c>
      <c r="AP7" s="15" t="e">
        <f aca="false">(AA7/BV7) - 1</f>
        <v>#DIV/0!</v>
      </c>
      <c r="AQ7" s="15" t="e">
        <f aca="false">(AB7/BW7) - 1</f>
        <v>#DIV/0!</v>
      </c>
      <c r="AR7" s="15" t="e">
        <f aca="false">(AC7/BX7) - 1</f>
        <v>#DIV/0!</v>
      </c>
      <c r="AS7" s="15" t="e">
        <f aca="false">(AD7/BY7) - 1</f>
        <v>#DIV/0!</v>
      </c>
      <c r="AT7" s="15" t="e">
        <f aca="false">(AE7/BZ7) - 1</f>
        <v>#DIV/0!</v>
      </c>
      <c r="AV7" s="349" t="n">
        <v>0.3125</v>
      </c>
      <c r="AW7" s="376"/>
      <c r="AX7" s="377"/>
      <c r="AY7" s="376"/>
      <c r="AZ7" s="377"/>
      <c r="BA7" s="376"/>
      <c r="BB7" s="377"/>
      <c r="BC7" s="376"/>
      <c r="BD7" s="377"/>
      <c r="BE7" s="376"/>
      <c r="BF7" s="377"/>
      <c r="BG7" s="376"/>
      <c r="BH7" s="377"/>
      <c r="BI7" s="376"/>
      <c r="BJ7" s="377"/>
      <c r="BK7" s="376"/>
      <c r="BL7" s="377"/>
      <c r="BN7" s="340" t="n">
        <f aca="false">AW7+AY7+BA7+BC7+BE7+BG7+BI7+BK7</f>
        <v>0</v>
      </c>
      <c r="BO7" s="4" t="n">
        <f aca="false">AX7+AZ7+BB7+BD7+BF7+BH7+BJ7+BL7</f>
        <v>0</v>
      </c>
      <c r="BP7" s="341" t="e">
        <f aca="false">BO7/(BO7+BN7)</f>
        <v>#DIV/0!</v>
      </c>
      <c r="BQ7" s="4" t="n">
        <f aca="false">AW7+AX7+BE7+BF7</f>
        <v>0</v>
      </c>
      <c r="BR7" s="4" t="n">
        <f aca="false">AY7+AZ7+BG7+BH7</f>
        <v>0</v>
      </c>
      <c r="BS7" s="4" t="n">
        <f aca="false">BA7+BB7+BI7+BJ7</f>
        <v>0</v>
      </c>
      <c r="BT7" s="4" t="n">
        <f aca="false">SUM(BQ7:BS7)</f>
        <v>0</v>
      </c>
      <c r="BU7" s="15" t="e">
        <f aca="false">BR7/BT7</f>
        <v>#DIV/0!</v>
      </c>
      <c r="BV7" s="15" t="e">
        <f aca="false">BS7/BT7</f>
        <v>#DIV/0!</v>
      </c>
      <c r="BW7" s="4" t="n">
        <f aca="false">BC7+BD7+BK7+BL7</f>
        <v>0</v>
      </c>
      <c r="BX7" s="4" t="n">
        <f aca="false">SUM(AW7:BD7)</f>
        <v>0</v>
      </c>
      <c r="BY7" s="342" t="n">
        <f aca="false">SUM(BE7:BL7)</f>
        <v>0</v>
      </c>
      <c r="BZ7" s="343" t="n">
        <f aca="false">SUM(AW7:BL7)</f>
        <v>0</v>
      </c>
      <c r="CC7" s="15" t="e">
        <f aca="false">(BN7/DI7) - 1</f>
        <v>#DIV/0!</v>
      </c>
      <c r="CD7" s="15" t="e">
        <f aca="false">(BO7/DJ7) - 1</f>
        <v>#DIV/0!</v>
      </c>
      <c r="CE7" s="15" t="e">
        <f aca="false">(BP7/DK7) - 1</f>
        <v>#DIV/0!</v>
      </c>
      <c r="CF7" s="15" t="e">
        <f aca="false">(BQ7/DL7) - 1</f>
        <v>#DIV/0!</v>
      </c>
      <c r="CG7" s="15" t="e">
        <f aca="false">(BR7/DM7) - 1</f>
        <v>#DIV/0!</v>
      </c>
      <c r="CH7" s="15" t="e">
        <f aca="false">(BS7/DN7) - 1</f>
        <v>#DIV/0!</v>
      </c>
      <c r="CI7" s="15" t="e">
        <f aca="false">(BT7/DO7) - 1</f>
        <v>#DIV/0!</v>
      </c>
      <c r="CJ7" s="15" t="e">
        <f aca="false">(BU7/DP7) - 1</f>
        <v>#DIV/0!</v>
      </c>
      <c r="CK7" s="15" t="e">
        <f aca="false">(BV7/DQ7) - 1</f>
        <v>#DIV/0!</v>
      </c>
      <c r="CL7" s="15" t="e">
        <f aca="false">(BW7/DR7) - 1</f>
        <v>#DIV/0!</v>
      </c>
      <c r="CM7" s="15" t="e">
        <f aca="false">(BX7/DS7) - 1</f>
        <v>#DIV/0!</v>
      </c>
      <c r="CN7" s="15" t="e">
        <f aca="false">(BY7/DT7) - 1</f>
        <v>#DIV/0!</v>
      </c>
      <c r="CO7" s="15" t="e">
        <f aca="false">(BZ7/DU7) - 1</f>
        <v>#DIV/0!</v>
      </c>
      <c r="CQ7" s="349" t="n">
        <v>0.3125</v>
      </c>
      <c r="CR7" s="376"/>
      <c r="CS7" s="377"/>
      <c r="CT7" s="376"/>
      <c r="CU7" s="377"/>
      <c r="CV7" s="376"/>
      <c r="CW7" s="377"/>
      <c r="CX7" s="376"/>
      <c r="CY7" s="377"/>
      <c r="CZ7" s="376"/>
      <c r="DA7" s="377"/>
      <c r="DB7" s="376"/>
      <c r="DC7" s="377"/>
      <c r="DD7" s="376"/>
      <c r="DE7" s="377"/>
      <c r="DF7" s="376"/>
      <c r="DG7" s="377"/>
      <c r="DI7" s="340" t="n">
        <f aca="false">CR7+CT7+CV7+CX7+CZ7+DB7+DD7+DF7</f>
        <v>0</v>
      </c>
      <c r="DJ7" s="4" t="n">
        <f aca="false">CS7+CU7+CW7+CY7+DA7+DC7+DE7+DG7</f>
        <v>0</v>
      </c>
      <c r="DK7" s="341" t="e">
        <f aca="false">DJ7/(DJ7+DI7)</f>
        <v>#DIV/0!</v>
      </c>
      <c r="DL7" s="4" t="n">
        <f aca="false">CR7+CS7+CZ7+DA7</f>
        <v>0</v>
      </c>
      <c r="DM7" s="4" t="n">
        <f aca="false">CT7+CU7+DB7+DC7</f>
        <v>0</v>
      </c>
      <c r="DN7" s="4" t="n">
        <f aca="false">CV7+CW7+DD7+DE7</f>
        <v>0</v>
      </c>
      <c r="DO7" s="4" t="n">
        <f aca="false">SUM(DL7:DN7)</f>
        <v>0</v>
      </c>
      <c r="DP7" s="15" t="e">
        <f aca="false">DM7/DO7</f>
        <v>#DIV/0!</v>
      </c>
      <c r="DQ7" s="15" t="e">
        <f aca="false">DN7/DO7</f>
        <v>#DIV/0!</v>
      </c>
      <c r="DR7" s="4" t="n">
        <f aca="false">CX7+CY7+DF7+DG7</f>
        <v>0</v>
      </c>
      <c r="DS7" s="4" t="n">
        <f aca="false">SUM(CR7:CY7)</f>
        <v>0</v>
      </c>
      <c r="DT7" s="342" t="n">
        <f aca="false">SUM(CZ7:DG7)</f>
        <v>0</v>
      </c>
      <c r="DU7" s="343" t="n">
        <f aca="false">SUM(CR7:DG7)</f>
        <v>0</v>
      </c>
      <c r="DX7" s="15" t="e">
        <f aca="false">(DI7/FD7) - 1</f>
        <v>#DIV/0!</v>
      </c>
      <c r="DY7" s="15" t="e">
        <f aca="false">(DJ7/FE7) - 1</f>
        <v>#DIV/0!</v>
      </c>
      <c r="DZ7" s="15" t="e">
        <f aca="false">(DK7/FF7) - 1</f>
        <v>#DIV/0!</v>
      </c>
      <c r="EA7" s="15" t="e">
        <f aca="false">(DL7/FG7) - 1</f>
        <v>#DIV/0!</v>
      </c>
      <c r="EB7" s="15" t="e">
        <f aca="false">(DM7/FH7) - 1</f>
        <v>#DIV/0!</v>
      </c>
      <c r="EC7" s="15" t="e">
        <f aca="false">(DN7/FI7) - 1</f>
        <v>#DIV/0!</v>
      </c>
      <c r="ED7" s="15" t="e">
        <f aca="false">(DO7/FJ7) - 1</f>
        <v>#DIV/0!</v>
      </c>
      <c r="EE7" s="15" t="e">
        <f aca="false">(DP7/FK7) - 1</f>
        <v>#DIV/0!</v>
      </c>
      <c r="EF7" s="15" t="e">
        <f aca="false">(DQ7/FL7) - 1</f>
        <v>#DIV/0!</v>
      </c>
      <c r="EG7" s="15" t="e">
        <f aca="false">(DR7/FM7) - 1</f>
        <v>#DIV/0!</v>
      </c>
      <c r="EH7" s="15" t="e">
        <f aca="false">(DS7/FN7) - 1</f>
        <v>#DIV/0!</v>
      </c>
      <c r="EI7" s="15" t="e">
        <f aca="false">(DT7/FO7) - 1</f>
        <v>#DIV/0!</v>
      </c>
      <c r="EJ7" s="15" t="e">
        <f aca="false">(DU7/FP7) - 1</f>
        <v>#DIV/0!</v>
      </c>
    </row>
    <row r="8" customFormat="false" ht="15" hidden="false" customHeight="false" outlineLevel="0" collapsed="false">
      <c r="A8" s="349" t="n">
        <v>0.322916666666667</v>
      </c>
      <c r="B8" s="472"/>
      <c r="C8" s="473"/>
      <c r="D8" s="472"/>
      <c r="E8" s="473"/>
      <c r="F8" s="472"/>
      <c r="G8" s="473"/>
      <c r="H8" s="472"/>
      <c r="I8" s="473"/>
      <c r="J8" s="472"/>
      <c r="K8" s="473"/>
      <c r="L8" s="472"/>
      <c r="M8" s="473"/>
      <c r="N8" s="472"/>
      <c r="O8" s="473"/>
      <c r="P8" s="472"/>
      <c r="Q8" s="473"/>
      <c r="S8" s="340" t="n">
        <f aca="false">B8+D8+F8+H8+J8+L8+N8+P8</f>
        <v>0</v>
      </c>
      <c r="T8" s="4" t="n">
        <f aca="false">C8+E8+G8+I8+K8+M8+O8+Q8</f>
        <v>0</v>
      </c>
      <c r="U8" s="341" t="e">
        <f aca="false">T8/(T8+S8)</f>
        <v>#DIV/0!</v>
      </c>
      <c r="V8" s="4" t="n">
        <f aca="false">B8+C8+J8+K8</f>
        <v>0</v>
      </c>
      <c r="W8" s="4" t="n">
        <f aca="false">D8+E8+L8+M8</f>
        <v>0</v>
      </c>
      <c r="X8" s="4" t="n">
        <f aca="false">F8+G8+N8+O8</f>
        <v>0</v>
      </c>
      <c r="Y8" s="4" t="n">
        <f aca="false">SUM(V8:X8)</f>
        <v>0</v>
      </c>
      <c r="Z8" s="15" t="e">
        <f aca="false">W8/Y8</f>
        <v>#DIV/0!</v>
      </c>
      <c r="AA8" s="15" t="e">
        <f aca="false">X8/Y8</f>
        <v>#DIV/0!</v>
      </c>
      <c r="AB8" s="4" t="n">
        <f aca="false">H8+I8+P8+Q8</f>
        <v>0</v>
      </c>
      <c r="AC8" s="4" t="n">
        <f aca="false">SUM(B8:I8)</f>
        <v>0</v>
      </c>
      <c r="AD8" s="342" t="n">
        <f aca="false">SUM(J8:Q8)</f>
        <v>0</v>
      </c>
      <c r="AE8" s="343" t="n">
        <f aca="false">SUM(B8:Q8)</f>
        <v>0</v>
      </c>
      <c r="AH8" s="15" t="e">
        <f aca="false">(S8/BN8) - 1</f>
        <v>#DIV/0!</v>
      </c>
      <c r="AI8" s="15" t="e">
        <f aca="false">(T8/BO8) - 1</f>
        <v>#DIV/0!</v>
      </c>
      <c r="AJ8" s="15" t="e">
        <f aca="false">(U8/BP8) - 1</f>
        <v>#DIV/0!</v>
      </c>
      <c r="AK8" s="15" t="e">
        <f aca="false">(V8/BQ8) - 1</f>
        <v>#DIV/0!</v>
      </c>
      <c r="AL8" s="15" t="e">
        <f aca="false">(W8/BR8) - 1</f>
        <v>#DIV/0!</v>
      </c>
      <c r="AM8" s="15" t="e">
        <f aca="false">(X8/BS8) - 1</f>
        <v>#DIV/0!</v>
      </c>
      <c r="AN8" s="15" t="e">
        <f aca="false">(Y8/BT8) - 1</f>
        <v>#DIV/0!</v>
      </c>
      <c r="AO8" s="15" t="e">
        <f aca="false">(Z8/BU8) - 1</f>
        <v>#DIV/0!</v>
      </c>
      <c r="AP8" s="15" t="e">
        <f aca="false">(AA8/BV8) - 1</f>
        <v>#DIV/0!</v>
      </c>
      <c r="AQ8" s="15" t="e">
        <f aca="false">(AB8/BW8) - 1</f>
        <v>#DIV/0!</v>
      </c>
      <c r="AR8" s="15" t="e">
        <f aca="false">(AC8/BX8) - 1</f>
        <v>#DIV/0!</v>
      </c>
      <c r="AS8" s="15" t="e">
        <f aca="false">(AD8/BY8) - 1</f>
        <v>#DIV/0!</v>
      </c>
      <c r="AT8" s="15" t="e">
        <f aca="false">(AE8/BZ8) - 1</f>
        <v>#DIV/0!</v>
      </c>
      <c r="AV8" s="349" t="n">
        <v>0.322916666666667</v>
      </c>
      <c r="AW8" s="376"/>
      <c r="AX8" s="377"/>
      <c r="AY8" s="376"/>
      <c r="AZ8" s="377"/>
      <c r="BA8" s="376"/>
      <c r="BB8" s="377"/>
      <c r="BC8" s="376"/>
      <c r="BD8" s="377"/>
      <c r="BE8" s="376"/>
      <c r="BF8" s="377"/>
      <c r="BG8" s="376"/>
      <c r="BH8" s="377"/>
      <c r="BI8" s="376"/>
      <c r="BJ8" s="377"/>
      <c r="BK8" s="376"/>
      <c r="BL8" s="377"/>
      <c r="BN8" s="340" t="n">
        <f aca="false">AW8+AY8+BA8+BC8+BE8+BG8+BI8+BK8</f>
        <v>0</v>
      </c>
      <c r="BO8" s="4" t="n">
        <f aca="false">AX8+AZ8+BB8+BD8+BF8+BH8+BJ8+BL8</f>
        <v>0</v>
      </c>
      <c r="BP8" s="341" t="e">
        <f aca="false">BO8/(BO8+BN8)</f>
        <v>#DIV/0!</v>
      </c>
      <c r="BQ8" s="4" t="n">
        <f aca="false">AW8+AX8+BE8+BF8</f>
        <v>0</v>
      </c>
      <c r="BR8" s="4" t="n">
        <f aca="false">AY8+AZ8+BG8+BH8</f>
        <v>0</v>
      </c>
      <c r="BS8" s="4" t="n">
        <f aca="false">BA8+BB8+BI8+BJ8</f>
        <v>0</v>
      </c>
      <c r="BT8" s="4" t="n">
        <f aca="false">SUM(BQ8:BS8)</f>
        <v>0</v>
      </c>
      <c r="BU8" s="15" t="e">
        <f aca="false">BR8/BT8</f>
        <v>#DIV/0!</v>
      </c>
      <c r="BV8" s="15" t="e">
        <f aca="false">BS8/BT8</f>
        <v>#DIV/0!</v>
      </c>
      <c r="BW8" s="4" t="n">
        <f aca="false">BC8+BD8+BK8+BL8</f>
        <v>0</v>
      </c>
      <c r="BX8" s="4" t="n">
        <f aca="false">SUM(AW8:BD8)</f>
        <v>0</v>
      </c>
      <c r="BY8" s="342" t="n">
        <f aca="false">SUM(BE8:BL8)</f>
        <v>0</v>
      </c>
      <c r="BZ8" s="343" t="n">
        <f aca="false">SUM(AW8:BL8)</f>
        <v>0</v>
      </c>
      <c r="CC8" s="15" t="e">
        <f aca="false">(BN8/DI8) - 1</f>
        <v>#DIV/0!</v>
      </c>
      <c r="CD8" s="15" t="e">
        <f aca="false">(BO8/DJ8) - 1</f>
        <v>#DIV/0!</v>
      </c>
      <c r="CE8" s="15" t="e">
        <f aca="false">(BP8/DK8) - 1</f>
        <v>#DIV/0!</v>
      </c>
      <c r="CF8" s="15" t="e">
        <f aca="false">(BQ8/DL8) - 1</f>
        <v>#DIV/0!</v>
      </c>
      <c r="CG8" s="15" t="e">
        <f aca="false">(BR8/DM8) - 1</f>
        <v>#DIV/0!</v>
      </c>
      <c r="CH8" s="15" t="e">
        <f aca="false">(BS8/DN8) - 1</f>
        <v>#DIV/0!</v>
      </c>
      <c r="CI8" s="15" t="e">
        <f aca="false">(BT8/DO8) - 1</f>
        <v>#DIV/0!</v>
      </c>
      <c r="CJ8" s="15" t="e">
        <f aca="false">(BU8/DP8) - 1</f>
        <v>#DIV/0!</v>
      </c>
      <c r="CK8" s="15" t="e">
        <f aca="false">(BV8/DQ8) - 1</f>
        <v>#DIV/0!</v>
      </c>
      <c r="CL8" s="15" t="e">
        <f aca="false">(BW8/DR8) - 1</f>
        <v>#DIV/0!</v>
      </c>
      <c r="CM8" s="15" t="e">
        <f aca="false">(BX8/DS8) - 1</f>
        <v>#DIV/0!</v>
      </c>
      <c r="CN8" s="15" t="e">
        <f aca="false">(BY8/DT8) - 1</f>
        <v>#DIV/0!</v>
      </c>
      <c r="CO8" s="15" t="e">
        <f aca="false">(BZ8/DU8) - 1</f>
        <v>#DIV/0!</v>
      </c>
      <c r="CQ8" s="349" t="n">
        <v>0.322916666666667</v>
      </c>
      <c r="CR8" s="376"/>
      <c r="CS8" s="377"/>
      <c r="CT8" s="376"/>
      <c r="CU8" s="377"/>
      <c r="CV8" s="376"/>
      <c r="CW8" s="377"/>
      <c r="CX8" s="376"/>
      <c r="CY8" s="377"/>
      <c r="CZ8" s="376"/>
      <c r="DA8" s="377"/>
      <c r="DB8" s="376"/>
      <c r="DC8" s="377"/>
      <c r="DD8" s="376"/>
      <c r="DE8" s="377"/>
      <c r="DF8" s="376"/>
      <c r="DG8" s="377"/>
      <c r="DI8" s="340" t="n">
        <f aca="false">CR8+CT8+CV8+CX8+CZ8+DB8+DD8+DF8</f>
        <v>0</v>
      </c>
      <c r="DJ8" s="4" t="n">
        <f aca="false">CS8+CU8+CW8+CY8+DA8+DC8+DE8+DG8</f>
        <v>0</v>
      </c>
      <c r="DK8" s="341" t="e">
        <f aca="false">DJ8/(DJ8+DI8)</f>
        <v>#DIV/0!</v>
      </c>
      <c r="DL8" s="4" t="n">
        <f aca="false">CR8+CS8+CZ8+DA8</f>
        <v>0</v>
      </c>
      <c r="DM8" s="4" t="n">
        <f aca="false">CT8+CU8+DB8+DC8</f>
        <v>0</v>
      </c>
      <c r="DN8" s="4" t="n">
        <f aca="false">CV8+CW8+DD8+DE8</f>
        <v>0</v>
      </c>
      <c r="DO8" s="4" t="n">
        <f aca="false">SUM(DL8:DN8)</f>
        <v>0</v>
      </c>
      <c r="DP8" s="15" t="e">
        <f aca="false">DM8/DO8</f>
        <v>#DIV/0!</v>
      </c>
      <c r="DQ8" s="15" t="e">
        <f aca="false">DN8/DO8</f>
        <v>#DIV/0!</v>
      </c>
      <c r="DR8" s="4" t="n">
        <f aca="false">CX8+CY8+DF8+DG8</f>
        <v>0</v>
      </c>
      <c r="DS8" s="4" t="n">
        <f aca="false">SUM(CR8:CY8)</f>
        <v>0</v>
      </c>
      <c r="DT8" s="342" t="n">
        <f aca="false">SUM(CZ8:DG8)</f>
        <v>0</v>
      </c>
      <c r="DU8" s="343" t="n">
        <f aca="false">SUM(CR8:DG8)</f>
        <v>0</v>
      </c>
      <c r="DX8" s="15" t="e">
        <f aca="false">(DI8/FD8) - 1</f>
        <v>#DIV/0!</v>
      </c>
      <c r="DY8" s="15" t="e">
        <f aca="false">(DJ8/FE8) - 1</f>
        <v>#DIV/0!</v>
      </c>
      <c r="DZ8" s="15" t="e">
        <f aca="false">(DK8/FF8) - 1</f>
        <v>#DIV/0!</v>
      </c>
      <c r="EA8" s="15" t="e">
        <f aca="false">(DL8/FG8) - 1</f>
        <v>#DIV/0!</v>
      </c>
      <c r="EB8" s="15" t="e">
        <f aca="false">(DM8/FH8) - 1</f>
        <v>#DIV/0!</v>
      </c>
      <c r="EC8" s="15" t="e">
        <f aca="false">(DN8/FI8) - 1</f>
        <v>#DIV/0!</v>
      </c>
      <c r="ED8" s="15" t="e">
        <f aca="false">(DO8/FJ8) - 1</f>
        <v>#DIV/0!</v>
      </c>
      <c r="EE8" s="15" t="e">
        <f aca="false">(DP8/FK8) - 1</f>
        <v>#DIV/0!</v>
      </c>
      <c r="EF8" s="15" t="e">
        <f aca="false">(DQ8/FL8) - 1</f>
        <v>#DIV/0!</v>
      </c>
      <c r="EG8" s="15" t="e">
        <f aca="false">(DR8/FM8) - 1</f>
        <v>#DIV/0!</v>
      </c>
      <c r="EH8" s="15" t="e">
        <f aca="false">(DS8/FN8) - 1</f>
        <v>#DIV/0!</v>
      </c>
      <c r="EI8" s="15" t="e">
        <f aca="false">(DT8/FO8) - 1</f>
        <v>#DIV/0!</v>
      </c>
      <c r="EJ8" s="15" t="e">
        <f aca="false">(DU8/FP8) - 1</f>
        <v>#DIV/0!</v>
      </c>
    </row>
    <row r="9" customFormat="false" ht="15" hidden="false" customHeight="false" outlineLevel="0" collapsed="false">
      <c r="A9" s="344" t="n">
        <v>0.333333333333333</v>
      </c>
      <c r="B9" s="472"/>
      <c r="C9" s="473"/>
      <c r="D9" s="472"/>
      <c r="E9" s="473"/>
      <c r="F9" s="472"/>
      <c r="G9" s="473"/>
      <c r="H9" s="472"/>
      <c r="I9" s="473"/>
      <c r="J9" s="472"/>
      <c r="K9" s="473"/>
      <c r="L9" s="472"/>
      <c r="M9" s="473"/>
      <c r="N9" s="472"/>
      <c r="O9" s="473"/>
      <c r="P9" s="472"/>
      <c r="Q9" s="473"/>
      <c r="S9" s="340" t="n">
        <f aca="false">B9+D9+F9+H9+J9+L9+N9+P9</f>
        <v>0</v>
      </c>
      <c r="T9" s="4" t="n">
        <f aca="false">C9+E9+G9+I9+K9+M9+O9+Q9</f>
        <v>0</v>
      </c>
      <c r="U9" s="341" t="e">
        <f aca="false">T9/(T9+S9)</f>
        <v>#DIV/0!</v>
      </c>
      <c r="V9" s="4" t="n">
        <f aca="false">B9+C9+J9+K9</f>
        <v>0</v>
      </c>
      <c r="W9" s="4" t="n">
        <f aca="false">D9+E9+L9+M9</f>
        <v>0</v>
      </c>
      <c r="X9" s="4" t="n">
        <f aca="false">F9+G9+N9+O9</f>
        <v>0</v>
      </c>
      <c r="Y9" s="4" t="n">
        <f aca="false">SUM(V9:X9)</f>
        <v>0</v>
      </c>
      <c r="Z9" s="15" t="e">
        <f aca="false">W9/Y9</f>
        <v>#DIV/0!</v>
      </c>
      <c r="AA9" s="15" t="e">
        <f aca="false">X9/Y9</f>
        <v>#DIV/0!</v>
      </c>
      <c r="AB9" s="4" t="n">
        <f aca="false">H9+I9+P9+Q9</f>
        <v>0</v>
      </c>
      <c r="AC9" s="4" t="n">
        <f aca="false">SUM(B9:I9)</f>
        <v>0</v>
      </c>
      <c r="AD9" s="342" t="n">
        <f aca="false">SUM(J9:Q9)</f>
        <v>0</v>
      </c>
      <c r="AE9" s="343" t="n">
        <f aca="false">SUM(B9:Q9)</f>
        <v>0</v>
      </c>
      <c r="AH9" s="15" t="e">
        <f aca="false">(S9/BN9) - 1</f>
        <v>#DIV/0!</v>
      </c>
      <c r="AI9" s="15" t="e">
        <f aca="false">(T9/BO9) - 1</f>
        <v>#DIV/0!</v>
      </c>
      <c r="AJ9" s="15" t="e">
        <f aca="false">(U9/BP9) - 1</f>
        <v>#DIV/0!</v>
      </c>
      <c r="AK9" s="15" t="e">
        <f aca="false">(V9/BQ9) - 1</f>
        <v>#DIV/0!</v>
      </c>
      <c r="AL9" s="15" t="e">
        <f aca="false">(W9/BR9) - 1</f>
        <v>#DIV/0!</v>
      </c>
      <c r="AM9" s="15" t="e">
        <f aca="false">(X9/BS9) - 1</f>
        <v>#DIV/0!</v>
      </c>
      <c r="AN9" s="15" t="e">
        <f aca="false">(Y9/BT9) - 1</f>
        <v>#DIV/0!</v>
      </c>
      <c r="AO9" s="15" t="e">
        <f aca="false">(Z9/BU9) - 1</f>
        <v>#DIV/0!</v>
      </c>
      <c r="AP9" s="15" t="e">
        <f aca="false">(AA9/BV9) - 1</f>
        <v>#DIV/0!</v>
      </c>
      <c r="AQ9" s="15" t="e">
        <f aca="false">(AB9/BW9) - 1</f>
        <v>#DIV/0!</v>
      </c>
      <c r="AR9" s="15" t="e">
        <f aca="false">(AC9/BX9) - 1</f>
        <v>#DIV/0!</v>
      </c>
      <c r="AS9" s="15" t="e">
        <f aca="false">(AD9/BY9) - 1</f>
        <v>#DIV/0!</v>
      </c>
      <c r="AT9" s="15" t="e">
        <f aca="false">(AE9/BZ9) - 1</f>
        <v>#DIV/0!</v>
      </c>
      <c r="AV9" s="344" t="n">
        <v>0.333333333333333</v>
      </c>
      <c r="AW9" s="376"/>
      <c r="AX9" s="377"/>
      <c r="AY9" s="376"/>
      <c r="AZ9" s="377"/>
      <c r="BA9" s="376"/>
      <c r="BB9" s="377"/>
      <c r="BC9" s="376"/>
      <c r="BD9" s="377"/>
      <c r="BE9" s="376"/>
      <c r="BF9" s="377"/>
      <c r="BG9" s="376"/>
      <c r="BH9" s="377"/>
      <c r="BI9" s="376"/>
      <c r="BJ9" s="377"/>
      <c r="BK9" s="376"/>
      <c r="BL9" s="377"/>
      <c r="BN9" s="340" t="n">
        <f aca="false">AW9+AY9+BA9+BC9+BE9+BG9+BI9+BK9</f>
        <v>0</v>
      </c>
      <c r="BO9" s="4" t="n">
        <f aca="false">AX9+AZ9+BB9+BD9+BF9+BH9+BJ9+BL9</f>
        <v>0</v>
      </c>
      <c r="BP9" s="341" t="e">
        <f aca="false">BO9/(BO9+BN9)</f>
        <v>#DIV/0!</v>
      </c>
      <c r="BQ9" s="4" t="n">
        <f aca="false">AW9+AX9+BE9+BF9</f>
        <v>0</v>
      </c>
      <c r="BR9" s="4" t="n">
        <f aca="false">AY9+AZ9+BG9+BH9</f>
        <v>0</v>
      </c>
      <c r="BS9" s="4" t="n">
        <f aca="false">BA9+BB9+BI9+BJ9</f>
        <v>0</v>
      </c>
      <c r="BT9" s="4" t="n">
        <f aca="false">SUM(BQ9:BS9)</f>
        <v>0</v>
      </c>
      <c r="BU9" s="15" t="e">
        <f aca="false">BR9/BT9</f>
        <v>#DIV/0!</v>
      </c>
      <c r="BV9" s="15" t="e">
        <f aca="false">BS9/BT9</f>
        <v>#DIV/0!</v>
      </c>
      <c r="BW9" s="4" t="n">
        <f aca="false">BC9+BD9+BK9+BL9</f>
        <v>0</v>
      </c>
      <c r="BX9" s="4" t="n">
        <f aca="false">SUM(AW9:BD9)</f>
        <v>0</v>
      </c>
      <c r="BY9" s="342" t="n">
        <f aca="false">SUM(BE9:BL9)</f>
        <v>0</v>
      </c>
      <c r="BZ9" s="343" t="n">
        <f aca="false">SUM(AW9:BL9)</f>
        <v>0</v>
      </c>
      <c r="CC9" s="15" t="n">
        <f aca="false">(BN9/DI9) - 1</f>
        <v>-1</v>
      </c>
      <c r="CD9" s="15" t="e">
        <f aca="false">(BO9/DJ9) - 1</f>
        <v>#DIV/0!</v>
      </c>
      <c r="CE9" s="15" t="e">
        <f aca="false">(BP9/DK9) - 1</f>
        <v>#DIV/0!</v>
      </c>
      <c r="CF9" s="15" t="n">
        <f aca="false">(BQ9/DL9) - 1</f>
        <v>-1</v>
      </c>
      <c r="CG9" s="15" t="e">
        <f aca="false">(BR9/DM9) - 1</f>
        <v>#DIV/0!</v>
      </c>
      <c r="CH9" s="15" t="e">
        <f aca="false">(BS9/DN9) - 1</f>
        <v>#DIV/0!</v>
      </c>
      <c r="CI9" s="15" t="n">
        <f aca="false">(BT9/DO9) - 1</f>
        <v>-1</v>
      </c>
      <c r="CJ9" s="15" t="e">
        <f aca="false">(BU9/DP9) - 1</f>
        <v>#DIV/0!</v>
      </c>
      <c r="CK9" s="15" t="e">
        <f aca="false">(BV9/DQ9) - 1</f>
        <v>#DIV/0!</v>
      </c>
      <c r="CL9" s="15" t="e">
        <f aca="false">(BW9/DR9) - 1</f>
        <v>#DIV/0!</v>
      </c>
      <c r="CM9" s="15" t="n">
        <f aca="false">(BX9/DS9) - 1</f>
        <v>-1</v>
      </c>
      <c r="CN9" s="15" t="e">
        <f aca="false">(BY9/DT9) - 1</f>
        <v>#DIV/0!</v>
      </c>
      <c r="CO9" s="15" t="n">
        <f aca="false">(BZ9/DU9) - 1</f>
        <v>-1</v>
      </c>
      <c r="CQ9" s="344" t="n">
        <v>0.333333333333333</v>
      </c>
      <c r="CR9" s="376" t="n">
        <v>1</v>
      </c>
      <c r="CS9" s="377"/>
      <c r="CT9" s="376"/>
      <c r="CU9" s="377"/>
      <c r="CV9" s="376"/>
      <c r="CW9" s="377"/>
      <c r="CX9" s="376"/>
      <c r="CY9" s="377"/>
      <c r="CZ9" s="376"/>
      <c r="DA9" s="377"/>
      <c r="DB9" s="376"/>
      <c r="DC9" s="377"/>
      <c r="DD9" s="376"/>
      <c r="DE9" s="377"/>
      <c r="DF9" s="376"/>
      <c r="DG9" s="377"/>
      <c r="DI9" s="340" t="n">
        <f aca="false">CR9+CT9+CV9+CX9+CZ9+DB9+DD9+DF9</f>
        <v>1</v>
      </c>
      <c r="DJ9" s="4" t="n">
        <f aca="false">CS9+CU9+CW9+CY9+DA9+DC9+DE9+DG9</f>
        <v>0</v>
      </c>
      <c r="DK9" s="341" t="n">
        <f aca="false">DJ9/(DJ9+DI9)</f>
        <v>0</v>
      </c>
      <c r="DL9" s="4" t="n">
        <f aca="false">CR9+CS9+CZ9+DA9</f>
        <v>1</v>
      </c>
      <c r="DM9" s="4" t="n">
        <f aca="false">CT9+CU9+DB9+DC9</f>
        <v>0</v>
      </c>
      <c r="DN9" s="4" t="n">
        <f aca="false">CV9+CW9+DD9+DE9</f>
        <v>0</v>
      </c>
      <c r="DO9" s="4" t="n">
        <f aca="false">SUM(DL9:DN9)</f>
        <v>1</v>
      </c>
      <c r="DP9" s="15" t="n">
        <f aca="false">DM9/DO9</f>
        <v>0</v>
      </c>
      <c r="DQ9" s="15" t="n">
        <f aca="false">DN9/DO9</f>
        <v>0</v>
      </c>
      <c r="DR9" s="4" t="n">
        <f aca="false">CX9+CY9+DF9+DG9</f>
        <v>0</v>
      </c>
      <c r="DS9" s="4" t="n">
        <f aca="false">SUM(CR9:CY9)</f>
        <v>1</v>
      </c>
      <c r="DT9" s="342" t="n">
        <f aca="false">SUM(CZ9:DG9)</f>
        <v>0</v>
      </c>
      <c r="DU9" s="343" t="n">
        <f aca="false">SUM(CR9:DG9)</f>
        <v>1</v>
      </c>
      <c r="DX9" s="15" t="e">
        <f aca="false">(DI9/FD9) - 1</f>
        <v>#DIV/0!</v>
      </c>
      <c r="DY9" s="15" t="e">
        <f aca="false">(DJ9/FE9) - 1</f>
        <v>#DIV/0!</v>
      </c>
      <c r="DZ9" s="15" t="e">
        <f aca="false">(DK9/FF9) - 1</f>
        <v>#DIV/0!</v>
      </c>
      <c r="EA9" s="15" t="e">
        <f aca="false">(DL9/FG9) - 1</f>
        <v>#DIV/0!</v>
      </c>
      <c r="EB9" s="15" t="e">
        <f aca="false">(DM9/FH9) - 1</f>
        <v>#DIV/0!</v>
      </c>
      <c r="EC9" s="15" t="e">
        <f aca="false">(DN9/FI9) - 1</f>
        <v>#DIV/0!</v>
      </c>
      <c r="ED9" s="15" t="e">
        <f aca="false">(DO9/FJ9) - 1</f>
        <v>#DIV/0!</v>
      </c>
      <c r="EE9" s="15" t="e">
        <f aca="false">(DP9/FK9) - 1</f>
        <v>#DIV/0!</v>
      </c>
      <c r="EF9" s="15" t="e">
        <f aca="false">(DQ9/FL9) - 1</f>
        <v>#DIV/0!</v>
      </c>
      <c r="EG9" s="15" t="e">
        <f aca="false">(DR9/FM9) - 1</f>
        <v>#DIV/0!</v>
      </c>
      <c r="EH9" s="15" t="e">
        <f aca="false">(DS9/FN9) - 1</f>
        <v>#DIV/0!</v>
      </c>
      <c r="EI9" s="15" t="e">
        <f aca="false">(DT9/FO9) - 1</f>
        <v>#DIV/0!</v>
      </c>
      <c r="EJ9" s="15" t="e">
        <f aca="false">(DU9/FP9) - 1</f>
        <v>#DIV/0!</v>
      </c>
    </row>
    <row r="10" customFormat="false" ht="15" hidden="false" customHeight="false" outlineLevel="0" collapsed="false">
      <c r="A10" s="349" t="n">
        <v>0.34375</v>
      </c>
      <c r="B10" s="472"/>
      <c r="C10" s="473"/>
      <c r="D10" s="472"/>
      <c r="E10" s="473"/>
      <c r="F10" s="472"/>
      <c r="G10" s="473"/>
      <c r="H10" s="474"/>
      <c r="I10" s="473"/>
      <c r="J10" s="472"/>
      <c r="K10" s="473"/>
      <c r="L10" s="472"/>
      <c r="M10" s="473"/>
      <c r="N10" s="472"/>
      <c r="O10" s="473"/>
      <c r="P10" s="472"/>
      <c r="Q10" s="473"/>
      <c r="S10" s="340" t="n">
        <f aca="false">B10+D10+F10+H10+J10+L10+N10+P10</f>
        <v>0</v>
      </c>
      <c r="T10" s="4" t="n">
        <f aca="false">C10+E10+G10+I10+K10+M10+O10+Q10</f>
        <v>0</v>
      </c>
      <c r="U10" s="341" t="e">
        <f aca="false">T10/(T10+S10)</f>
        <v>#DIV/0!</v>
      </c>
      <c r="V10" s="4" t="n">
        <f aca="false">B10+C10+J10+K10</f>
        <v>0</v>
      </c>
      <c r="W10" s="4" t="n">
        <f aca="false">D10+E10+L10+M10</f>
        <v>0</v>
      </c>
      <c r="X10" s="4" t="n">
        <f aca="false">F10+G10+N10+O10</f>
        <v>0</v>
      </c>
      <c r="Y10" s="4" t="n">
        <f aca="false">SUM(V10:X10)</f>
        <v>0</v>
      </c>
      <c r="Z10" s="15" t="e">
        <f aca="false">W10/Y10</f>
        <v>#DIV/0!</v>
      </c>
      <c r="AA10" s="15" t="e">
        <f aca="false">X10/Y10</f>
        <v>#DIV/0!</v>
      </c>
      <c r="AB10" s="4" t="n">
        <f aca="false">H10+I10+P10+Q10</f>
        <v>0</v>
      </c>
      <c r="AC10" s="4" t="n">
        <f aca="false">SUM(B10:I10)</f>
        <v>0</v>
      </c>
      <c r="AD10" s="342" t="n">
        <f aca="false">SUM(J10:Q10)</f>
        <v>0</v>
      </c>
      <c r="AE10" s="343" t="n">
        <f aca="false">SUM(B10:Q10)</f>
        <v>0</v>
      </c>
      <c r="AH10" s="15" t="e">
        <f aca="false">(S10/BN10) - 1</f>
        <v>#DIV/0!</v>
      </c>
      <c r="AI10" s="15" t="e">
        <f aca="false">(T10/BO10) - 1</f>
        <v>#DIV/0!</v>
      </c>
      <c r="AJ10" s="15" t="e">
        <f aca="false">(U10/BP10) - 1</f>
        <v>#DIV/0!</v>
      </c>
      <c r="AK10" s="15" t="e">
        <f aca="false">(V10/BQ10) - 1</f>
        <v>#DIV/0!</v>
      </c>
      <c r="AL10" s="15" t="e">
        <f aca="false">(W10/BR10) - 1</f>
        <v>#DIV/0!</v>
      </c>
      <c r="AM10" s="15" t="e">
        <f aca="false">(X10/BS10) - 1</f>
        <v>#DIV/0!</v>
      </c>
      <c r="AN10" s="15" t="e">
        <f aca="false">(Y10/BT10) - 1</f>
        <v>#DIV/0!</v>
      </c>
      <c r="AO10" s="15" t="e">
        <f aca="false">(Z10/BU10) - 1</f>
        <v>#DIV/0!</v>
      </c>
      <c r="AP10" s="15" t="e">
        <f aca="false">(AA10/BV10) - 1</f>
        <v>#DIV/0!</v>
      </c>
      <c r="AQ10" s="15" t="e">
        <f aca="false">(AB10/BW10) - 1</f>
        <v>#DIV/0!</v>
      </c>
      <c r="AR10" s="15" t="e">
        <f aca="false">(AC10/BX10) - 1</f>
        <v>#DIV/0!</v>
      </c>
      <c r="AS10" s="15" t="e">
        <f aca="false">(AD10/BY10) - 1</f>
        <v>#DIV/0!</v>
      </c>
      <c r="AT10" s="15" t="e">
        <f aca="false">(AE10/BZ10) - 1</f>
        <v>#DIV/0!</v>
      </c>
      <c r="AV10" s="349" t="n">
        <v>0.34375</v>
      </c>
      <c r="AW10" s="376"/>
      <c r="AX10" s="377"/>
      <c r="AY10" s="376"/>
      <c r="AZ10" s="377"/>
      <c r="BA10" s="376"/>
      <c r="BB10" s="377"/>
      <c r="BC10" s="333"/>
      <c r="BD10" s="377"/>
      <c r="BE10" s="376"/>
      <c r="BF10" s="377"/>
      <c r="BG10" s="376"/>
      <c r="BH10" s="377"/>
      <c r="BI10" s="376"/>
      <c r="BJ10" s="377"/>
      <c r="BK10" s="376"/>
      <c r="BL10" s="377"/>
      <c r="BN10" s="340" t="n">
        <f aca="false">AW10+AY10+BA10+BC10+BE10+BG10+BI10+BK10</f>
        <v>0</v>
      </c>
      <c r="BO10" s="4" t="n">
        <f aca="false">AX10+AZ10+BB10+BD10+BF10+BH10+BJ10+BL10</f>
        <v>0</v>
      </c>
      <c r="BP10" s="341" t="e">
        <f aca="false">BO10/(BO10+BN10)</f>
        <v>#DIV/0!</v>
      </c>
      <c r="BQ10" s="4" t="n">
        <f aca="false">AW10+AX10+BE10+BF10</f>
        <v>0</v>
      </c>
      <c r="BR10" s="4" t="n">
        <f aca="false">AY10+AZ10+BG10+BH10</f>
        <v>0</v>
      </c>
      <c r="BS10" s="4" t="n">
        <f aca="false">BA10+BB10+BI10+BJ10</f>
        <v>0</v>
      </c>
      <c r="BT10" s="4" t="n">
        <f aca="false">SUM(BQ10:BS10)</f>
        <v>0</v>
      </c>
      <c r="BU10" s="15" t="e">
        <f aca="false">BR10/BT10</f>
        <v>#DIV/0!</v>
      </c>
      <c r="BV10" s="15" t="e">
        <f aca="false">BS10/BT10</f>
        <v>#DIV/0!</v>
      </c>
      <c r="BW10" s="4" t="n">
        <f aca="false">BC10+BD10+BK10+BL10</f>
        <v>0</v>
      </c>
      <c r="BX10" s="4" t="n">
        <f aca="false">SUM(AW10:BD10)</f>
        <v>0</v>
      </c>
      <c r="BY10" s="342" t="n">
        <f aca="false">SUM(BE10:BL10)</f>
        <v>0</v>
      </c>
      <c r="BZ10" s="343" t="n">
        <f aca="false">SUM(AW10:BL10)</f>
        <v>0</v>
      </c>
      <c r="CC10" s="15" t="e">
        <f aca="false">(BN10/DI10) - 1</f>
        <v>#DIV/0!</v>
      </c>
      <c r="CD10" s="15" t="e">
        <f aca="false">(BO10/DJ10) - 1</f>
        <v>#DIV/0!</v>
      </c>
      <c r="CE10" s="15" t="e">
        <f aca="false">(BP10/DK10) - 1</f>
        <v>#DIV/0!</v>
      </c>
      <c r="CF10" s="15" t="e">
        <f aca="false">(BQ10/DL10) - 1</f>
        <v>#DIV/0!</v>
      </c>
      <c r="CG10" s="15" t="e">
        <f aca="false">(BR10/DM10) - 1</f>
        <v>#DIV/0!</v>
      </c>
      <c r="CH10" s="15" t="e">
        <f aca="false">(BS10/DN10) - 1</f>
        <v>#DIV/0!</v>
      </c>
      <c r="CI10" s="15" t="e">
        <f aca="false">(BT10/DO10) - 1</f>
        <v>#DIV/0!</v>
      </c>
      <c r="CJ10" s="15" t="e">
        <f aca="false">(BU10/DP10) - 1</f>
        <v>#DIV/0!</v>
      </c>
      <c r="CK10" s="15" t="e">
        <f aca="false">(BV10/DQ10) - 1</f>
        <v>#DIV/0!</v>
      </c>
      <c r="CL10" s="15" t="e">
        <f aca="false">(BW10/DR10) - 1</f>
        <v>#DIV/0!</v>
      </c>
      <c r="CM10" s="15" t="e">
        <f aca="false">(BX10/DS10) - 1</f>
        <v>#DIV/0!</v>
      </c>
      <c r="CN10" s="15" t="e">
        <f aca="false">(BY10/DT10) - 1</f>
        <v>#DIV/0!</v>
      </c>
      <c r="CO10" s="15" t="e">
        <f aca="false">(BZ10/DU10) - 1</f>
        <v>#DIV/0!</v>
      </c>
      <c r="CQ10" s="349" t="n">
        <v>0.34375</v>
      </c>
      <c r="CR10" s="376"/>
      <c r="CS10" s="377"/>
      <c r="CT10" s="376"/>
      <c r="CU10" s="377"/>
      <c r="CV10" s="376"/>
      <c r="CW10" s="377"/>
      <c r="CX10" s="333"/>
      <c r="CY10" s="377"/>
      <c r="CZ10" s="376"/>
      <c r="DA10" s="377"/>
      <c r="DB10" s="376"/>
      <c r="DC10" s="377"/>
      <c r="DD10" s="376"/>
      <c r="DE10" s="377"/>
      <c r="DF10" s="376"/>
      <c r="DG10" s="377"/>
      <c r="DI10" s="340" t="n">
        <f aca="false">CR10+CT10+CV10+CX10+CZ10+DB10+DD10+DF10</f>
        <v>0</v>
      </c>
      <c r="DJ10" s="4" t="n">
        <f aca="false">CS10+CU10+CW10+CY10+DA10+DC10+DE10+DG10</f>
        <v>0</v>
      </c>
      <c r="DK10" s="341" t="e">
        <f aca="false">DJ10/(DJ10+DI10)</f>
        <v>#DIV/0!</v>
      </c>
      <c r="DL10" s="4" t="n">
        <f aca="false">CR10+CS10+CZ10+DA10</f>
        <v>0</v>
      </c>
      <c r="DM10" s="4" t="n">
        <f aca="false">CT10+CU10+DB10+DC10</f>
        <v>0</v>
      </c>
      <c r="DN10" s="4" t="n">
        <f aca="false">CV10+CW10+DD10+DE10</f>
        <v>0</v>
      </c>
      <c r="DO10" s="4" t="n">
        <f aca="false">SUM(DL10:DN10)</f>
        <v>0</v>
      </c>
      <c r="DP10" s="15" t="e">
        <f aca="false">DM10/DO10</f>
        <v>#DIV/0!</v>
      </c>
      <c r="DQ10" s="15" t="e">
        <f aca="false">DN10/DO10</f>
        <v>#DIV/0!</v>
      </c>
      <c r="DR10" s="4" t="n">
        <f aca="false">CX10+CY10+DF10+DG10</f>
        <v>0</v>
      </c>
      <c r="DS10" s="4" t="n">
        <f aca="false">SUM(CR10:CY10)</f>
        <v>0</v>
      </c>
      <c r="DT10" s="342" t="n">
        <f aca="false">SUM(CZ10:DG10)</f>
        <v>0</v>
      </c>
      <c r="DU10" s="343" t="n">
        <f aca="false">SUM(CR10:DG10)</f>
        <v>0</v>
      </c>
      <c r="DX10" s="15" t="e">
        <f aca="false">(DI10/FD10) - 1</f>
        <v>#DIV/0!</v>
      </c>
      <c r="DY10" s="15" t="e">
        <f aca="false">(DJ10/FE10) - 1</f>
        <v>#DIV/0!</v>
      </c>
      <c r="DZ10" s="15" t="e">
        <f aca="false">(DK10/FF10) - 1</f>
        <v>#DIV/0!</v>
      </c>
      <c r="EA10" s="15" t="e">
        <f aca="false">(DL10/FG10) - 1</f>
        <v>#DIV/0!</v>
      </c>
      <c r="EB10" s="15" t="e">
        <f aca="false">(DM10/FH10) - 1</f>
        <v>#DIV/0!</v>
      </c>
      <c r="EC10" s="15" t="e">
        <f aca="false">(DN10/FI10) - 1</f>
        <v>#DIV/0!</v>
      </c>
      <c r="ED10" s="15" t="e">
        <f aca="false">(DO10/FJ10) - 1</f>
        <v>#DIV/0!</v>
      </c>
      <c r="EE10" s="15" t="e">
        <f aca="false">(DP10/FK10) - 1</f>
        <v>#DIV/0!</v>
      </c>
      <c r="EF10" s="15" t="e">
        <f aca="false">(DQ10/FL10) - 1</f>
        <v>#DIV/0!</v>
      </c>
      <c r="EG10" s="15" t="e">
        <f aca="false">(DR10/FM10) - 1</f>
        <v>#DIV/0!</v>
      </c>
      <c r="EH10" s="15" t="e">
        <f aca="false">(DS10/FN10) - 1</f>
        <v>#DIV/0!</v>
      </c>
      <c r="EI10" s="15" t="e">
        <f aca="false">(DT10/FO10) - 1</f>
        <v>#DIV/0!</v>
      </c>
      <c r="EJ10" s="15" t="e">
        <f aca="false">(DU10/FP10) - 1</f>
        <v>#DIV/0!</v>
      </c>
    </row>
    <row r="11" customFormat="false" ht="15" hidden="false" customHeight="false" outlineLevel="0" collapsed="false">
      <c r="A11" s="349" t="n">
        <v>0.354166666666667</v>
      </c>
      <c r="B11" s="472"/>
      <c r="C11" s="473"/>
      <c r="D11" s="472"/>
      <c r="E11" s="473"/>
      <c r="F11" s="472"/>
      <c r="G11" s="473"/>
      <c r="H11" s="472"/>
      <c r="I11" s="473"/>
      <c r="J11" s="472"/>
      <c r="K11" s="473"/>
      <c r="L11" s="472"/>
      <c r="M11" s="473"/>
      <c r="N11" s="472"/>
      <c r="O11" s="473"/>
      <c r="P11" s="472"/>
      <c r="Q11" s="473"/>
      <c r="S11" s="340" t="n">
        <f aca="false">B11+D11+F11+H11+J11+L11+N11+P11</f>
        <v>0</v>
      </c>
      <c r="T11" s="4" t="n">
        <f aca="false">C11+E11+G11+I11+K11+M11+O11+Q11</f>
        <v>0</v>
      </c>
      <c r="U11" s="341" t="e">
        <f aca="false">T11/(T11+S11)</f>
        <v>#DIV/0!</v>
      </c>
      <c r="V11" s="4" t="n">
        <f aca="false">B11+C11+J11+K11</f>
        <v>0</v>
      </c>
      <c r="W11" s="4" t="n">
        <f aca="false">D11+E11+L11+M11</f>
        <v>0</v>
      </c>
      <c r="X11" s="4" t="n">
        <f aca="false">F11+G11+N11+O11</f>
        <v>0</v>
      </c>
      <c r="Y11" s="4" t="n">
        <f aca="false">SUM(V11:X11)</f>
        <v>0</v>
      </c>
      <c r="Z11" s="15" t="e">
        <f aca="false">W11/Y11</f>
        <v>#DIV/0!</v>
      </c>
      <c r="AA11" s="15" t="e">
        <f aca="false">X11/Y11</f>
        <v>#DIV/0!</v>
      </c>
      <c r="AB11" s="4" t="n">
        <f aca="false">H11+I11+P11+Q11</f>
        <v>0</v>
      </c>
      <c r="AC11" s="4" t="n">
        <f aca="false">SUM(B11:I11)</f>
        <v>0</v>
      </c>
      <c r="AD11" s="342" t="n">
        <f aca="false">SUM(J11:Q11)</f>
        <v>0</v>
      </c>
      <c r="AE11" s="343" t="n">
        <f aca="false">SUM(B11:Q11)</f>
        <v>0</v>
      </c>
      <c r="AH11" s="15" t="e">
        <f aca="false">(S11/BN11) - 1</f>
        <v>#DIV/0!</v>
      </c>
      <c r="AI11" s="15" t="e">
        <f aca="false">(T11/BO11) - 1</f>
        <v>#DIV/0!</v>
      </c>
      <c r="AJ11" s="15" t="e">
        <f aca="false">(U11/BP11) - 1</f>
        <v>#DIV/0!</v>
      </c>
      <c r="AK11" s="15" t="e">
        <f aca="false">(V11/BQ11) - 1</f>
        <v>#DIV/0!</v>
      </c>
      <c r="AL11" s="15" t="e">
        <f aca="false">(W11/BR11) - 1</f>
        <v>#DIV/0!</v>
      </c>
      <c r="AM11" s="15" t="e">
        <f aca="false">(X11/BS11) - 1</f>
        <v>#DIV/0!</v>
      </c>
      <c r="AN11" s="15" t="e">
        <f aca="false">(Y11/BT11) - 1</f>
        <v>#DIV/0!</v>
      </c>
      <c r="AO11" s="15" t="e">
        <f aca="false">(Z11/BU11) - 1</f>
        <v>#DIV/0!</v>
      </c>
      <c r="AP11" s="15" t="e">
        <f aca="false">(AA11/BV11) - 1</f>
        <v>#DIV/0!</v>
      </c>
      <c r="AQ11" s="15" t="e">
        <f aca="false">(AB11/BW11) - 1</f>
        <v>#DIV/0!</v>
      </c>
      <c r="AR11" s="15" t="e">
        <f aca="false">(AC11/BX11) - 1</f>
        <v>#DIV/0!</v>
      </c>
      <c r="AS11" s="15" t="e">
        <f aca="false">(AD11/BY11) - 1</f>
        <v>#DIV/0!</v>
      </c>
      <c r="AT11" s="15" t="e">
        <f aca="false">(AE11/BZ11) - 1</f>
        <v>#DIV/0!</v>
      </c>
      <c r="AV11" s="349" t="n">
        <v>0.354166666666667</v>
      </c>
      <c r="AW11" s="376"/>
      <c r="AX11" s="377"/>
      <c r="AY11" s="376"/>
      <c r="AZ11" s="377"/>
      <c r="BA11" s="376"/>
      <c r="BB11" s="377"/>
      <c r="BC11" s="376"/>
      <c r="BD11" s="377"/>
      <c r="BE11" s="376"/>
      <c r="BF11" s="377"/>
      <c r="BG11" s="376"/>
      <c r="BH11" s="377"/>
      <c r="BI11" s="376"/>
      <c r="BJ11" s="377"/>
      <c r="BK11" s="376"/>
      <c r="BL11" s="377"/>
      <c r="BN11" s="340" t="n">
        <f aca="false">AW11+AY11+BA11+BC11+BE11+BG11+BI11+BK11</f>
        <v>0</v>
      </c>
      <c r="BO11" s="4" t="n">
        <f aca="false">AX11+AZ11+BB11+BD11+BF11+BH11+BJ11+BL11</f>
        <v>0</v>
      </c>
      <c r="BP11" s="341" t="e">
        <f aca="false">BO11/(BO11+BN11)</f>
        <v>#DIV/0!</v>
      </c>
      <c r="BQ11" s="4" t="n">
        <f aca="false">AW11+AX11+BE11+BF11</f>
        <v>0</v>
      </c>
      <c r="BR11" s="4" t="n">
        <f aca="false">AY11+AZ11+BG11+BH11</f>
        <v>0</v>
      </c>
      <c r="BS11" s="4" t="n">
        <f aca="false">BA11+BB11+BI11+BJ11</f>
        <v>0</v>
      </c>
      <c r="BT11" s="4" t="n">
        <f aca="false">SUM(BQ11:BS11)</f>
        <v>0</v>
      </c>
      <c r="BU11" s="15" t="e">
        <f aca="false">BR11/BT11</f>
        <v>#DIV/0!</v>
      </c>
      <c r="BV11" s="15" t="e">
        <f aca="false">BS11/BT11</f>
        <v>#DIV/0!</v>
      </c>
      <c r="BW11" s="4" t="n">
        <f aca="false">BC11+BD11+BK11+BL11</f>
        <v>0</v>
      </c>
      <c r="BX11" s="4" t="n">
        <f aca="false">SUM(AW11:BD11)</f>
        <v>0</v>
      </c>
      <c r="BY11" s="342" t="n">
        <f aca="false">SUM(BE11:BL11)</f>
        <v>0</v>
      </c>
      <c r="BZ11" s="343" t="n">
        <f aca="false">SUM(AW11:BL11)</f>
        <v>0</v>
      </c>
      <c r="CC11" s="15" t="e">
        <f aca="false">(BN11/DI11) - 1</f>
        <v>#DIV/0!</v>
      </c>
      <c r="CD11" s="15" t="n">
        <f aca="false">(BO11/DJ11) - 1</f>
        <v>-1</v>
      </c>
      <c r="CE11" s="15" t="e">
        <f aca="false">(BP11/DK11) - 1</f>
        <v>#DIV/0!</v>
      </c>
      <c r="CF11" s="15" t="n">
        <f aca="false">(BQ11/DL11) - 1</f>
        <v>-1</v>
      </c>
      <c r="CG11" s="15" t="e">
        <f aca="false">(BR11/DM11) - 1</f>
        <v>#DIV/0!</v>
      </c>
      <c r="CH11" s="15" t="e">
        <f aca="false">(BS11/DN11) - 1</f>
        <v>#DIV/0!</v>
      </c>
      <c r="CI11" s="15" t="n">
        <f aca="false">(BT11/DO11) - 1</f>
        <v>-1</v>
      </c>
      <c r="CJ11" s="15" t="e">
        <f aca="false">(BU11/DP11) - 1</f>
        <v>#DIV/0!</v>
      </c>
      <c r="CK11" s="15" t="e">
        <f aca="false">(BV11/DQ11) - 1</f>
        <v>#DIV/0!</v>
      </c>
      <c r="CL11" s="15" t="e">
        <f aca="false">(BW11/DR11) - 1</f>
        <v>#DIV/0!</v>
      </c>
      <c r="CM11" s="15" t="n">
        <f aca="false">(BX11/DS11) - 1</f>
        <v>-1</v>
      </c>
      <c r="CN11" s="15" t="e">
        <f aca="false">(BY11/DT11) - 1</f>
        <v>#DIV/0!</v>
      </c>
      <c r="CO11" s="15" t="n">
        <f aca="false">(BZ11/DU11) - 1</f>
        <v>-1</v>
      </c>
      <c r="CQ11" s="349" t="n">
        <v>0.354166666666667</v>
      </c>
      <c r="CR11" s="376"/>
      <c r="CS11" s="377" t="n">
        <v>1</v>
      </c>
      <c r="CT11" s="376"/>
      <c r="CU11" s="377"/>
      <c r="CV11" s="376"/>
      <c r="CW11" s="377"/>
      <c r="CX11" s="376"/>
      <c r="CY11" s="377"/>
      <c r="CZ11" s="376"/>
      <c r="DA11" s="377"/>
      <c r="DB11" s="376"/>
      <c r="DC11" s="377"/>
      <c r="DD11" s="376"/>
      <c r="DE11" s="377"/>
      <c r="DF11" s="376"/>
      <c r="DG11" s="377"/>
      <c r="DI11" s="340" t="n">
        <f aca="false">CR11+CT11+CV11+CX11+CZ11+DB11+DD11+DF11</f>
        <v>0</v>
      </c>
      <c r="DJ11" s="4" t="n">
        <f aca="false">CS11+CU11+CW11+CY11+DA11+DC11+DE11+DG11</f>
        <v>1</v>
      </c>
      <c r="DK11" s="341" t="n">
        <f aca="false">DJ11/(DJ11+DI11)</f>
        <v>1</v>
      </c>
      <c r="DL11" s="4" t="n">
        <f aca="false">CR11+CS11+CZ11+DA11</f>
        <v>1</v>
      </c>
      <c r="DM11" s="4" t="n">
        <f aca="false">CT11+CU11+DB11+DC11</f>
        <v>0</v>
      </c>
      <c r="DN11" s="4" t="n">
        <f aca="false">CV11+CW11+DD11+DE11</f>
        <v>0</v>
      </c>
      <c r="DO11" s="4" t="n">
        <f aca="false">SUM(DL11:DN11)</f>
        <v>1</v>
      </c>
      <c r="DP11" s="15" t="n">
        <f aca="false">DM11/DO11</f>
        <v>0</v>
      </c>
      <c r="DQ11" s="15" t="n">
        <f aca="false">DN11/DO11</f>
        <v>0</v>
      </c>
      <c r="DR11" s="4" t="n">
        <f aca="false">CX11+CY11+DF11+DG11</f>
        <v>0</v>
      </c>
      <c r="DS11" s="4" t="n">
        <f aca="false">SUM(CR11:CY11)</f>
        <v>1</v>
      </c>
      <c r="DT11" s="342" t="n">
        <f aca="false">SUM(CZ11:DG11)</f>
        <v>0</v>
      </c>
      <c r="DU11" s="343" t="n">
        <f aca="false">SUM(CR11:DG11)</f>
        <v>1</v>
      </c>
      <c r="DX11" s="15" t="e">
        <f aca="false">(DI11/FD11) - 1</f>
        <v>#DIV/0!</v>
      </c>
      <c r="DY11" s="15" t="e">
        <f aca="false">(DJ11/FE11) - 1</f>
        <v>#DIV/0!</v>
      </c>
      <c r="DZ11" s="15" t="e">
        <f aca="false">(DK11/FF11) - 1</f>
        <v>#DIV/0!</v>
      </c>
      <c r="EA11" s="15" t="e">
        <f aca="false">(DL11/FG11) - 1</f>
        <v>#DIV/0!</v>
      </c>
      <c r="EB11" s="15" t="e">
        <f aca="false">(DM11/FH11) - 1</f>
        <v>#DIV/0!</v>
      </c>
      <c r="EC11" s="15" t="e">
        <f aca="false">(DN11/FI11) - 1</f>
        <v>#DIV/0!</v>
      </c>
      <c r="ED11" s="15" t="e">
        <f aca="false">(DO11/FJ11) - 1</f>
        <v>#DIV/0!</v>
      </c>
      <c r="EE11" s="15" t="e">
        <f aca="false">(DP11/FK11) - 1</f>
        <v>#DIV/0!</v>
      </c>
      <c r="EF11" s="15" t="e">
        <f aca="false">(DQ11/FL11) - 1</f>
        <v>#DIV/0!</v>
      </c>
      <c r="EG11" s="15" t="e">
        <f aca="false">(DR11/FM11) - 1</f>
        <v>#DIV/0!</v>
      </c>
      <c r="EH11" s="15" t="e">
        <f aca="false">(DS11/FN11) - 1</f>
        <v>#DIV/0!</v>
      </c>
      <c r="EI11" s="15" t="e">
        <f aca="false">(DT11/FO11) - 1</f>
        <v>#DIV/0!</v>
      </c>
      <c r="EJ11" s="15" t="e">
        <f aca="false">(DU11/FP11) - 1</f>
        <v>#DIV/0!</v>
      </c>
    </row>
    <row r="12" customFormat="false" ht="15" hidden="false" customHeight="false" outlineLevel="0" collapsed="false">
      <c r="A12" s="349" t="n">
        <v>0.364583333333333</v>
      </c>
      <c r="B12" s="472"/>
      <c r="C12" s="473"/>
      <c r="D12" s="472"/>
      <c r="E12" s="473"/>
      <c r="F12" s="472"/>
      <c r="G12" s="473"/>
      <c r="H12" s="472"/>
      <c r="I12" s="473"/>
      <c r="J12" s="472"/>
      <c r="K12" s="473"/>
      <c r="L12" s="472"/>
      <c r="M12" s="473"/>
      <c r="N12" s="472"/>
      <c r="O12" s="473"/>
      <c r="P12" s="472"/>
      <c r="Q12" s="473"/>
      <c r="S12" s="340" t="n">
        <f aca="false">B12+D12+F12+H12+J12+L12+N12+P12</f>
        <v>0</v>
      </c>
      <c r="T12" s="4" t="n">
        <f aca="false">C12+E12+G12+I12+K12+M12+O12+Q12</f>
        <v>0</v>
      </c>
      <c r="U12" s="341" t="e">
        <f aca="false">T12/(T12+S12)</f>
        <v>#DIV/0!</v>
      </c>
      <c r="V12" s="4" t="n">
        <f aca="false">B12+C12+J12+K12</f>
        <v>0</v>
      </c>
      <c r="W12" s="4" t="n">
        <f aca="false">D12+E12+L12+M12</f>
        <v>0</v>
      </c>
      <c r="X12" s="4" t="n">
        <f aca="false">F12+G12+N12+O12</f>
        <v>0</v>
      </c>
      <c r="Y12" s="4" t="n">
        <f aca="false">SUM(V12:X12)</f>
        <v>0</v>
      </c>
      <c r="Z12" s="15" t="e">
        <f aca="false">W12/Y12</f>
        <v>#DIV/0!</v>
      </c>
      <c r="AA12" s="15" t="e">
        <f aca="false">X12/Y12</f>
        <v>#DIV/0!</v>
      </c>
      <c r="AB12" s="4" t="n">
        <f aca="false">H12+I12+P12+Q12</f>
        <v>0</v>
      </c>
      <c r="AC12" s="4" t="n">
        <f aca="false">SUM(B12:I12)</f>
        <v>0</v>
      </c>
      <c r="AD12" s="342" t="n">
        <f aca="false">SUM(J12:Q12)</f>
        <v>0</v>
      </c>
      <c r="AE12" s="343" t="n">
        <f aca="false">SUM(B12:Q12)</f>
        <v>0</v>
      </c>
      <c r="AH12" s="15" t="e">
        <f aca="false">(S12/BN12) - 1</f>
        <v>#DIV/0!</v>
      </c>
      <c r="AI12" s="15" t="e">
        <f aca="false">(T12/BO12) - 1</f>
        <v>#DIV/0!</v>
      </c>
      <c r="AJ12" s="15" t="e">
        <f aca="false">(U12/BP12) - 1</f>
        <v>#DIV/0!</v>
      </c>
      <c r="AK12" s="15" t="e">
        <f aca="false">(V12/BQ12) - 1</f>
        <v>#DIV/0!</v>
      </c>
      <c r="AL12" s="15" t="e">
        <f aca="false">(W12/BR12) - 1</f>
        <v>#DIV/0!</v>
      </c>
      <c r="AM12" s="15" t="e">
        <f aca="false">(X12/BS12) - 1</f>
        <v>#DIV/0!</v>
      </c>
      <c r="AN12" s="15" t="e">
        <f aca="false">(Y12/BT12) - 1</f>
        <v>#DIV/0!</v>
      </c>
      <c r="AO12" s="15" t="e">
        <f aca="false">(Z12/BU12) - 1</f>
        <v>#DIV/0!</v>
      </c>
      <c r="AP12" s="15" t="e">
        <f aca="false">(AA12/BV12) - 1</f>
        <v>#DIV/0!</v>
      </c>
      <c r="AQ12" s="15" t="e">
        <f aca="false">(AB12/BW12) - 1</f>
        <v>#DIV/0!</v>
      </c>
      <c r="AR12" s="15" t="e">
        <f aca="false">(AC12/BX12) - 1</f>
        <v>#DIV/0!</v>
      </c>
      <c r="AS12" s="15" t="e">
        <f aca="false">(AD12/BY12) - 1</f>
        <v>#DIV/0!</v>
      </c>
      <c r="AT12" s="15" t="e">
        <f aca="false">(AE12/BZ12) - 1</f>
        <v>#DIV/0!</v>
      </c>
      <c r="AV12" s="349" t="n">
        <v>0.364583333333333</v>
      </c>
      <c r="AW12" s="376"/>
      <c r="AX12" s="377"/>
      <c r="AY12" s="376"/>
      <c r="AZ12" s="377"/>
      <c r="BA12" s="376"/>
      <c r="BB12" s="377"/>
      <c r="BC12" s="376"/>
      <c r="BD12" s="377"/>
      <c r="BE12" s="376"/>
      <c r="BF12" s="377"/>
      <c r="BG12" s="376"/>
      <c r="BH12" s="377"/>
      <c r="BI12" s="376"/>
      <c r="BJ12" s="377"/>
      <c r="BK12" s="376"/>
      <c r="BL12" s="377"/>
      <c r="BN12" s="340" t="n">
        <f aca="false">AW12+AY12+BA12+BC12+BE12+BG12+BI12+BK12</f>
        <v>0</v>
      </c>
      <c r="BO12" s="4" t="n">
        <f aca="false">AX12+AZ12+BB12+BD12+BF12+BH12+BJ12+BL12</f>
        <v>0</v>
      </c>
      <c r="BP12" s="341" t="e">
        <f aca="false">BO12/(BO12+BN12)</f>
        <v>#DIV/0!</v>
      </c>
      <c r="BQ12" s="4" t="n">
        <f aca="false">AW12+AX12+BE12+BF12</f>
        <v>0</v>
      </c>
      <c r="BR12" s="4" t="n">
        <f aca="false">AY12+AZ12+BG12+BH12</f>
        <v>0</v>
      </c>
      <c r="BS12" s="4" t="n">
        <f aca="false">BA12+BB12+BI12+BJ12</f>
        <v>0</v>
      </c>
      <c r="BT12" s="4" t="n">
        <f aca="false">SUM(BQ12:BS12)</f>
        <v>0</v>
      </c>
      <c r="BU12" s="15" t="e">
        <f aca="false">BR12/BT12</f>
        <v>#DIV/0!</v>
      </c>
      <c r="BV12" s="15" t="e">
        <f aca="false">BS12/BT12</f>
        <v>#DIV/0!</v>
      </c>
      <c r="BW12" s="4" t="n">
        <f aca="false">BC12+BD12+BK12+BL12</f>
        <v>0</v>
      </c>
      <c r="BX12" s="4" t="n">
        <f aca="false">SUM(AW12:BD12)</f>
        <v>0</v>
      </c>
      <c r="BY12" s="342" t="n">
        <f aca="false">SUM(BE12:BL12)</f>
        <v>0</v>
      </c>
      <c r="BZ12" s="343" t="n">
        <f aca="false">SUM(AW12:BL12)</f>
        <v>0</v>
      </c>
      <c r="CC12" s="15" t="n">
        <f aca="false">(BN12/DI12) - 1</f>
        <v>-1</v>
      </c>
      <c r="CD12" s="15" t="n">
        <f aca="false">(BO12/DJ12) - 1</f>
        <v>-1</v>
      </c>
      <c r="CE12" s="15" t="e">
        <f aca="false">(BP12/DK12) - 1</f>
        <v>#DIV/0!</v>
      </c>
      <c r="CF12" s="15" t="e">
        <f aca="false">(BQ12/DL12) - 1</f>
        <v>#DIV/0!</v>
      </c>
      <c r="CG12" s="15" t="n">
        <f aca="false">(BR12/DM12) - 1</f>
        <v>-1</v>
      </c>
      <c r="CH12" s="15" t="e">
        <f aca="false">(BS12/DN12) - 1</f>
        <v>#DIV/0!</v>
      </c>
      <c r="CI12" s="15" t="n">
        <f aca="false">(BT12/DO12) - 1</f>
        <v>-1</v>
      </c>
      <c r="CJ12" s="15" t="e">
        <f aca="false">(BU12/DP12) - 1</f>
        <v>#DIV/0!</v>
      </c>
      <c r="CK12" s="15" t="e">
        <f aca="false">(BV12/DQ12) - 1</f>
        <v>#DIV/0!</v>
      </c>
      <c r="CL12" s="15" t="e">
        <f aca="false">(BW12/DR12) - 1</f>
        <v>#DIV/0!</v>
      </c>
      <c r="CM12" s="15" t="n">
        <f aca="false">(BX12/DS12) - 1</f>
        <v>-1</v>
      </c>
      <c r="CN12" s="15" t="e">
        <f aca="false">(BY12/DT12) - 1</f>
        <v>#DIV/0!</v>
      </c>
      <c r="CO12" s="15" t="n">
        <f aca="false">(BZ12/DU12) - 1</f>
        <v>-1</v>
      </c>
      <c r="CQ12" s="349" t="n">
        <v>0.364583333333333</v>
      </c>
      <c r="CR12" s="376"/>
      <c r="CS12" s="377"/>
      <c r="CT12" s="376" t="n">
        <v>1</v>
      </c>
      <c r="CU12" s="377" t="n">
        <v>1</v>
      </c>
      <c r="CV12" s="376"/>
      <c r="CW12" s="377"/>
      <c r="CX12" s="376"/>
      <c r="CY12" s="377"/>
      <c r="CZ12" s="376"/>
      <c r="DA12" s="377"/>
      <c r="DB12" s="376"/>
      <c r="DC12" s="377"/>
      <c r="DD12" s="376"/>
      <c r="DE12" s="377"/>
      <c r="DF12" s="376"/>
      <c r="DG12" s="377"/>
      <c r="DI12" s="340" t="n">
        <f aca="false">CR12+CT12+CV12+CX12+CZ12+DB12+DD12+DF12</f>
        <v>1</v>
      </c>
      <c r="DJ12" s="4" t="n">
        <f aca="false">CS12+CU12+CW12+CY12+DA12+DC12+DE12+DG12</f>
        <v>1</v>
      </c>
      <c r="DK12" s="341" t="n">
        <f aca="false">DJ12/(DJ12+DI12)</f>
        <v>0.5</v>
      </c>
      <c r="DL12" s="4" t="n">
        <f aca="false">CR12+CS12+CZ12+DA12</f>
        <v>0</v>
      </c>
      <c r="DM12" s="4" t="n">
        <f aca="false">CT12+CU12+DB12+DC12</f>
        <v>2</v>
      </c>
      <c r="DN12" s="4" t="n">
        <f aca="false">CV12+CW12+DD12+DE12</f>
        <v>0</v>
      </c>
      <c r="DO12" s="4" t="n">
        <f aca="false">SUM(DL12:DN12)</f>
        <v>2</v>
      </c>
      <c r="DP12" s="15" t="n">
        <f aca="false">DM12/DO12</f>
        <v>1</v>
      </c>
      <c r="DQ12" s="15" t="n">
        <f aca="false">DN12/DO12</f>
        <v>0</v>
      </c>
      <c r="DR12" s="4" t="n">
        <f aca="false">CX12+CY12+DF12+DG12</f>
        <v>0</v>
      </c>
      <c r="DS12" s="4" t="n">
        <f aca="false">SUM(CR12:CY12)</f>
        <v>2</v>
      </c>
      <c r="DT12" s="342" t="n">
        <f aca="false">SUM(CZ12:DG12)</f>
        <v>0</v>
      </c>
      <c r="DU12" s="343" t="n">
        <f aca="false">SUM(CR12:DG12)</f>
        <v>2</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row>
    <row r="13" customFormat="false" ht="15" hidden="false" customHeight="false" outlineLevel="0" collapsed="false">
      <c r="A13" s="349" t="n">
        <v>0.375</v>
      </c>
      <c r="B13" s="475"/>
      <c r="C13" s="476"/>
      <c r="D13" s="475"/>
      <c r="E13" s="476"/>
      <c r="F13" s="475"/>
      <c r="G13" s="476"/>
      <c r="H13" s="475"/>
      <c r="I13" s="476"/>
      <c r="J13" s="475"/>
      <c r="K13" s="476"/>
      <c r="L13" s="475"/>
      <c r="M13" s="476"/>
      <c r="N13" s="475"/>
      <c r="O13" s="476"/>
      <c r="P13" s="475"/>
      <c r="Q13" s="476"/>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row>
    <row r="14" customFormat="false" ht="14.25" hidden="false" customHeight="false" outlineLevel="0" collapsed="false">
      <c r="A14" s="356" t="s">
        <v>17</v>
      </c>
      <c r="B14" s="357" t="n">
        <f aca="false">SUM(B5:B12)</f>
        <v>3</v>
      </c>
      <c r="C14" s="357" t="n">
        <f aca="false">SUM(C5:C12)</f>
        <v>3</v>
      </c>
      <c r="D14" s="357" t="n">
        <f aca="false">SUM(D5:D12)</f>
        <v>0</v>
      </c>
      <c r="E14" s="357" t="n">
        <f aca="false">SUM(E5:E12)</f>
        <v>2</v>
      </c>
      <c r="F14" s="357" t="n">
        <f aca="false">SUM(F5:F12)</f>
        <v>1</v>
      </c>
      <c r="G14" s="357" t="n">
        <f aca="false">SUM(G5:G12)</f>
        <v>0</v>
      </c>
      <c r="H14" s="357" t="n">
        <f aca="false">SUM(H5:H12)</f>
        <v>1</v>
      </c>
      <c r="I14" s="357" t="n">
        <f aca="false">SUM(I5:I12)</f>
        <v>0</v>
      </c>
      <c r="J14" s="357" t="n">
        <f aca="false">SUM(J5:J12)</f>
        <v>0</v>
      </c>
      <c r="K14" s="357" t="n">
        <f aca="false">SUM(K5:K12)</f>
        <v>0</v>
      </c>
      <c r="L14" s="357" t="n">
        <f aca="false">SUM(L5:L12)</f>
        <v>0</v>
      </c>
      <c r="M14" s="357" t="n">
        <f aca="false">SUM(M5:M12)</f>
        <v>0</v>
      </c>
      <c r="N14" s="357" t="n">
        <f aca="false">SUM(N5:N12)</f>
        <v>0</v>
      </c>
      <c r="O14" s="357" t="n">
        <f aca="false">SUM(O5:O12)</f>
        <v>0</v>
      </c>
      <c r="P14" s="357" t="n">
        <f aca="false">SUM(P5:P12)</f>
        <v>0</v>
      </c>
      <c r="Q14" s="357" t="n">
        <f aca="false">SUM(Q5:Q12)</f>
        <v>0</v>
      </c>
      <c r="S14" s="358" t="n">
        <f aca="false">B14+D14+F14+H14+J14+L14+N14+P14</f>
        <v>5</v>
      </c>
      <c r="T14" s="359" t="n">
        <f aca="false">C14+E14+G14+I14+K14+M14+O14+Q14</f>
        <v>5</v>
      </c>
      <c r="U14" s="360" t="n">
        <f aca="false">T14/(T14+S14)</f>
        <v>0.5</v>
      </c>
      <c r="V14" s="359" t="n">
        <f aca="false">B14+C14+J14+K14</f>
        <v>6</v>
      </c>
      <c r="W14" s="359" t="n">
        <f aca="false">D14+E14+L14+M14</f>
        <v>2</v>
      </c>
      <c r="X14" s="359" t="n">
        <f aca="false">F14+G14+N14+O14</f>
        <v>1</v>
      </c>
      <c r="Y14" s="359" t="n">
        <f aca="false">SUM(V14:X14)</f>
        <v>9</v>
      </c>
      <c r="Z14" s="15" t="n">
        <f aca="false">W14/Y14</f>
        <v>0.222222222222222</v>
      </c>
      <c r="AA14" s="15" t="n">
        <f aca="false">X14/Y14</f>
        <v>0.111111111111111</v>
      </c>
      <c r="AB14" s="359" t="n">
        <f aca="false">H14+I14+P14+Q14</f>
        <v>1</v>
      </c>
      <c r="AC14" s="359" t="n">
        <f aca="false">SUM(B14:I14)</f>
        <v>10</v>
      </c>
      <c r="AD14" s="361" t="n">
        <f aca="false">SUM(J14:Q14)</f>
        <v>0</v>
      </c>
      <c r="AE14" s="362" t="n">
        <f aca="false">SUM(B14:Q14)</f>
        <v>10</v>
      </c>
      <c r="AH14" s="15" t="e">
        <f aca="false">(S14/BN14) - 1</f>
        <v>#DIV/0!</v>
      </c>
      <c r="AI14" s="15" t="e">
        <f aca="false">(T14/BO14) - 1</f>
        <v>#DIV/0!</v>
      </c>
      <c r="AJ14" s="15" t="e">
        <f aca="false">(U14/BP14) - 1</f>
        <v>#DIV/0!</v>
      </c>
      <c r="AK14" s="15" t="e">
        <f aca="false">(V14/BQ14) - 1</f>
        <v>#DIV/0!</v>
      </c>
      <c r="AL14" s="15" t="e">
        <f aca="false">(W14/BR14) - 1</f>
        <v>#DIV/0!</v>
      </c>
      <c r="AM14" s="15" t="e">
        <f aca="false">(X14/BS14) - 1</f>
        <v>#DIV/0!</v>
      </c>
      <c r="AN14" s="15" t="e">
        <f aca="false">(Y14/BT14) - 1</f>
        <v>#DIV/0!</v>
      </c>
      <c r="AO14" s="15" t="e">
        <f aca="false">(Z14/BU14) - 1</f>
        <v>#DIV/0!</v>
      </c>
      <c r="AP14" s="15" t="e">
        <f aca="false">(AA14/BV14) - 1</f>
        <v>#DIV/0!</v>
      </c>
      <c r="AQ14" s="15" t="e">
        <f aca="false">(AB14/BW14) - 1</f>
        <v>#DIV/0!</v>
      </c>
      <c r="AR14" s="15" t="e">
        <f aca="false">(AC14/BX14) - 1</f>
        <v>#DIV/0!</v>
      </c>
      <c r="AS14" s="15" t="e">
        <f aca="false">(AD14/BY14) - 1</f>
        <v>#DIV/0!</v>
      </c>
      <c r="AT14" s="15" t="e">
        <f aca="false">(AE14/BZ14) - 1</f>
        <v>#DIV/0!</v>
      </c>
      <c r="AV14" s="356" t="s">
        <v>17</v>
      </c>
      <c r="AW14" s="357" t="n">
        <f aca="false">SUM(AW5:AW12)</f>
        <v>0</v>
      </c>
      <c r="AX14" s="357" t="n">
        <f aca="false">SUM(AX5:AX12)</f>
        <v>0</v>
      </c>
      <c r="AY14" s="357" t="n">
        <f aca="false">SUM(AY5:AY12)</f>
        <v>0</v>
      </c>
      <c r="AZ14" s="357" t="n">
        <f aca="false">SUM(AZ5:AZ12)</f>
        <v>0</v>
      </c>
      <c r="BA14" s="357" t="n">
        <f aca="false">SUM(BA5:BA12)</f>
        <v>0</v>
      </c>
      <c r="BB14" s="357" t="n">
        <f aca="false">SUM(BB5:BB12)</f>
        <v>0</v>
      </c>
      <c r="BC14" s="357" t="n">
        <f aca="false">SUM(BC5:BC12)</f>
        <v>0</v>
      </c>
      <c r="BD14" s="357" t="n">
        <f aca="false">SUM(BD5:BD12)</f>
        <v>0</v>
      </c>
      <c r="BE14" s="357" t="n">
        <f aca="false">SUM(BE5:BE12)</f>
        <v>0</v>
      </c>
      <c r="BF14" s="357" t="n">
        <f aca="false">SUM(BF5:BF12)</f>
        <v>0</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0</v>
      </c>
      <c r="BO14" s="359" t="n">
        <f aca="false">AX14+AZ14+BB14+BD14+BF14+BH14+BJ14+BL14</f>
        <v>0</v>
      </c>
      <c r="BP14" s="360" t="e">
        <f aca="false">BO14/(BO14+BN14)</f>
        <v>#DIV/0!</v>
      </c>
      <c r="BQ14" s="359" t="n">
        <f aca="false">AW14+AX14+BE14+BF14</f>
        <v>0</v>
      </c>
      <c r="BR14" s="359" t="n">
        <f aca="false">AY14+AZ14+BG14+BH14</f>
        <v>0</v>
      </c>
      <c r="BS14" s="359" t="n">
        <f aca="false">BA14+BB14+BI14+BJ14</f>
        <v>0</v>
      </c>
      <c r="BT14" s="359" t="n">
        <f aca="false">SUM(BQ14:BS14)</f>
        <v>0</v>
      </c>
      <c r="BU14" s="15" t="e">
        <f aca="false">BR14/BT14</f>
        <v>#DIV/0!</v>
      </c>
      <c r="BV14" s="15" t="e">
        <f aca="false">BS14/BT14</f>
        <v>#DIV/0!</v>
      </c>
      <c r="BW14" s="359" t="n">
        <f aca="false">BC14+BD14+BK14+BL14</f>
        <v>0</v>
      </c>
      <c r="BX14" s="359" t="n">
        <f aca="false">SUM(AW14:BD14)</f>
        <v>0</v>
      </c>
      <c r="BY14" s="361" t="n">
        <f aca="false">SUM(BE14:BL14)</f>
        <v>0</v>
      </c>
      <c r="BZ14" s="362" t="n">
        <f aca="false">SUM(AW14:BL14)</f>
        <v>0</v>
      </c>
      <c r="CC14" s="15" t="n">
        <f aca="false">(BN14/DI14) - 1</f>
        <v>-1</v>
      </c>
      <c r="CD14" s="15" t="n">
        <f aca="false">(BO14/DJ14) - 1</f>
        <v>-1</v>
      </c>
      <c r="CE14" s="15" t="e">
        <f aca="false">(BP14/DK14) - 1</f>
        <v>#DIV/0!</v>
      </c>
      <c r="CF14" s="15" t="n">
        <f aca="false">(BQ14/DL14) - 1</f>
        <v>-1</v>
      </c>
      <c r="CG14" s="15" t="n">
        <f aca="false">(BR14/DM14) - 1</f>
        <v>-1</v>
      </c>
      <c r="CH14" s="15" t="e">
        <f aca="false">(BS14/DN14) - 1</f>
        <v>#DIV/0!</v>
      </c>
      <c r="CI14" s="15" t="n">
        <f aca="false">(BT14/DO14) - 1</f>
        <v>-1</v>
      </c>
      <c r="CJ14" s="15" t="e">
        <f aca="false">(BU14/DP14) - 1</f>
        <v>#DIV/0!</v>
      </c>
      <c r="CK14" s="15" t="e">
        <f aca="false">(BV14/DQ14) - 1</f>
        <v>#DIV/0!</v>
      </c>
      <c r="CL14" s="15" t="e">
        <f aca="false">(BW14/DR14) - 1</f>
        <v>#DIV/0!</v>
      </c>
      <c r="CM14" s="15" t="n">
        <f aca="false">(BX14/DS14) - 1</f>
        <v>-1</v>
      </c>
      <c r="CN14" s="15" t="e">
        <f aca="false">(BY14/DT14) - 1</f>
        <v>#DIV/0!</v>
      </c>
      <c r="CO14" s="15" t="n">
        <f aca="false">(BZ14/DU14) - 1</f>
        <v>-1</v>
      </c>
      <c r="CQ14" s="356" t="s">
        <v>17</v>
      </c>
      <c r="CR14" s="357" t="n">
        <f aca="false">SUM(CR5:CR12)</f>
        <v>3</v>
      </c>
      <c r="CS14" s="357" t="n">
        <f aca="false">SUM(CS5:CS12)</f>
        <v>1</v>
      </c>
      <c r="CT14" s="357" t="n">
        <f aca="false">SUM(CT5:CT12)</f>
        <v>1</v>
      </c>
      <c r="CU14" s="357" t="n">
        <f aca="false">SUM(CU5:CU12)</f>
        <v>1</v>
      </c>
      <c r="CV14" s="357" t="n">
        <f aca="false">SUM(CV5:CV12)</f>
        <v>0</v>
      </c>
      <c r="CW14" s="357" t="n">
        <f aca="false">SUM(CW5:CW12)</f>
        <v>0</v>
      </c>
      <c r="CX14" s="357" t="n">
        <f aca="false">SUM(CX5:CX12)</f>
        <v>0</v>
      </c>
      <c r="CY14" s="357" t="n">
        <f aca="false">SUM(CY5:CY12)</f>
        <v>0</v>
      </c>
      <c r="CZ14" s="357" t="n">
        <f aca="false">SUM(CZ5:CZ12)</f>
        <v>0</v>
      </c>
      <c r="DA14" s="357" t="n">
        <f aca="false">SUM(DA5:DA12)</f>
        <v>0</v>
      </c>
      <c r="DB14" s="357" t="n">
        <f aca="false">SUM(DB5:DB12)</f>
        <v>0</v>
      </c>
      <c r="DC14" s="357" t="n">
        <f aca="false">SUM(DC5:DC12)</f>
        <v>0</v>
      </c>
      <c r="DD14" s="357" t="n">
        <f aca="false">SUM(DD5:DD12)</f>
        <v>0</v>
      </c>
      <c r="DE14" s="357" t="n">
        <f aca="false">SUM(DE5:DE12)</f>
        <v>0</v>
      </c>
      <c r="DF14" s="357" t="n">
        <f aca="false">SUM(DF5:DF12)</f>
        <v>0</v>
      </c>
      <c r="DG14" s="357" t="n">
        <f aca="false">SUM(DG5:DG12)</f>
        <v>0</v>
      </c>
      <c r="DI14" s="358" t="n">
        <f aca="false">CR14+CT14+CV14+CX14+CZ14+DB14+DD14+DF14</f>
        <v>4</v>
      </c>
      <c r="DJ14" s="359" t="n">
        <f aca="false">CS14+CU14+CW14+CY14+DA14+DC14+DE14+DG14</f>
        <v>2</v>
      </c>
      <c r="DK14" s="360" t="n">
        <f aca="false">DJ14/(DJ14+DI14)</f>
        <v>0.333333333333333</v>
      </c>
      <c r="DL14" s="359" t="n">
        <f aca="false">CR14+CS14+CZ14+DA14</f>
        <v>4</v>
      </c>
      <c r="DM14" s="359" t="n">
        <f aca="false">CT14+CU14+DB14+DC14</f>
        <v>2</v>
      </c>
      <c r="DN14" s="359" t="n">
        <f aca="false">CV14+CW14+DD14+DE14</f>
        <v>0</v>
      </c>
      <c r="DO14" s="359" t="n">
        <f aca="false">SUM(DL14:DN14)</f>
        <v>6</v>
      </c>
      <c r="DP14" s="15" t="n">
        <f aca="false">DM14/DO14</f>
        <v>0.333333333333333</v>
      </c>
      <c r="DQ14" s="15" t="n">
        <f aca="false">DN14/DO14</f>
        <v>0</v>
      </c>
      <c r="DR14" s="359" t="n">
        <f aca="false">CX14+CY14+DF14+DG14</f>
        <v>0</v>
      </c>
      <c r="DS14" s="359" t="n">
        <f aca="false">SUM(CR14:CY14)</f>
        <v>6</v>
      </c>
      <c r="DT14" s="361" t="n">
        <f aca="false">SUM(CZ14:DG14)</f>
        <v>0</v>
      </c>
      <c r="DU14" s="362" t="n">
        <f aca="false">SUM(CR14:DG14)</f>
        <v>6</v>
      </c>
      <c r="DX14" s="15" t="e">
        <f aca="false">(DI14/FD14) - 1</f>
        <v>#DIV/0!</v>
      </c>
      <c r="DY14" s="15" t="e">
        <f aca="false">(DJ14/FE14) - 1</f>
        <v>#DIV/0!</v>
      </c>
      <c r="DZ14" s="15" t="e">
        <f aca="false">(DK14/FF14) - 1</f>
        <v>#DIV/0!</v>
      </c>
      <c r="EA14" s="15" t="e">
        <f aca="false">(DL14/FG14) - 1</f>
        <v>#DIV/0!</v>
      </c>
      <c r="EB14" s="15" t="e">
        <f aca="false">(DM14/FH14) - 1</f>
        <v>#DIV/0!</v>
      </c>
      <c r="EC14" s="15" t="e">
        <f aca="false">(DN14/FI14) - 1</f>
        <v>#DIV/0!</v>
      </c>
      <c r="ED14" s="15" t="e">
        <f aca="false">(DO14/FJ14) - 1</f>
        <v>#DIV/0!</v>
      </c>
      <c r="EE14" s="15" t="e">
        <f aca="false">(DP14/FK14) - 1</f>
        <v>#DIV/0!</v>
      </c>
      <c r="EF14" s="15" t="e">
        <f aca="false">(DQ14/FL14) - 1</f>
        <v>#DIV/0!</v>
      </c>
      <c r="EG14" s="15" t="e">
        <f aca="false">(DR14/FM14) - 1</f>
        <v>#DIV/0!</v>
      </c>
      <c r="EH14" s="15" t="e">
        <f aca="false">(DS14/FN14) - 1</f>
        <v>#DIV/0!</v>
      </c>
      <c r="EI14" s="15" t="e">
        <f aca="false">(DT14/FO14) - 1</f>
        <v>#DIV/0!</v>
      </c>
      <c r="EJ14" s="15" t="e">
        <f aca="false">(DU14/FP14) - 1</f>
        <v>#DIV/0!</v>
      </c>
    </row>
    <row r="15" customFormat="false" ht="14.25" hidden="false" customHeight="false" outlineLevel="0" collapsed="false">
      <c r="A15" s="356" t="s">
        <v>204</v>
      </c>
      <c r="B15" s="356" t="n">
        <f aca="false">SUM(B7:B10)</f>
        <v>2</v>
      </c>
      <c r="C15" s="356" t="n">
        <f aca="false">SUM(C7:C10)</f>
        <v>0</v>
      </c>
      <c r="D15" s="356" t="n">
        <f aca="false">SUM(D7:D10)</f>
        <v>0</v>
      </c>
      <c r="E15" s="356" t="n">
        <f aca="false">SUM(E7:E10)</f>
        <v>1</v>
      </c>
      <c r="F15" s="356" t="n">
        <f aca="false">SUM(F7:F10)</f>
        <v>1</v>
      </c>
      <c r="G15" s="356" t="n">
        <f aca="false">SUM(G7:G10)</f>
        <v>0</v>
      </c>
      <c r="H15" s="356" t="n">
        <f aca="false">SUM(H7:H10)</f>
        <v>0</v>
      </c>
      <c r="I15" s="356" t="n">
        <f aca="false">SUM(I7:I10)</f>
        <v>0</v>
      </c>
      <c r="J15" s="356" t="n">
        <f aca="false">SUM(J7:J10)</f>
        <v>0</v>
      </c>
      <c r="K15" s="356" t="n">
        <f aca="false">SUM(K7:K10)</f>
        <v>0</v>
      </c>
      <c r="L15" s="356" t="n">
        <f aca="false">SUM(L7:L10)</f>
        <v>0</v>
      </c>
      <c r="M15" s="356" t="n">
        <f aca="false">SUM(M7:M10)</f>
        <v>0</v>
      </c>
      <c r="N15" s="356" t="n">
        <f aca="false">SUM(N7:N10)</f>
        <v>0</v>
      </c>
      <c r="O15" s="356" t="n">
        <f aca="false">SUM(O7:O10)</f>
        <v>0</v>
      </c>
      <c r="P15" s="356" t="n">
        <f aca="false">SUM(P7:P10)</f>
        <v>0</v>
      </c>
      <c r="Q15" s="356" t="n">
        <f aca="false">SUM(Q7:Q10)</f>
        <v>0</v>
      </c>
      <c r="S15" s="364" t="n">
        <f aca="false">B15+D15+F15+H15+J15+L15+N15+P15</f>
        <v>3</v>
      </c>
      <c r="T15" s="363" t="n">
        <f aca="false">C15+E15+G15+I15+K15+M15+O15+Q15</f>
        <v>1</v>
      </c>
      <c r="U15" s="365" t="n">
        <f aca="false">T15/(T15+S15)</f>
        <v>0.25</v>
      </c>
      <c r="V15" s="363" t="n">
        <f aca="false">B15+C15+J15+K15</f>
        <v>2</v>
      </c>
      <c r="W15" s="363" t="n">
        <f aca="false">D15+E15+L15+M15</f>
        <v>1</v>
      </c>
      <c r="X15" s="363" t="n">
        <f aca="false">F15+G15+N15+O15</f>
        <v>1</v>
      </c>
      <c r="Y15" s="363" t="n">
        <f aca="false">SUM(V15:X15)</f>
        <v>4</v>
      </c>
      <c r="Z15" s="366" t="n">
        <f aca="false">W15/Y15</f>
        <v>0.25</v>
      </c>
      <c r="AA15" s="366" t="n">
        <f aca="false">X15/Y15</f>
        <v>0.25</v>
      </c>
      <c r="AB15" s="363" t="n">
        <f aca="false">H15+I15+P15+Q15</f>
        <v>0</v>
      </c>
      <c r="AC15" s="363" t="n">
        <f aca="false">SUM(B15:I15)</f>
        <v>4</v>
      </c>
      <c r="AD15" s="367" t="n">
        <f aca="false">SUM(J15:Q15)</f>
        <v>0</v>
      </c>
      <c r="AE15" s="35" t="n">
        <f aca="false">SUM(B15:Q15)</f>
        <v>4</v>
      </c>
      <c r="AH15" s="15" t="e">
        <f aca="false">(S15/BN15) - 1</f>
        <v>#DIV/0!</v>
      </c>
      <c r="AI15" s="15" t="e">
        <f aca="false">(T15/BO15) - 1</f>
        <v>#DIV/0!</v>
      </c>
      <c r="AJ15" s="15" t="e">
        <f aca="false">(U15/BP15) - 1</f>
        <v>#DIV/0!</v>
      </c>
      <c r="AK15" s="15" t="e">
        <f aca="false">(V15/BQ15) - 1</f>
        <v>#DIV/0!</v>
      </c>
      <c r="AL15" s="15" t="e">
        <f aca="false">(W15/BR15) - 1</f>
        <v>#DIV/0!</v>
      </c>
      <c r="AM15" s="15" t="e">
        <f aca="false">(X15/BS15) - 1</f>
        <v>#DIV/0!</v>
      </c>
      <c r="AN15" s="15" t="e">
        <f aca="false">(Y15/BT15) - 1</f>
        <v>#DIV/0!</v>
      </c>
      <c r="AO15" s="15" t="e">
        <f aca="false">(Z15/BU15) - 1</f>
        <v>#DIV/0!</v>
      </c>
      <c r="AP15" s="15" t="e">
        <f aca="false">(AA15/BV15) - 1</f>
        <v>#DIV/0!</v>
      </c>
      <c r="AQ15" s="15" t="e">
        <f aca="false">(AB15/BW15) - 1</f>
        <v>#DIV/0!</v>
      </c>
      <c r="AR15" s="15" t="e">
        <f aca="false">(AC15/BX15) - 1</f>
        <v>#DIV/0!</v>
      </c>
      <c r="AS15" s="15" t="e">
        <f aca="false">(AD15/BY15) - 1</f>
        <v>#DIV/0!</v>
      </c>
      <c r="AT15" s="15" t="e">
        <f aca="false">(AE15/BZ15) - 1</f>
        <v>#DIV/0!</v>
      </c>
      <c r="AV15" s="356" t="s">
        <v>204</v>
      </c>
      <c r="AW15" s="356" t="n">
        <f aca="false">SUM(AW7:AW10)</f>
        <v>0</v>
      </c>
      <c r="AX15" s="356" t="n">
        <f aca="false">SUM(AX7:AX10)</f>
        <v>0</v>
      </c>
      <c r="AY15" s="356" t="n">
        <f aca="false">SUM(AY7:AY10)</f>
        <v>0</v>
      </c>
      <c r="AZ15" s="356" t="n">
        <f aca="false">SUM(AZ7:AZ10)</f>
        <v>0</v>
      </c>
      <c r="BA15" s="356" t="n">
        <f aca="false">SUM(BA7:BA10)</f>
        <v>0</v>
      </c>
      <c r="BB15" s="356" t="n">
        <f aca="false">SUM(BB7:BB10)</f>
        <v>0</v>
      </c>
      <c r="BC15" s="356" t="n">
        <f aca="false">SUM(BC7:BC10)</f>
        <v>0</v>
      </c>
      <c r="BD15" s="356" t="n">
        <f aca="false">SUM(BD7:BD10)</f>
        <v>0</v>
      </c>
      <c r="BE15" s="356" t="n">
        <f aca="false">SUM(BE7:BE10)</f>
        <v>0</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0</v>
      </c>
      <c r="BO15" s="363" t="n">
        <f aca="false">AX15+AZ15+BB15+BD15+BF15+BH15+BJ15+BL15</f>
        <v>0</v>
      </c>
      <c r="BP15" s="365" t="e">
        <f aca="false">BO15/(BO15+BN15)</f>
        <v>#DIV/0!</v>
      </c>
      <c r="BQ15" s="363" t="n">
        <f aca="false">AW15+AX15+BE15+BF15</f>
        <v>0</v>
      </c>
      <c r="BR15" s="363" t="n">
        <f aca="false">AY15+AZ15+BG15+BH15</f>
        <v>0</v>
      </c>
      <c r="BS15" s="363" t="n">
        <f aca="false">BA15+BB15+BI15+BJ15</f>
        <v>0</v>
      </c>
      <c r="BT15" s="363" t="n">
        <f aca="false">SUM(BQ15:BS15)</f>
        <v>0</v>
      </c>
      <c r="BU15" s="366" t="e">
        <f aca="false">BR15/BT15</f>
        <v>#DIV/0!</v>
      </c>
      <c r="BV15" s="366" t="e">
        <f aca="false">BS15/BT15</f>
        <v>#DIV/0!</v>
      </c>
      <c r="BW15" s="363" t="n">
        <f aca="false">BC15+BD15+BK15+BL15</f>
        <v>0</v>
      </c>
      <c r="BX15" s="363" t="n">
        <f aca="false">SUM(AW15:BD15)</f>
        <v>0</v>
      </c>
      <c r="BY15" s="367" t="n">
        <f aca="false">SUM(BE15:BL15)</f>
        <v>0</v>
      </c>
      <c r="BZ15" s="35" t="n">
        <f aca="false">SUM(AW15:BL15)</f>
        <v>0</v>
      </c>
      <c r="CC15" s="15" t="n">
        <f aca="false">(BN15/DI15) - 1</f>
        <v>-1</v>
      </c>
      <c r="CD15" s="15" t="e">
        <f aca="false">(BO15/DJ15) - 1</f>
        <v>#DIV/0!</v>
      </c>
      <c r="CE15" s="15" t="e">
        <f aca="false">(BP15/DK15) - 1</f>
        <v>#DIV/0!</v>
      </c>
      <c r="CF15" s="15" t="n">
        <f aca="false">(BQ15/DL15) - 1</f>
        <v>-1</v>
      </c>
      <c r="CG15" s="15" t="e">
        <f aca="false">(BR15/DM15) - 1</f>
        <v>#DIV/0!</v>
      </c>
      <c r="CH15" s="15" t="e">
        <f aca="false">(BS15/DN15) - 1</f>
        <v>#DIV/0!</v>
      </c>
      <c r="CI15" s="15" t="n">
        <f aca="false">(BT15/DO15) - 1</f>
        <v>-1</v>
      </c>
      <c r="CJ15" s="15" t="e">
        <f aca="false">(BU15/DP15) - 1</f>
        <v>#DIV/0!</v>
      </c>
      <c r="CK15" s="15" t="e">
        <f aca="false">(BV15/DQ15) - 1</f>
        <v>#DIV/0!</v>
      </c>
      <c r="CL15" s="15" t="e">
        <f aca="false">(BW15/DR15) - 1</f>
        <v>#DIV/0!</v>
      </c>
      <c r="CM15" s="15" t="n">
        <f aca="false">(BX15/DS15) - 1</f>
        <v>-1</v>
      </c>
      <c r="CN15" s="15" t="e">
        <f aca="false">(BY15/DT15) - 1</f>
        <v>#DIV/0!</v>
      </c>
      <c r="CO15" s="15" t="n">
        <f aca="false">(BZ15/DU15) - 1</f>
        <v>-1</v>
      </c>
      <c r="CQ15" s="356" t="s">
        <v>204</v>
      </c>
      <c r="CR15" s="356" t="n">
        <f aca="false">SUM(CR7:CR10)</f>
        <v>1</v>
      </c>
      <c r="CS15" s="356" t="n">
        <f aca="false">SUM(CS7:CS10)</f>
        <v>0</v>
      </c>
      <c r="CT15" s="356" t="n">
        <f aca="false">SUM(CT7:CT10)</f>
        <v>0</v>
      </c>
      <c r="CU15" s="356" t="n">
        <f aca="false">SUM(CU7:CU10)</f>
        <v>0</v>
      </c>
      <c r="CV15" s="356" t="n">
        <f aca="false">SUM(CV7:CV10)</f>
        <v>0</v>
      </c>
      <c r="CW15" s="356" t="n">
        <f aca="false">SUM(CW7:CW10)</f>
        <v>0</v>
      </c>
      <c r="CX15" s="356" t="n">
        <f aca="false">SUM(CX7:CX10)</f>
        <v>0</v>
      </c>
      <c r="CY15" s="356" t="n">
        <f aca="false">SUM(CY7:CY10)</f>
        <v>0</v>
      </c>
      <c r="CZ15" s="356" t="n">
        <f aca="false">SUM(CZ7:CZ10)</f>
        <v>0</v>
      </c>
      <c r="DA15" s="356" t="n">
        <f aca="false">SUM(DA7:DA10)</f>
        <v>0</v>
      </c>
      <c r="DB15" s="356" t="n">
        <f aca="false">SUM(DB7:DB10)</f>
        <v>0</v>
      </c>
      <c r="DC15" s="356" t="n">
        <f aca="false">SUM(DC7:DC10)</f>
        <v>0</v>
      </c>
      <c r="DD15" s="356" t="n">
        <f aca="false">SUM(DD7:DD10)</f>
        <v>0</v>
      </c>
      <c r="DE15" s="356" t="n">
        <f aca="false">SUM(DE7:DE10)</f>
        <v>0</v>
      </c>
      <c r="DF15" s="356" t="n">
        <f aca="false">SUM(DF7:DF10)</f>
        <v>0</v>
      </c>
      <c r="DG15" s="356" t="n">
        <f aca="false">SUM(DG7:DG10)</f>
        <v>0</v>
      </c>
      <c r="DI15" s="364" t="n">
        <f aca="false">CR15+CT15+CV15+CX15+CZ15+DB15+DD15+DF15</f>
        <v>1</v>
      </c>
      <c r="DJ15" s="363" t="n">
        <f aca="false">CS15+CU15+CW15+CY15+DA15+DC15+DE15+DG15</f>
        <v>0</v>
      </c>
      <c r="DK15" s="365" t="n">
        <f aca="false">DJ15/(DJ15+DI15)</f>
        <v>0</v>
      </c>
      <c r="DL15" s="363" t="n">
        <f aca="false">CR15+CS15+CZ15+DA15</f>
        <v>1</v>
      </c>
      <c r="DM15" s="363" t="n">
        <f aca="false">CT15+CU15+DB15+DC15</f>
        <v>0</v>
      </c>
      <c r="DN15" s="363" t="n">
        <f aca="false">CV15+CW15+DD15+DE15</f>
        <v>0</v>
      </c>
      <c r="DO15" s="363" t="n">
        <f aca="false">SUM(DL15:DN15)</f>
        <v>1</v>
      </c>
      <c r="DP15" s="366" t="n">
        <f aca="false">DM15/DO15</f>
        <v>0</v>
      </c>
      <c r="DQ15" s="366" t="n">
        <f aca="false">DN15/DO15</f>
        <v>0</v>
      </c>
      <c r="DR15" s="363" t="n">
        <f aca="false">CX15+CY15+DF15+DG15</f>
        <v>0</v>
      </c>
      <c r="DS15" s="363" t="n">
        <f aca="false">SUM(CR15:CY15)</f>
        <v>1</v>
      </c>
      <c r="DT15" s="367" t="n">
        <f aca="false">SUM(CZ15:DG15)</f>
        <v>0</v>
      </c>
      <c r="DU15" s="35" t="n">
        <f aca="false">SUM(CR15:DG15)</f>
        <v>1</v>
      </c>
      <c r="DX15" s="15" t="e">
        <f aca="false">(DI15/FD15) - 1</f>
        <v>#DIV/0!</v>
      </c>
      <c r="DY15" s="15" t="e">
        <f aca="false">(DJ15/FE15) - 1</f>
        <v>#DIV/0!</v>
      </c>
      <c r="DZ15" s="15" t="e">
        <f aca="false">(DK15/FF15) - 1</f>
        <v>#DIV/0!</v>
      </c>
      <c r="EA15" s="15" t="e">
        <f aca="false">(DL15/FG15) - 1</f>
        <v>#DIV/0!</v>
      </c>
      <c r="EB15" s="15" t="e">
        <f aca="false">(DM15/FH15) - 1</f>
        <v>#DIV/0!</v>
      </c>
      <c r="EC15" s="15" t="e">
        <f aca="false">(DN15/FI15) - 1</f>
        <v>#DIV/0!</v>
      </c>
      <c r="ED15" s="15" t="e">
        <f aca="false">(DO15/FJ15) - 1</f>
        <v>#DIV/0!</v>
      </c>
      <c r="EE15" s="15" t="e">
        <f aca="false">(DP15/FK15) - 1</f>
        <v>#DIV/0!</v>
      </c>
      <c r="EF15" s="15" t="e">
        <f aca="false">(DQ15/FL15) - 1</f>
        <v>#DIV/0!</v>
      </c>
      <c r="EG15" s="15" t="e">
        <f aca="false">(DR15/FM15) - 1</f>
        <v>#DIV/0!</v>
      </c>
      <c r="EH15" s="15" t="e">
        <f aca="false">(DS15/FN15) - 1</f>
        <v>#DIV/0!</v>
      </c>
      <c r="EI15" s="15" t="e">
        <f aca="false">(DT15/FO15) - 1</f>
        <v>#DIV/0!</v>
      </c>
      <c r="EJ15" s="15" t="e">
        <f aca="false">(DU15/FP15) - 1</f>
        <v>#DIV/0!</v>
      </c>
    </row>
    <row r="17" customFormat="false" ht="14.25" hidden="false" customHeight="false" outlineLevel="0" collapsed="false">
      <c r="A17" s="0" t="s">
        <v>205</v>
      </c>
      <c r="B17" s="0" t="n">
        <f aca="false">SUM(B5:B8)</f>
        <v>3</v>
      </c>
      <c r="C17" s="0" t="n">
        <f aca="false">SUM(C5:C8)</f>
        <v>3</v>
      </c>
      <c r="D17" s="0" t="n">
        <f aca="false">SUM(D5:D8)</f>
        <v>0</v>
      </c>
      <c r="E17" s="0" t="n">
        <f aca="false">SUM(E5:E8)</f>
        <v>2</v>
      </c>
      <c r="F17" s="0" t="n">
        <f aca="false">SUM(F5:F8)</f>
        <v>1</v>
      </c>
      <c r="G17" s="0" t="n">
        <f aca="false">SUM(G5:G8)</f>
        <v>0</v>
      </c>
      <c r="H17" s="0" t="n">
        <f aca="false">SUM(H5:H8)</f>
        <v>1</v>
      </c>
      <c r="I17" s="0" t="n">
        <f aca="false">SUM(I5:I8)</f>
        <v>0</v>
      </c>
      <c r="J17" s="0" t="n">
        <f aca="false">SUM(J5:J8)</f>
        <v>0</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0</v>
      </c>
      <c r="AX17" s="0" t="n">
        <f aca="false">SUM(AX5:AX8)</f>
        <v>0</v>
      </c>
      <c r="AY17" s="0" t="n">
        <f aca="false">SUM(AY5:AY8)</f>
        <v>0</v>
      </c>
      <c r="AZ17" s="0" t="n">
        <f aca="false">SUM(AZ5:AZ8)</f>
        <v>0</v>
      </c>
      <c r="BA17" s="0" t="n">
        <f aca="false">SUM(BA5:BA8)</f>
        <v>0</v>
      </c>
      <c r="BB17" s="0" t="n">
        <f aca="false">SUM(BB5:BB8)</f>
        <v>0</v>
      </c>
      <c r="BC17" s="0" t="n">
        <f aca="false">SUM(BC5:BC8)</f>
        <v>0</v>
      </c>
      <c r="BD17" s="0" t="n">
        <f aca="false">SUM(BD5:BD8)</f>
        <v>0</v>
      </c>
      <c r="BE17" s="0" t="n">
        <f aca="false">SUM(BE5:BE8)</f>
        <v>0</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2</v>
      </c>
      <c r="CS17" s="0" t="n">
        <f aca="false">SUM(CS5:CS8)</f>
        <v>0</v>
      </c>
      <c r="CT17" s="0" t="n">
        <f aca="false">SUM(CT5:CT8)</f>
        <v>0</v>
      </c>
      <c r="CU17" s="0" t="n">
        <f aca="false">SUM(CU5:CU8)</f>
        <v>0</v>
      </c>
      <c r="CV17" s="0" t="n">
        <f aca="false">SUM(CV5:CV8)</f>
        <v>0</v>
      </c>
      <c r="CW17" s="0" t="n">
        <f aca="false">SUM(CW5:CW8)</f>
        <v>0</v>
      </c>
      <c r="CX17" s="0" t="n">
        <f aca="false">SUM(CX5:CX8)</f>
        <v>0</v>
      </c>
      <c r="CY17" s="0" t="n">
        <f aca="false">SUM(CY5:CY8)</f>
        <v>0</v>
      </c>
      <c r="CZ17" s="0" t="n">
        <f aca="false">SUM(CZ5:CZ8)</f>
        <v>0</v>
      </c>
      <c r="DA17" s="0" t="n">
        <f aca="false">SUM(DA5:DA8)</f>
        <v>0</v>
      </c>
      <c r="DB17" s="0" t="n">
        <f aca="false">SUM(DB5:DB8)</f>
        <v>0</v>
      </c>
      <c r="DC17" s="0" t="n">
        <f aca="false">SUM(DC5:DC8)</f>
        <v>0</v>
      </c>
      <c r="DD17" s="0" t="n">
        <f aca="false">SUM(DD5:DD8)</f>
        <v>0</v>
      </c>
      <c r="DE17" s="0" t="n">
        <f aca="false">SUM(DE5:DE8)</f>
        <v>0</v>
      </c>
      <c r="DF17" s="0" t="n">
        <f aca="false">SUM(DF5:DF8)</f>
        <v>0</v>
      </c>
      <c r="DG17" s="0" t="n">
        <f aca="false">SUM(DG5:DG8)</f>
        <v>0</v>
      </c>
    </row>
    <row r="18" customFormat="false" ht="14.25" hidden="false" customHeight="false" outlineLevel="0" collapsed="false">
      <c r="A18" s="0" t="s">
        <v>206</v>
      </c>
      <c r="B18" s="0" t="n">
        <f aca="false">SUM(B9:B12)</f>
        <v>0</v>
      </c>
      <c r="C18" s="0" t="n">
        <f aca="false">SUM(C9:C12)</f>
        <v>0</v>
      </c>
      <c r="D18" s="0" t="n">
        <f aca="false">SUM(D9:D12)</f>
        <v>0</v>
      </c>
      <c r="E18" s="0" t="n">
        <f aca="false">SUM(E9:E12)</f>
        <v>0</v>
      </c>
      <c r="F18" s="0" t="n">
        <f aca="false">SUM(F9:F12)</f>
        <v>0</v>
      </c>
      <c r="G18" s="0" t="n">
        <f aca="false">SUM(G9:G12)</f>
        <v>0</v>
      </c>
      <c r="H18" s="0" t="n">
        <f aca="false">SUM(H9:H12)</f>
        <v>0</v>
      </c>
      <c r="I18" s="0" t="n">
        <f aca="false">SUM(I9:I12)</f>
        <v>0</v>
      </c>
      <c r="J18" s="0" t="n">
        <f aca="false">SUM(J9:J12)</f>
        <v>0</v>
      </c>
      <c r="K18" s="0" t="n">
        <f aca="false">SUM(K9:K12)</f>
        <v>0</v>
      </c>
      <c r="L18" s="0" t="n">
        <f aca="false">SUM(L9:L12)</f>
        <v>0</v>
      </c>
      <c r="M18" s="0" t="n">
        <f aca="false">SUM(M9:M12)</f>
        <v>0</v>
      </c>
      <c r="N18" s="0" t="n">
        <f aca="false">SUM(N9:N12)</f>
        <v>0</v>
      </c>
      <c r="O18" s="0" t="n">
        <f aca="false">SUM(O9:O12)</f>
        <v>0</v>
      </c>
      <c r="P18" s="0" t="n">
        <f aca="false">SUM(P9:P12)</f>
        <v>0</v>
      </c>
      <c r="Q18" s="0" t="n">
        <f aca="false">SUM(Q9:Q12)</f>
        <v>0</v>
      </c>
      <c r="AV18" s="0" t="s">
        <v>206</v>
      </c>
      <c r="AW18" s="0" t="n">
        <f aca="false">SUM(AW9:AW12)</f>
        <v>0</v>
      </c>
      <c r="AX18" s="0" t="n">
        <f aca="false">SUM(AX9:AX12)</f>
        <v>0</v>
      </c>
      <c r="AY18" s="0" t="n">
        <f aca="false">SUM(AY9:AY12)</f>
        <v>0</v>
      </c>
      <c r="AZ18" s="0" t="n">
        <f aca="false">SUM(AZ9:AZ12)</f>
        <v>0</v>
      </c>
      <c r="BA18" s="0" t="n">
        <f aca="false">SUM(BA9:BA12)</f>
        <v>0</v>
      </c>
      <c r="BB18" s="0" t="n">
        <f aca="false">SUM(BB9:BB12)</f>
        <v>0</v>
      </c>
      <c r="BC18" s="0" t="n">
        <f aca="false">SUM(BC9:BC12)</f>
        <v>0</v>
      </c>
      <c r="BD18" s="0" t="n">
        <f aca="false">SUM(BD9:BD12)</f>
        <v>0</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c r="CQ18" s="0" t="s">
        <v>206</v>
      </c>
      <c r="CR18" s="0" t="n">
        <f aca="false">SUM(CR9:CR12)</f>
        <v>1</v>
      </c>
      <c r="CS18" s="0" t="n">
        <f aca="false">SUM(CS9:CS12)</f>
        <v>1</v>
      </c>
      <c r="CT18" s="0" t="n">
        <f aca="false">SUM(CT9:CT12)</f>
        <v>1</v>
      </c>
      <c r="CU18" s="0" t="n">
        <f aca="false">SUM(CU9:CU12)</f>
        <v>1</v>
      </c>
      <c r="CV18" s="0" t="n">
        <f aca="false">SUM(CV9:CV12)</f>
        <v>0</v>
      </c>
      <c r="CW18" s="0" t="n">
        <f aca="false">SUM(CW9:CW12)</f>
        <v>0</v>
      </c>
      <c r="CX18" s="0" t="n">
        <f aca="false">SUM(CX9:CX12)</f>
        <v>0</v>
      </c>
      <c r="CY18" s="0" t="n">
        <f aca="false">SUM(CY9:CY12)</f>
        <v>0</v>
      </c>
      <c r="CZ18" s="0" t="n">
        <f aca="false">SUM(CZ9:CZ12)</f>
        <v>0</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0</v>
      </c>
    </row>
    <row r="20" customFormat="false" ht="14.25" hidden="false" customHeight="false" outlineLevel="0" collapsed="false">
      <c r="CQ20" s="0" t="s">
        <v>210</v>
      </c>
    </row>
    <row r="22" customFormat="false" ht="13.8" hidden="false" customHeight="false" outlineLevel="0" collapsed="false">
      <c r="A22" s="410" t="s">
        <v>212</v>
      </c>
      <c r="C22" s="411" t="s">
        <v>15</v>
      </c>
    </row>
    <row r="23" customFormat="false" ht="55.2"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A24" s="410" t="s">
        <v>215</v>
      </c>
      <c r="C24" s="411" t="s">
        <v>267</v>
      </c>
      <c r="S24" s="152" t="n">
        <f aca="false">Y14</f>
        <v>9</v>
      </c>
      <c r="T24" s="152" t="n">
        <f aca="false">Y15</f>
        <v>4</v>
      </c>
      <c r="U24" s="153" t="n">
        <f aca="false">V24/S24</f>
        <v>0.222222222222222</v>
      </c>
      <c r="V24" s="154" t="n">
        <f aca="false">W14</f>
        <v>2</v>
      </c>
      <c r="W24" s="153" t="n">
        <f aca="false">X24/S24</f>
        <v>0.555555555555556</v>
      </c>
      <c r="X24" s="154" t="n">
        <f aca="false">C14+E14+G14+K14+M14+O14</f>
        <v>5</v>
      </c>
      <c r="Y24" s="153" t="n">
        <f aca="false">Z24/X24</f>
        <v>0.4</v>
      </c>
      <c r="Z24" s="154" t="n">
        <f aca="false">E14+M14</f>
        <v>2</v>
      </c>
      <c r="AA24" s="155" t="n">
        <f aca="false">X14</f>
        <v>1</v>
      </c>
      <c r="AB24" s="155" t="n">
        <f aca="false">X15</f>
        <v>1</v>
      </c>
      <c r="AC24" s="155" t="n">
        <f aca="false">AB14</f>
        <v>1</v>
      </c>
      <c r="AD24" s="155" t="n">
        <f aca="false">AB15</f>
        <v>0</v>
      </c>
      <c r="AE24" s="152" t="n">
        <f aca="false">AC14</f>
        <v>10</v>
      </c>
      <c r="AF24" s="152" t="n">
        <f aca="false">AC15</f>
        <v>4</v>
      </c>
      <c r="AG24" s="152" t="n">
        <f aca="false">AD14</f>
        <v>0</v>
      </c>
      <c r="AH24" s="152" t="n">
        <f aca="false">AD15</f>
        <v>0</v>
      </c>
      <c r="BN24" s="152" t="n">
        <f aca="false">BT14</f>
        <v>0</v>
      </c>
      <c r="BO24" s="152" t="n">
        <f aca="false">BT15</f>
        <v>0</v>
      </c>
      <c r="BP24" s="153" t="e">
        <f aca="false">BQ24/BN24</f>
        <v>#DIV/0!</v>
      </c>
      <c r="BQ24" s="154" t="n">
        <f aca="false">BR14</f>
        <v>0</v>
      </c>
      <c r="BR24" s="153" t="e">
        <f aca="false">BS24/BN24</f>
        <v>#DIV/0!</v>
      </c>
      <c r="BS24" s="154" t="n">
        <f aca="false">AX14+AZ14+BB14+BF14+BH14+BJ14</f>
        <v>0</v>
      </c>
      <c r="BT24" s="153" t="e">
        <f aca="false">BU24/BS24</f>
        <v>#DIV/0!</v>
      </c>
      <c r="BU24" s="154" t="n">
        <f aca="false">AZ14+BH14</f>
        <v>0</v>
      </c>
      <c r="BV24" s="155" t="n">
        <f aca="false">BS14</f>
        <v>0</v>
      </c>
      <c r="BW24" s="155" t="n">
        <f aca="false">BS15</f>
        <v>0</v>
      </c>
      <c r="BX24" s="155" t="n">
        <f aca="false">BW14</f>
        <v>0</v>
      </c>
      <c r="BY24" s="155" t="n">
        <f aca="false">BW15</f>
        <v>0</v>
      </c>
      <c r="BZ24" s="152" t="n">
        <f aca="false">BX14</f>
        <v>0</v>
      </c>
      <c r="CA24" s="152" t="n">
        <f aca="false">BX15</f>
        <v>0</v>
      </c>
      <c r="CB24" s="152" t="n">
        <f aca="false">BY14</f>
        <v>0</v>
      </c>
      <c r="CC24" s="152" t="n">
        <f aca="false">BY15</f>
        <v>0</v>
      </c>
    </row>
  </sheetData>
  <mergeCells count="36">
    <mergeCell ref="B2:I2"/>
    <mergeCell ref="J2:Q2"/>
    <mergeCell ref="S2:AD2"/>
    <mergeCell ref="AH2:AS2"/>
    <mergeCell ref="AW2:BD2"/>
    <mergeCell ref="BE2:BL2"/>
    <mergeCell ref="BN2:BY2"/>
    <mergeCell ref="CC2:CN2"/>
    <mergeCell ref="CR2:CY2"/>
    <mergeCell ref="CZ2:DG2"/>
    <mergeCell ref="DI2:DT2"/>
    <mergeCell ref="DX2:EI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J24"/>
  <sheetViews>
    <sheetView showFormulas="false" showGridLines="true" showRowColHeaders="true" showZeros="true" rightToLeft="false" tabSelected="false" showOutlineSymbols="true" defaultGridColor="true" view="normal" topLeftCell="A4" colorId="64" zoomScale="75" zoomScaleNormal="75" zoomScalePageLayoutView="100" workbookViewId="0">
      <selection pane="topLeft" activeCell="M27" activeCellId="1" sqref="E31:G31 M27"/>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s>
  <sheetData>
    <row r="1" customFormat="false" ht="25.5" hidden="false" customHeight="fals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row>
    <row r="2" customFormat="fals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Challex-&gt;LaPlaine</v>
      </c>
      <c r="T2" s="325"/>
      <c r="U2" s="325"/>
      <c r="V2" s="325"/>
      <c r="W2" s="325"/>
      <c r="X2" s="325"/>
      <c r="Y2" s="325"/>
      <c r="Z2" s="325"/>
      <c r="AA2" s="325"/>
      <c r="AB2" s="325"/>
      <c r="AC2" s="325"/>
      <c r="AD2" s="325"/>
      <c r="AE2" s="324"/>
      <c r="AF2" s="324"/>
      <c r="AG2" s="324"/>
      <c r="AH2" s="326" t="str">
        <f aca="false">"Changement depuis 2022 " &amp; $AX1</f>
        <v>Changement depuis 2022 Challex-&gt;LaPlaine</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Challex-&gt;LaPlaine</v>
      </c>
      <c r="BO2" s="325"/>
      <c r="BP2" s="325"/>
      <c r="BQ2" s="325"/>
      <c r="BR2" s="325"/>
      <c r="BS2" s="325"/>
      <c r="BT2" s="325"/>
      <c r="BU2" s="325"/>
      <c r="BV2" s="325"/>
      <c r="BW2" s="325"/>
      <c r="BX2" s="325"/>
      <c r="BY2" s="325"/>
      <c r="BZ2" s="324"/>
      <c r="CA2" s="324"/>
      <c r="CB2" s="324"/>
      <c r="CC2" s="326" t="str">
        <f aca="false">"Changement depuis 2022 " &amp; $AX1</f>
        <v>Changement depuis 2022 Challex-&gt;LaPlaine</v>
      </c>
      <c r="CD2" s="326"/>
      <c r="CE2" s="326"/>
      <c r="CF2" s="326"/>
      <c r="CG2" s="326"/>
      <c r="CH2" s="326"/>
      <c r="CI2" s="326"/>
      <c r="CJ2" s="326"/>
      <c r="CK2" s="326"/>
      <c r="CL2" s="326"/>
      <c r="CM2" s="326"/>
      <c r="CN2" s="326"/>
      <c r="CO2" s="327"/>
      <c r="CP2" s="324"/>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Challex-&gt;LaPlaine</v>
      </c>
      <c r="DJ2" s="325"/>
      <c r="DK2" s="325"/>
      <c r="DL2" s="325"/>
      <c r="DM2" s="325"/>
      <c r="DN2" s="325"/>
      <c r="DO2" s="325"/>
      <c r="DP2" s="325"/>
      <c r="DQ2" s="325"/>
      <c r="DR2" s="325"/>
      <c r="DS2" s="325"/>
      <c r="DT2" s="325"/>
      <c r="DU2" s="324"/>
      <c r="DV2" s="324"/>
      <c r="DW2" s="324"/>
      <c r="DX2" s="326" t="str">
        <f aca="false">"Changement depuis 2021 " &amp; $CS1</f>
        <v>Changement depuis 2021 Challex-&gt;LaPlaine</v>
      </c>
      <c r="DY2" s="326"/>
      <c r="DZ2" s="326"/>
      <c r="EA2" s="326"/>
      <c r="EB2" s="326"/>
      <c r="EC2" s="326"/>
      <c r="ED2" s="326"/>
      <c r="EE2" s="326"/>
      <c r="EF2" s="326"/>
      <c r="EG2" s="326"/>
      <c r="EH2" s="326"/>
      <c r="EI2" s="326"/>
      <c r="EJ2" s="327"/>
    </row>
    <row r="3" customFormat="false" ht="16.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F3" s="324"/>
      <c r="AG3" s="324"/>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A3" s="324"/>
      <c r="CB3" s="324"/>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P3" s="324"/>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V3" s="324"/>
      <c r="DW3" s="324"/>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row>
    <row r="5" customFormat="false" ht="15" hidden="false" customHeight="false" outlineLevel="0" collapsed="false">
      <c r="A5" s="344" t="n">
        <v>0.291666666666667</v>
      </c>
      <c r="B5" s="345"/>
      <c r="C5" s="371"/>
      <c r="D5" s="345"/>
      <c r="E5" s="371"/>
      <c r="F5" s="345"/>
      <c r="G5" s="371"/>
      <c r="H5" s="345"/>
      <c r="I5" s="371"/>
      <c r="J5" s="345"/>
      <c r="K5" s="371"/>
      <c r="L5" s="345"/>
      <c r="M5" s="371"/>
      <c r="N5" s="345"/>
      <c r="O5" s="371"/>
      <c r="P5" s="345"/>
      <c r="Q5" s="371"/>
      <c r="S5" s="340" t="n">
        <f aca="false">B5+D5+F5+H5+J5+L5+N5+P5</f>
        <v>0</v>
      </c>
      <c r="T5" s="4" t="n">
        <f aca="false">C5+E5+G5+I5+K5+M5+O5+Q5</f>
        <v>0</v>
      </c>
      <c r="U5" s="341" t="e">
        <f aca="false">T5/(T5+S5)</f>
        <v>#DIV/0!</v>
      </c>
      <c r="V5" s="4" t="n">
        <f aca="false">B5+C5+J5+K5</f>
        <v>0</v>
      </c>
      <c r="W5" s="4" t="n">
        <f aca="false">D5+E5+L5+M5</f>
        <v>0</v>
      </c>
      <c r="X5" s="4" t="n">
        <f aca="false">F5+G5+N5+O5</f>
        <v>0</v>
      </c>
      <c r="Y5" s="4" t="n">
        <f aca="false">SUM(V5:X5)</f>
        <v>0</v>
      </c>
      <c r="Z5" s="15" t="e">
        <f aca="false">W5/Y5</f>
        <v>#DIV/0!</v>
      </c>
      <c r="AA5" s="15" t="e">
        <f aca="false">X5/Y5</f>
        <v>#DIV/0!</v>
      </c>
      <c r="AB5" s="4" t="n">
        <f aca="false">H5+I5+P5+Q5</f>
        <v>0</v>
      </c>
      <c r="AC5" s="4" t="n">
        <f aca="false">SUM(B5:I5)</f>
        <v>0</v>
      </c>
      <c r="AD5" s="342" t="n">
        <f aca="false">SUM(J5:Q5)</f>
        <v>0</v>
      </c>
      <c r="AE5" s="343" t="n">
        <f aca="false">SUM(B5:Q5)</f>
        <v>0</v>
      </c>
      <c r="AH5" s="15" t="e">
        <f aca="false">(S5/BN5) - 1</f>
        <v>#DIV/0!</v>
      </c>
      <c r="AI5" s="15" t="e">
        <f aca="false">(T5/BO5) - 1</f>
        <v>#DIV/0!</v>
      </c>
      <c r="AJ5" s="15" t="e">
        <f aca="false">(U5/BP5) - 1</f>
        <v>#DIV/0!</v>
      </c>
      <c r="AK5" s="15" t="e">
        <f aca="false">(V5/BQ5) - 1</f>
        <v>#DIV/0!</v>
      </c>
      <c r="AL5" s="15" t="e">
        <f aca="false">(W5/BR5) - 1</f>
        <v>#DIV/0!</v>
      </c>
      <c r="AM5" s="15" t="e">
        <f aca="false">(X5/BS5) - 1</f>
        <v>#DIV/0!</v>
      </c>
      <c r="AN5" s="15" t="e">
        <f aca="false">(Y5/BT5) - 1</f>
        <v>#DIV/0!</v>
      </c>
      <c r="AO5" s="15" t="e">
        <f aca="false">(Z5/BU5) - 1</f>
        <v>#DIV/0!</v>
      </c>
      <c r="AP5" s="15" t="e">
        <f aca="false">(AA5/BV5) - 1</f>
        <v>#DIV/0!</v>
      </c>
      <c r="AQ5" s="15" t="e">
        <f aca="false">(AB5/BW5) - 1</f>
        <v>#DIV/0!</v>
      </c>
      <c r="AR5" s="15" t="e">
        <f aca="false">(AC5/BX5) - 1</f>
        <v>#DIV/0!</v>
      </c>
      <c r="AS5" s="15" t="e">
        <f aca="false">(AD5/BY5) - 1</f>
        <v>#DIV/0!</v>
      </c>
      <c r="AT5" s="15" t="e">
        <f aca="false">(AE5/BZ5) - 1</f>
        <v>#DIV/0!</v>
      </c>
      <c r="AV5" s="344" t="n">
        <v>0.291666666666667</v>
      </c>
      <c r="AW5" s="345"/>
      <c r="AX5" s="371"/>
      <c r="AY5" s="345"/>
      <c r="AZ5" s="371"/>
      <c r="BA5" s="345"/>
      <c r="BB5" s="371"/>
      <c r="BC5" s="345"/>
      <c r="BD5" s="371"/>
      <c r="BE5" s="345"/>
      <c r="BF5" s="371"/>
      <c r="BG5" s="345"/>
      <c r="BH5" s="371"/>
      <c r="BI5" s="345"/>
      <c r="BJ5" s="371"/>
      <c r="BK5" s="345"/>
      <c r="BL5" s="371"/>
      <c r="BN5" s="340" t="n">
        <f aca="false">AW5+AY5+BA5+BC5+BE5+BG5+BI5+BK5</f>
        <v>0</v>
      </c>
      <c r="BO5" s="4" t="n">
        <f aca="false">AX5+AZ5+BB5+BD5+BF5+BH5+BJ5+BL5</f>
        <v>0</v>
      </c>
      <c r="BP5" s="341" t="e">
        <f aca="false">BO5/(BO5+BN5)</f>
        <v>#DIV/0!</v>
      </c>
      <c r="BQ5" s="4" t="n">
        <f aca="false">AW5+AX5+BE5+BF5</f>
        <v>0</v>
      </c>
      <c r="BR5" s="4" t="n">
        <f aca="false">AY5+AZ5+BG5+BH5</f>
        <v>0</v>
      </c>
      <c r="BS5" s="4" t="n">
        <f aca="false">BA5+BB5+BI5+BJ5</f>
        <v>0</v>
      </c>
      <c r="BT5" s="4" t="n">
        <f aca="false">SUM(BQ5:BS5)</f>
        <v>0</v>
      </c>
      <c r="BU5" s="15" t="e">
        <f aca="false">BR5/BT5</f>
        <v>#DIV/0!</v>
      </c>
      <c r="BV5" s="15" t="e">
        <f aca="false">BS5/BT5</f>
        <v>#DIV/0!</v>
      </c>
      <c r="BW5" s="4" t="n">
        <f aca="false">BC5+BD5+BK5+BL5</f>
        <v>0</v>
      </c>
      <c r="BX5" s="4" t="n">
        <f aca="false">SUM(AW5:BD5)</f>
        <v>0</v>
      </c>
      <c r="BY5" s="342" t="n">
        <f aca="false">SUM(BE5:BL5)</f>
        <v>0</v>
      </c>
      <c r="BZ5" s="343" t="n">
        <f aca="false">SUM(AW5:BL5)</f>
        <v>0</v>
      </c>
      <c r="CC5" s="15" t="n">
        <f aca="false">(BN5/DI5) - 1</f>
        <v>-1</v>
      </c>
      <c r="CD5" s="15" t="n">
        <f aca="false">(BO5/DJ5) - 1</f>
        <v>-1</v>
      </c>
      <c r="CE5" s="15" t="e">
        <f aca="false">(BP5/DK5) - 1</f>
        <v>#DIV/0!</v>
      </c>
      <c r="CF5" s="15" t="n">
        <f aca="false">(BQ5/DL5) - 1</f>
        <v>-1</v>
      </c>
      <c r="CG5" s="15" t="n">
        <f aca="false">(BR5/DM5) - 1</f>
        <v>-1</v>
      </c>
      <c r="CH5" s="15" t="e">
        <f aca="false">(BS5/DN5) - 1</f>
        <v>#DIV/0!</v>
      </c>
      <c r="CI5" s="15" t="n">
        <f aca="false">(BT5/DO5) - 1</f>
        <v>-1</v>
      </c>
      <c r="CJ5" s="15" t="e">
        <f aca="false">(BU5/DP5) - 1</f>
        <v>#DIV/0!</v>
      </c>
      <c r="CK5" s="15" t="e">
        <f aca="false">(BV5/DQ5) - 1</f>
        <v>#DIV/0!</v>
      </c>
      <c r="CL5" s="15" t="e">
        <f aca="false">(BW5/DR5) - 1</f>
        <v>#DIV/0!</v>
      </c>
      <c r="CM5" s="15" t="n">
        <f aca="false">(BX5/DS5) - 1</f>
        <v>-1</v>
      </c>
      <c r="CN5" s="15" t="e">
        <f aca="false">(BY5/DT5) - 1</f>
        <v>#DIV/0!</v>
      </c>
      <c r="CO5" s="15" t="n">
        <f aca="false">(BZ5/DU5) - 1</f>
        <v>-1</v>
      </c>
      <c r="CQ5" s="344" t="n">
        <v>0.291666666666667</v>
      </c>
      <c r="CR5" s="345" t="n">
        <v>1</v>
      </c>
      <c r="CS5" s="371" t="n">
        <v>1</v>
      </c>
      <c r="CT5" s="345"/>
      <c r="CU5" s="371" t="n">
        <v>1</v>
      </c>
      <c r="CV5" s="345"/>
      <c r="CW5" s="371"/>
      <c r="CX5" s="345"/>
      <c r="CY5" s="371"/>
      <c r="CZ5" s="345"/>
      <c r="DA5" s="371"/>
      <c r="DB5" s="345"/>
      <c r="DC5" s="371"/>
      <c r="DD5" s="345"/>
      <c r="DE5" s="371"/>
      <c r="DF5" s="345"/>
      <c r="DG5" s="371"/>
      <c r="DI5" s="340" t="n">
        <f aca="false">CR5+CT5+CV5+CX5+CZ5+DB5+DD5+DF5</f>
        <v>1</v>
      </c>
      <c r="DJ5" s="4" t="n">
        <f aca="false">CS5+CU5+CW5+CY5+DA5+DC5+DE5+DG5</f>
        <v>2</v>
      </c>
      <c r="DK5" s="341" t="n">
        <f aca="false">DJ5/(DJ5+DI5)</f>
        <v>0.666666666666667</v>
      </c>
      <c r="DL5" s="4" t="n">
        <f aca="false">CR5+CS5+CZ5+DA5</f>
        <v>2</v>
      </c>
      <c r="DM5" s="4" t="n">
        <f aca="false">CT5+CU5+DB5+DC5</f>
        <v>1</v>
      </c>
      <c r="DN5" s="4" t="n">
        <f aca="false">CV5+CW5+DD5+DE5</f>
        <v>0</v>
      </c>
      <c r="DO5" s="4" t="n">
        <f aca="false">SUM(DL5:DN5)</f>
        <v>3</v>
      </c>
      <c r="DP5" s="15" t="n">
        <f aca="false">DM5/DO5</f>
        <v>0.333333333333333</v>
      </c>
      <c r="DQ5" s="15" t="n">
        <f aca="false">DN5/DO5</f>
        <v>0</v>
      </c>
      <c r="DR5" s="4" t="n">
        <f aca="false">CX5+CY5+DF5+DG5</f>
        <v>0</v>
      </c>
      <c r="DS5" s="4" t="n">
        <f aca="false">SUM(CR5:CY5)</f>
        <v>3</v>
      </c>
      <c r="DT5" s="342" t="n">
        <f aca="false">SUM(CZ5:DG5)</f>
        <v>0</v>
      </c>
      <c r="DU5" s="343" t="n">
        <f aca="false">SUM(CR5:DG5)</f>
        <v>3</v>
      </c>
      <c r="DX5" s="15" t="e">
        <f aca="false">(DI5/FD5) - 1</f>
        <v>#DIV/0!</v>
      </c>
      <c r="DY5" s="15" t="e">
        <f aca="false">(DJ5/FE5) - 1</f>
        <v>#DIV/0!</v>
      </c>
      <c r="DZ5" s="15" t="e">
        <f aca="false">(DK5/FF5) - 1</f>
        <v>#DIV/0!</v>
      </c>
      <c r="EA5" s="15" t="e">
        <f aca="false">(DL5/FG5) - 1</f>
        <v>#DIV/0!</v>
      </c>
      <c r="EB5" s="15" t="e">
        <f aca="false">(DM5/FH5) - 1</f>
        <v>#DIV/0!</v>
      </c>
      <c r="EC5" s="15" t="e">
        <f aca="false">(DN5/FI5) - 1</f>
        <v>#DIV/0!</v>
      </c>
      <c r="ED5" s="15" t="e">
        <f aca="false">(DO5/FJ5) - 1</f>
        <v>#DIV/0!</v>
      </c>
      <c r="EE5" s="15" t="e">
        <f aca="false">(DP5/FK5) - 1</f>
        <v>#DIV/0!</v>
      </c>
      <c r="EF5" s="15" t="e">
        <f aca="false">(DQ5/FL5) - 1</f>
        <v>#DIV/0!</v>
      </c>
      <c r="EG5" s="15" t="e">
        <f aca="false">(DR5/FM5) - 1</f>
        <v>#DIV/0!</v>
      </c>
      <c r="EH5" s="15" t="e">
        <f aca="false">(DS5/FN5) - 1</f>
        <v>#DIV/0!</v>
      </c>
      <c r="EI5" s="15" t="e">
        <f aca="false">(DT5/FO5) - 1</f>
        <v>#DIV/0!</v>
      </c>
      <c r="EJ5" s="15" t="e">
        <f aca="false">(DU5/FP5) - 1</f>
        <v>#DIV/0!</v>
      </c>
    </row>
    <row r="6" customFormat="false" ht="15" hidden="false" customHeight="false" outlineLevel="0" collapsed="false">
      <c r="A6" s="349" t="n">
        <v>0.302083333333333</v>
      </c>
      <c r="B6" s="376"/>
      <c r="C6" s="377"/>
      <c r="D6" s="376"/>
      <c r="E6" s="377"/>
      <c r="F6" s="376"/>
      <c r="G6" s="377"/>
      <c r="H6" s="376"/>
      <c r="I6" s="377"/>
      <c r="J6" s="376"/>
      <c r="K6" s="377"/>
      <c r="L6" s="376"/>
      <c r="M6" s="377"/>
      <c r="N6" s="376"/>
      <c r="O6" s="377"/>
      <c r="P6" s="376"/>
      <c r="Q6" s="377"/>
      <c r="S6" s="340" t="n">
        <f aca="false">B6+D6+F6+H6+J6+L6+N6+P6</f>
        <v>0</v>
      </c>
      <c r="T6" s="4" t="n">
        <f aca="false">C6+E6+G6+I6+K6+M6+O6+Q6</f>
        <v>0</v>
      </c>
      <c r="U6" s="341" t="e">
        <f aca="false">T6/(T6+S6)</f>
        <v>#DIV/0!</v>
      </c>
      <c r="V6" s="4" t="n">
        <f aca="false">B6+C6+J6+K6</f>
        <v>0</v>
      </c>
      <c r="W6" s="4" t="n">
        <f aca="false">D6+E6+L6+M6</f>
        <v>0</v>
      </c>
      <c r="X6" s="4" t="n">
        <f aca="false">F6+G6+N6+O6</f>
        <v>0</v>
      </c>
      <c r="Y6" s="4" t="n">
        <f aca="false">SUM(V6:X6)</f>
        <v>0</v>
      </c>
      <c r="Z6" s="15" t="e">
        <f aca="false">W6/Y6</f>
        <v>#DIV/0!</v>
      </c>
      <c r="AA6" s="15" t="e">
        <f aca="false">X6/Y6</f>
        <v>#DIV/0!</v>
      </c>
      <c r="AB6" s="4" t="n">
        <f aca="false">H6+I6+P6+Q6</f>
        <v>0</v>
      </c>
      <c r="AC6" s="4" t="n">
        <f aca="false">SUM(B6:I6)</f>
        <v>0</v>
      </c>
      <c r="AD6" s="342" t="n">
        <f aca="false">SUM(J6:Q6)</f>
        <v>0</v>
      </c>
      <c r="AE6" s="343" t="n">
        <f aca="false">SUM(B6:Q6)</f>
        <v>0</v>
      </c>
      <c r="AH6" s="15" t="e">
        <f aca="false">(S6/BN6) - 1</f>
        <v>#DIV/0!</v>
      </c>
      <c r="AI6" s="15" t="e">
        <f aca="false">(T6/BO6) - 1</f>
        <v>#DIV/0!</v>
      </c>
      <c r="AJ6" s="15" t="e">
        <f aca="false">(U6/BP6) - 1</f>
        <v>#DIV/0!</v>
      </c>
      <c r="AK6" s="15" t="e">
        <f aca="false">(V6/BQ6) - 1</f>
        <v>#DIV/0!</v>
      </c>
      <c r="AL6" s="15" t="e">
        <f aca="false">(W6/BR6) - 1</f>
        <v>#DIV/0!</v>
      </c>
      <c r="AM6" s="15" t="e">
        <f aca="false">(X6/BS6) - 1</f>
        <v>#DIV/0!</v>
      </c>
      <c r="AN6" s="15" t="e">
        <f aca="false">(Y6/BT6) - 1</f>
        <v>#DIV/0!</v>
      </c>
      <c r="AO6" s="15" t="e">
        <f aca="false">(Z6/BU6) - 1</f>
        <v>#DIV/0!</v>
      </c>
      <c r="AP6" s="15" t="e">
        <f aca="false">(AA6/BV6) - 1</f>
        <v>#DIV/0!</v>
      </c>
      <c r="AQ6" s="15" t="e">
        <f aca="false">(AB6/BW6) - 1</f>
        <v>#DIV/0!</v>
      </c>
      <c r="AR6" s="15" t="e">
        <f aca="false">(AC6/BX6) - 1</f>
        <v>#DIV/0!</v>
      </c>
      <c r="AS6" s="15" t="e">
        <f aca="false">(AD6/BY6) - 1</f>
        <v>#DIV/0!</v>
      </c>
      <c r="AT6" s="15" t="e">
        <f aca="false">(AE6/BZ6) - 1</f>
        <v>#DIV/0!</v>
      </c>
      <c r="AV6" s="349" t="n">
        <v>0.302083333333333</v>
      </c>
      <c r="AW6" s="376"/>
      <c r="AX6" s="377"/>
      <c r="AY6" s="376"/>
      <c r="AZ6" s="377"/>
      <c r="BA6" s="376"/>
      <c r="BB6" s="377"/>
      <c r="BC6" s="376"/>
      <c r="BD6" s="377"/>
      <c r="BE6" s="376"/>
      <c r="BF6" s="377"/>
      <c r="BG6" s="376"/>
      <c r="BH6" s="377"/>
      <c r="BI6" s="376"/>
      <c r="BJ6" s="377"/>
      <c r="BK6" s="376"/>
      <c r="BL6" s="377"/>
      <c r="BN6" s="340" t="n">
        <f aca="false">AW6+AY6+BA6+BC6+BE6+BG6+BI6+BK6</f>
        <v>0</v>
      </c>
      <c r="BO6" s="4" t="n">
        <f aca="false">AX6+AZ6+BB6+BD6+BF6+BH6+BJ6+BL6</f>
        <v>0</v>
      </c>
      <c r="BP6" s="341" t="e">
        <f aca="false">BO6/(BO6+BN6)</f>
        <v>#DIV/0!</v>
      </c>
      <c r="BQ6" s="4" t="n">
        <f aca="false">AW6+AX6+BE6+BF6</f>
        <v>0</v>
      </c>
      <c r="BR6" s="4" t="n">
        <f aca="false">AY6+AZ6+BG6+BH6</f>
        <v>0</v>
      </c>
      <c r="BS6" s="4" t="n">
        <f aca="false">BA6+BB6+BI6+BJ6</f>
        <v>0</v>
      </c>
      <c r="BT6" s="4" t="n">
        <f aca="false">SUM(BQ6:BS6)</f>
        <v>0</v>
      </c>
      <c r="BU6" s="15" t="e">
        <f aca="false">BR6/BT6</f>
        <v>#DIV/0!</v>
      </c>
      <c r="BV6" s="15" t="e">
        <f aca="false">BS6/BT6</f>
        <v>#DIV/0!</v>
      </c>
      <c r="BW6" s="4" t="n">
        <f aca="false">BC6+BD6+BK6+BL6</f>
        <v>0</v>
      </c>
      <c r="BX6" s="4" t="n">
        <f aca="false">SUM(AW6:BD6)</f>
        <v>0</v>
      </c>
      <c r="BY6" s="342" t="n">
        <f aca="false">SUM(BE6:BL6)</f>
        <v>0</v>
      </c>
      <c r="BZ6" s="343" t="n">
        <f aca="false">SUM(AW6:BL6)</f>
        <v>0</v>
      </c>
      <c r="CC6" s="15" t="n">
        <f aca="false">(BN6/DI6) - 1</f>
        <v>-1</v>
      </c>
      <c r="CD6" s="15" t="e">
        <f aca="false">(BO6/DJ6) - 1</f>
        <v>#DIV/0!</v>
      </c>
      <c r="CE6" s="15" t="e">
        <f aca="false">(BP6/DK6) - 1</f>
        <v>#DIV/0!</v>
      </c>
      <c r="CF6" s="15" t="n">
        <f aca="false">(BQ6/DL6) - 1</f>
        <v>-1</v>
      </c>
      <c r="CG6" s="15" t="n">
        <f aca="false">(BR6/DM6) - 1</f>
        <v>-1</v>
      </c>
      <c r="CH6" s="15" t="e">
        <f aca="false">(BS6/DN6) - 1</f>
        <v>#DIV/0!</v>
      </c>
      <c r="CI6" s="15" t="n">
        <f aca="false">(BT6/DO6) - 1</f>
        <v>-1</v>
      </c>
      <c r="CJ6" s="15" t="e">
        <f aca="false">(BU6/DP6) - 1</f>
        <v>#DIV/0!</v>
      </c>
      <c r="CK6" s="15" t="e">
        <f aca="false">(BV6/DQ6) - 1</f>
        <v>#DIV/0!</v>
      </c>
      <c r="CL6" s="15" t="e">
        <f aca="false">(BW6/DR6) - 1</f>
        <v>#DIV/0!</v>
      </c>
      <c r="CM6" s="15" t="n">
        <f aca="false">(BX6/DS6) - 1</f>
        <v>-1</v>
      </c>
      <c r="CN6" s="15" t="e">
        <f aca="false">(BY6/DT6) - 1</f>
        <v>#DIV/0!</v>
      </c>
      <c r="CO6" s="15" t="n">
        <f aca="false">(BZ6/DU6) - 1</f>
        <v>-1</v>
      </c>
      <c r="CQ6" s="349" t="n">
        <v>0.302083333333333</v>
      </c>
      <c r="CR6" s="376" t="n">
        <v>3</v>
      </c>
      <c r="CS6" s="377"/>
      <c r="CT6" s="376" t="n">
        <v>2</v>
      </c>
      <c r="CU6" s="377"/>
      <c r="CV6" s="376"/>
      <c r="CW6" s="377"/>
      <c r="CX6" s="376"/>
      <c r="CY6" s="377"/>
      <c r="CZ6" s="376"/>
      <c r="DA6" s="377"/>
      <c r="DB6" s="376"/>
      <c r="DC6" s="377"/>
      <c r="DD6" s="376"/>
      <c r="DE6" s="377"/>
      <c r="DF6" s="376"/>
      <c r="DG6" s="377"/>
      <c r="DI6" s="340" t="n">
        <f aca="false">CR6+CT6+CV6+CX6+CZ6+DB6+DD6+DF6</f>
        <v>5</v>
      </c>
      <c r="DJ6" s="4" t="n">
        <f aca="false">CS6+CU6+CW6+CY6+DA6+DC6+DE6+DG6</f>
        <v>0</v>
      </c>
      <c r="DK6" s="341" t="n">
        <f aca="false">DJ6/(DJ6+DI6)</f>
        <v>0</v>
      </c>
      <c r="DL6" s="4" t="n">
        <f aca="false">CR6+CS6+CZ6+DA6</f>
        <v>3</v>
      </c>
      <c r="DM6" s="4" t="n">
        <f aca="false">CT6+CU6+DB6+DC6</f>
        <v>2</v>
      </c>
      <c r="DN6" s="4" t="n">
        <f aca="false">CV6+CW6+DD6+DE6</f>
        <v>0</v>
      </c>
      <c r="DO6" s="4" t="n">
        <f aca="false">SUM(DL6:DN6)</f>
        <v>5</v>
      </c>
      <c r="DP6" s="15" t="n">
        <f aca="false">DM6/DO6</f>
        <v>0.4</v>
      </c>
      <c r="DQ6" s="15" t="n">
        <f aca="false">DN6/DO6</f>
        <v>0</v>
      </c>
      <c r="DR6" s="4" t="n">
        <f aca="false">CX6+CY6+DF6+DG6</f>
        <v>0</v>
      </c>
      <c r="DS6" s="4" t="n">
        <f aca="false">SUM(CR6:CY6)</f>
        <v>5</v>
      </c>
      <c r="DT6" s="342" t="n">
        <f aca="false">SUM(CZ6:DG6)</f>
        <v>0</v>
      </c>
      <c r="DU6" s="343" t="n">
        <f aca="false">SUM(CR6:DG6)</f>
        <v>5</v>
      </c>
      <c r="DX6" s="15" t="e">
        <f aca="false">(DI6/FD6) - 1</f>
        <v>#DIV/0!</v>
      </c>
      <c r="DY6" s="15" t="e">
        <f aca="false">(DJ6/FE6) - 1</f>
        <v>#DIV/0!</v>
      </c>
      <c r="DZ6" s="15" t="e">
        <f aca="false">(DK6/FF6) - 1</f>
        <v>#DIV/0!</v>
      </c>
      <c r="EA6" s="15" t="e">
        <f aca="false">(DL6/FG6) - 1</f>
        <v>#DIV/0!</v>
      </c>
      <c r="EB6" s="15" t="e">
        <f aca="false">(DM6/FH6) - 1</f>
        <v>#DIV/0!</v>
      </c>
      <c r="EC6" s="15" t="e">
        <f aca="false">(DN6/FI6) - 1</f>
        <v>#DIV/0!</v>
      </c>
      <c r="ED6" s="15" t="e">
        <f aca="false">(DO6/FJ6) - 1</f>
        <v>#DIV/0!</v>
      </c>
      <c r="EE6" s="15" t="e">
        <f aca="false">(DP6/FK6) - 1</f>
        <v>#DIV/0!</v>
      </c>
      <c r="EF6" s="15" t="e">
        <f aca="false">(DQ6/FL6) - 1</f>
        <v>#DIV/0!</v>
      </c>
      <c r="EG6" s="15" t="e">
        <f aca="false">(DR6/FM6) - 1</f>
        <v>#DIV/0!</v>
      </c>
      <c r="EH6" s="15" t="e">
        <f aca="false">(DS6/FN6) - 1</f>
        <v>#DIV/0!</v>
      </c>
      <c r="EI6" s="15" t="e">
        <f aca="false">(DT6/FO6) - 1</f>
        <v>#DIV/0!</v>
      </c>
      <c r="EJ6" s="15" t="e">
        <f aca="false">(DU6/FP6) - 1</f>
        <v>#DIV/0!</v>
      </c>
    </row>
    <row r="7" customFormat="false" ht="15" hidden="false" customHeight="false" outlineLevel="0" collapsed="false">
      <c r="A7" s="349" t="n">
        <v>0.3125</v>
      </c>
      <c r="B7" s="376"/>
      <c r="C7" s="377"/>
      <c r="D7" s="376"/>
      <c r="E7" s="377"/>
      <c r="F7" s="376"/>
      <c r="G7" s="377"/>
      <c r="H7" s="376"/>
      <c r="I7" s="377"/>
      <c r="J7" s="376"/>
      <c r="K7" s="377"/>
      <c r="L7" s="376"/>
      <c r="M7" s="377"/>
      <c r="N7" s="376"/>
      <c r="O7" s="377"/>
      <c r="P7" s="376"/>
      <c r="Q7" s="377"/>
      <c r="S7" s="340" t="n">
        <f aca="false">B7+D7+F7+H7+J7+L7+N7+P7</f>
        <v>0</v>
      </c>
      <c r="T7" s="4" t="n">
        <f aca="false">C7+E7+G7+I7+K7+M7+O7+Q7</f>
        <v>0</v>
      </c>
      <c r="U7" s="341" t="e">
        <f aca="false">T7/(T7+S7)</f>
        <v>#DIV/0!</v>
      </c>
      <c r="V7" s="4" t="n">
        <f aca="false">B7+C7+J7+K7</f>
        <v>0</v>
      </c>
      <c r="W7" s="4" t="n">
        <f aca="false">D7+E7+L7+M7</f>
        <v>0</v>
      </c>
      <c r="X7" s="4" t="n">
        <f aca="false">F7+G7+N7+O7</f>
        <v>0</v>
      </c>
      <c r="Y7" s="4" t="n">
        <f aca="false">SUM(V7:X7)</f>
        <v>0</v>
      </c>
      <c r="Z7" s="15" t="e">
        <f aca="false">W7/Y7</f>
        <v>#DIV/0!</v>
      </c>
      <c r="AA7" s="15" t="e">
        <f aca="false">X7/Y7</f>
        <v>#DIV/0!</v>
      </c>
      <c r="AB7" s="4" t="n">
        <f aca="false">H7+I7+P7+Q7</f>
        <v>0</v>
      </c>
      <c r="AC7" s="4" t="n">
        <f aca="false">SUM(B7:I7)</f>
        <v>0</v>
      </c>
      <c r="AD7" s="342" t="n">
        <f aca="false">SUM(J7:Q7)</f>
        <v>0</v>
      </c>
      <c r="AE7" s="343" t="n">
        <f aca="false">SUM(B7:Q7)</f>
        <v>0</v>
      </c>
      <c r="AH7" s="15" t="e">
        <f aca="false">(S7/BN7) - 1</f>
        <v>#DIV/0!</v>
      </c>
      <c r="AI7" s="15" t="e">
        <f aca="false">(T7/BO7) - 1</f>
        <v>#DIV/0!</v>
      </c>
      <c r="AJ7" s="15" t="e">
        <f aca="false">(U7/BP7) - 1</f>
        <v>#DIV/0!</v>
      </c>
      <c r="AK7" s="15" t="e">
        <f aca="false">(V7/BQ7) - 1</f>
        <v>#DIV/0!</v>
      </c>
      <c r="AL7" s="15" t="e">
        <f aca="false">(W7/BR7) - 1</f>
        <v>#DIV/0!</v>
      </c>
      <c r="AM7" s="15" t="e">
        <f aca="false">(X7/BS7) - 1</f>
        <v>#DIV/0!</v>
      </c>
      <c r="AN7" s="15" t="e">
        <f aca="false">(Y7/BT7) - 1</f>
        <v>#DIV/0!</v>
      </c>
      <c r="AO7" s="15" t="e">
        <f aca="false">(Z7/BU7) - 1</f>
        <v>#DIV/0!</v>
      </c>
      <c r="AP7" s="15" t="e">
        <f aca="false">(AA7/BV7) - 1</f>
        <v>#DIV/0!</v>
      </c>
      <c r="AQ7" s="15" t="e">
        <f aca="false">(AB7/BW7) - 1</f>
        <v>#DIV/0!</v>
      </c>
      <c r="AR7" s="15" t="e">
        <f aca="false">(AC7/BX7) - 1</f>
        <v>#DIV/0!</v>
      </c>
      <c r="AS7" s="15" t="e">
        <f aca="false">(AD7/BY7) - 1</f>
        <v>#DIV/0!</v>
      </c>
      <c r="AT7" s="15" t="e">
        <f aca="false">(AE7/BZ7) - 1</f>
        <v>#DIV/0!</v>
      </c>
      <c r="AV7" s="349" t="n">
        <v>0.3125</v>
      </c>
      <c r="AW7" s="376"/>
      <c r="AX7" s="377"/>
      <c r="AY7" s="376"/>
      <c r="AZ7" s="377"/>
      <c r="BA7" s="376"/>
      <c r="BB7" s="377"/>
      <c r="BC7" s="376"/>
      <c r="BD7" s="377"/>
      <c r="BE7" s="376"/>
      <c r="BF7" s="377"/>
      <c r="BG7" s="376"/>
      <c r="BH7" s="377"/>
      <c r="BI7" s="376"/>
      <c r="BJ7" s="377"/>
      <c r="BK7" s="376"/>
      <c r="BL7" s="377"/>
      <c r="BN7" s="340" t="n">
        <f aca="false">AW7+AY7+BA7+BC7+BE7+BG7+BI7+BK7</f>
        <v>0</v>
      </c>
      <c r="BO7" s="4" t="n">
        <f aca="false">AX7+AZ7+BB7+BD7+BF7+BH7+BJ7+BL7</f>
        <v>0</v>
      </c>
      <c r="BP7" s="341" t="e">
        <f aca="false">BO7/(BO7+BN7)</f>
        <v>#DIV/0!</v>
      </c>
      <c r="BQ7" s="4" t="n">
        <f aca="false">AW7+AX7+BE7+BF7</f>
        <v>0</v>
      </c>
      <c r="BR7" s="4" t="n">
        <f aca="false">AY7+AZ7+BG7+BH7</f>
        <v>0</v>
      </c>
      <c r="BS7" s="4" t="n">
        <f aca="false">BA7+BB7+BI7+BJ7</f>
        <v>0</v>
      </c>
      <c r="BT7" s="4" t="n">
        <f aca="false">SUM(BQ7:BS7)</f>
        <v>0</v>
      </c>
      <c r="BU7" s="15" t="e">
        <f aca="false">BR7/BT7</f>
        <v>#DIV/0!</v>
      </c>
      <c r="BV7" s="15" t="e">
        <f aca="false">BS7/BT7</f>
        <v>#DIV/0!</v>
      </c>
      <c r="BW7" s="4" t="n">
        <f aca="false">BC7+BD7+BK7+BL7</f>
        <v>0</v>
      </c>
      <c r="BX7" s="4" t="n">
        <f aca="false">SUM(AW7:BD7)</f>
        <v>0</v>
      </c>
      <c r="BY7" s="342" t="n">
        <f aca="false">SUM(BE7:BL7)</f>
        <v>0</v>
      </c>
      <c r="BZ7" s="343" t="n">
        <f aca="false">SUM(AW7:BL7)</f>
        <v>0</v>
      </c>
      <c r="CC7" s="15" t="n">
        <f aca="false">(BN7/DI7) - 1</f>
        <v>-1</v>
      </c>
      <c r="CD7" s="15" t="e">
        <f aca="false">(BO7/DJ7) - 1</f>
        <v>#DIV/0!</v>
      </c>
      <c r="CE7" s="15" t="e">
        <f aca="false">(BP7/DK7) - 1</f>
        <v>#DIV/0!</v>
      </c>
      <c r="CF7" s="15" t="n">
        <f aca="false">(BQ7/DL7) - 1</f>
        <v>-1</v>
      </c>
      <c r="CG7" s="15" t="n">
        <f aca="false">(BR7/DM7) - 1</f>
        <v>-1</v>
      </c>
      <c r="CH7" s="15" t="e">
        <f aca="false">(BS7/DN7) - 1</f>
        <v>#DIV/0!</v>
      </c>
      <c r="CI7" s="15" t="n">
        <f aca="false">(BT7/DO7) - 1</f>
        <v>-1</v>
      </c>
      <c r="CJ7" s="15" t="e">
        <f aca="false">(BU7/DP7) - 1</f>
        <v>#DIV/0!</v>
      </c>
      <c r="CK7" s="15" t="e">
        <f aca="false">(BV7/DQ7) - 1</f>
        <v>#DIV/0!</v>
      </c>
      <c r="CL7" s="15" t="n">
        <f aca="false">(BW7/DR7) - 1</f>
        <v>-1</v>
      </c>
      <c r="CM7" s="15" t="n">
        <f aca="false">(BX7/DS7) - 1</f>
        <v>-1</v>
      </c>
      <c r="CN7" s="15" t="n">
        <f aca="false">(BY7/DT7) - 1</f>
        <v>-1</v>
      </c>
      <c r="CO7" s="15" t="n">
        <f aca="false">(BZ7/DU7) - 1</f>
        <v>-1</v>
      </c>
      <c r="CQ7" s="349" t="n">
        <v>0.3125</v>
      </c>
      <c r="CR7" s="376" t="n">
        <v>2</v>
      </c>
      <c r="CS7" s="377"/>
      <c r="CT7" s="376" t="n">
        <v>1</v>
      </c>
      <c r="CU7" s="377"/>
      <c r="CV7" s="376"/>
      <c r="CW7" s="377"/>
      <c r="CX7" s="376"/>
      <c r="CY7" s="377"/>
      <c r="CZ7" s="376"/>
      <c r="DA7" s="377"/>
      <c r="DB7" s="376"/>
      <c r="DC7" s="377"/>
      <c r="DD7" s="376"/>
      <c r="DE7" s="377"/>
      <c r="DF7" s="376" t="n">
        <v>1</v>
      </c>
      <c r="DG7" s="377"/>
      <c r="DI7" s="340" t="n">
        <f aca="false">CR7+CT7+CV7+CX7+CZ7+DB7+DD7+DF7</f>
        <v>4</v>
      </c>
      <c r="DJ7" s="4" t="n">
        <f aca="false">CS7+CU7+CW7+CY7+DA7+DC7+DE7+DG7</f>
        <v>0</v>
      </c>
      <c r="DK7" s="341" t="n">
        <f aca="false">DJ7/(DJ7+DI7)</f>
        <v>0</v>
      </c>
      <c r="DL7" s="4" t="n">
        <f aca="false">CR7+CS7+CZ7+DA7</f>
        <v>2</v>
      </c>
      <c r="DM7" s="4" t="n">
        <f aca="false">CT7+CU7+DB7+DC7</f>
        <v>1</v>
      </c>
      <c r="DN7" s="4" t="n">
        <f aca="false">CV7+CW7+DD7+DE7</f>
        <v>0</v>
      </c>
      <c r="DO7" s="4" t="n">
        <f aca="false">SUM(DL7:DN7)</f>
        <v>3</v>
      </c>
      <c r="DP7" s="15" t="n">
        <f aca="false">DM7/DO7</f>
        <v>0.333333333333333</v>
      </c>
      <c r="DQ7" s="15" t="n">
        <f aca="false">DN7/DO7</f>
        <v>0</v>
      </c>
      <c r="DR7" s="4" t="n">
        <f aca="false">CX7+CY7+DF7+DG7</f>
        <v>1</v>
      </c>
      <c r="DS7" s="4" t="n">
        <f aca="false">SUM(CR7:CY7)</f>
        <v>3</v>
      </c>
      <c r="DT7" s="342" t="n">
        <f aca="false">SUM(CZ7:DG7)</f>
        <v>1</v>
      </c>
      <c r="DU7" s="343" t="n">
        <f aca="false">SUM(CR7:DG7)</f>
        <v>4</v>
      </c>
      <c r="DX7" s="15" t="e">
        <f aca="false">(DI7/FD7) - 1</f>
        <v>#DIV/0!</v>
      </c>
      <c r="DY7" s="15" t="e">
        <f aca="false">(DJ7/FE7) - 1</f>
        <v>#DIV/0!</v>
      </c>
      <c r="DZ7" s="15" t="e">
        <f aca="false">(DK7/FF7) - 1</f>
        <v>#DIV/0!</v>
      </c>
      <c r="EA7" s="15" t="e">
        <f aca="false">(DL7/FG7) - 1</f>
        <v>#DIV/0!</v>
      </c>
      <c r="EB7" s="15" t="e">
        <f aca="false">(DM7/FH7) - 1</f>
        <v>#DIV/0!</v>
      </c>
      <c r="EC7" s="15" t="e">
        <f aca="false">(DN7/FI7) - 1</f>
        <v>#DIV/0!</v>
      </c>
      <c r="ED7" s="15" t="e">
        <f aca="false">(DO7/FJ7) - 1</f>
        <v>#DIV/0!</v>
      </c>
      <c r="EE7" s="15" t="e">
        <f aca="false">(DP7/FK7) - 1</f>
        <v>#DIV/0!</v>
      </c>
      <c r="EF7" s="15" t="e">
        <f aca="false">(DQ7/FL7) - 1</f>
        <v>#DIV/0!</v>
      </c>
      <c r="EG7" s="15" t="e">
        <f aca="false">(DR7/FM7) - 1</f>
        <v>#DIV/0!</v>
      </c>
      <c r="EH7" s="15" t="e">
        <f aca="false">(DS7/FN7) - 1</f>
        <v>#DIV/0!</v>
      </c>
      <c r="EI7" s="15" t="e">
        <f aca="false">(DT7/FO7) - 1</f>
        <v>#DIV/0!</v>
      </c>
      <c r="EJ7" s="15" t="e">
        <f aca="false">(DU7/FP7) - 1</f>
        <v>#DIV/0!</v>
      </c>
    </row>
    <row r="8" customFormat="false" ht="15" hidden="false" customHeight="false" outlineLevel="0" collapsed="false">
      <c r="A8" s="349" t="n">
        <v>0.322916666666667</v>
      </c>
      <c r="B8" s="376"/>
      <c r="C8" s="377"/>
      <c r="D8" s="376"/>
      <c r="E8" s="377"/>
      <c r="F8" s="376"/>
      <c r="G8" s="377"/>
      <c r="H8" s="376"/>
      <c r="I8" s="377"/>
      <c r="J8" s="376"/>
      <c r="K8" s="377"/>
      <c r="L8" s="376"/>
      <c r="M8" s="377"/>
      <c r="N8" s="376"/>
      <c r="O8" s="377"/>
      <c r="P8" s="376"/>
      <c r="Q8" s="377"/>
      <c r="S8" s="340" t="n">
        <f aca="false">B8+D8+F8+H8+J8+L8+N8+P8</f>
        <v>0</v>
      </c>
      <c r="T8" s="4" t="n">
        <f aca="false">C8+E8+G8+I8+K8+M8+O8+Q8</f>
        <v>0</v>
      </c>
      <c r="U8" s="341" t="e">
        <f aca="false">T8/(T8+S8)</f>
        <v>#DIV/0!</v>
      </c>
      <c r="V8" s="4" t="n">
        <f aca="false">B8+C8+J8+K8</f>
        <v>0</v>
      </c>
      <c r="W8" s="4" t="n">
        <f aca="false">D8+E8+L8+M8</f>
        <v>0</v>
      </c>
      <c r="X8" s="4" t="n">
        <f aca="false">F8+G8+N8+O8</f>
        <v>0</v>
      </c>
      <c r="Y8" s="4" t="n">
        <f aca="false">SUM(V8:X8)</f>
        <v>0</v>
      </c>
      <c r="Z8" s="15" t="e">
        <f aca="false">W8/Y8</f>
        <v>#DIV/0!</v>
      </c>
      <c r="AA8" s="15" t="e">
        <f aca="false">X8/Y8</f>
        <v>#DIV/0!</v>
      </c>
      <c r="AB8" s="4" t="n">
        <f aca="false">H8+I8+P8+Q8</f>
        <v>0</v>
      </c>
      <c r="AC8" s="4" t="n">
        <f aca="false">SUM(B8:I8)</f>
        <v>0</v>
      </c>
      <c r="AD8" s="342" t="n">
        <f aca="false">SUM(J8:Q8)</f>
        <v>0</v>
      </c>
      <c r="AE8" s="343" t="n">
        <f aca="false">SUM(B8:Q8)</f>
        <v>0</v>
      </c>
      <c r="AH8" s="15" t="e">
        <f aca="false">(S8/BN8) - 1</f>
        <v>#DIV/0!</v>
      </c>
      <c r="AI8" s="15" t="e">
        <f aca="false">(T8/BO8) - 1</f>
        <v>#DIV/0!</v>
      </c>
      <c r="AJ8" s="15" t="e">
        <f aca="false">(U8/BP8) - 1</f>
        <v>#DIV/0!</v>
      </c>
      <c r="AK8" s="15" t="e">
        <f aca="false">(V8/BQ8) - 1</f>
        <v>#DIV/0!</v>
      </c>
      <c r="AL8" s="15" t="e">
        <f aca="false">(W8/BR8) - 1</f>
        <v>#DIV/0!</v>
      </c>
      <c r="AM8" s="15" t="e">
        <f aca="false">(X8/BS8) - 1</f>
        <v>#DIV/0!</v>
      </c>
      <c r="AN8" s="15" t="e">
        <f aca="false">(Y8/BT8) - 1</f>
        <v>#DIV/0!</v>
      </c>
      <c r="AO8" s="15" t="e">
        <f aca="false">(Z8/BU8) - 1</f>
        <v>#DIV/0!</v>
      </c>
      <c r="AP8" s="15" t="e">
        <f aca="false">(AA8/BV8) - 1</f>
        <v>#DIV/0!</v>
      </c>
      <c r="AQ8" s="15" t="e">
        <f aca="false">(AB8/BW8) - 1</f>
        <v>#DIV/0!</v>
      </c>
      <c r="AR8" s="15" t="e">
        <f aca="false">(AC8/BX8) - 1</f>
        <v>#DIV/0!</v>
      </c>
      <c r="AS8" s="15" t="e">
        <f aca="false">(AD8/BY8) - 1</f>
        <v>#DIV/0!</v>
      </c>
      <c r="AT8" s="15" t="e">
        <f aca="false">(AE8/BZ8) - 1</f>
        <v>#DIV/0!</v>
      </c>
      <c r="AV8" s="349" t="n">
        <v>0.322916666666667</v>
      </c>
      <c r="AW8" s="376"/>
      <c r="AX8" s="377"/>
      <c r="AY8" s="376"/>
      <c r="AZ8" s="377"/>
      <c r="BA8" s="376"/>
      <c r="BB8" s="377"/>
      <c r="BC8" s="376"/>
      <c r="BD8" s="377"/>
      <c r="BE8" s="376"/>
      <c r="BF8" s="377"/>
      <c r="BG8" s="376"/>
      <c r="BH8" s="377"/>
      <c r="BI8" s="376"/>
      <c r="BJ8" s="377"/>
      <c r="BK8" s="376"/>
      <c r="BL8" s="377"/>
      <c r="BN8" s="340" t="n">
        <f aca="false">AW8+AY8+BA8+BC8+BE8+BG8+BI8+BK8</f>
        <v>0</v>
      </c>
      <c r="BO8" s="4" t="n">
        <f aca="false">AX8+AZ8+BB8+BD8+BF8+BH8+BJ8+BL8</f>
        <v>0</v>
      </c>
      <c r="BP8" s="341" t="e">
        <f aca="false">BO8/(BO8+BN8)</f>
        <v>#DIV/0!</v>
      </c>
      <c r="BQ8" s="4" t="n">
        <f aca="false">AW8+AX8+BE8+BF8</f>
        <v>0</v>
      </c>
      <c r="BR8" s="4" t="n">
        <f aca="false">AY8+AZ8+BG8+BH8</f>
        <v>0</v>
      </c>
      <c r="BS8" s="4" t="n">
        <f aca="false">BA8+BB8+BI8+BJ8</f>
        <v>0</v>
      </c>
      <c r="BT8" s="4" t="n">
        <f aca="false">SUM(BQ8:BS8)</f>
        <v>0</v>
      </c>
      <c r="BU8" s="15" t="e">
        <f aca="false">BR8/BT8</f>
        <v>#DIV/0!</v>
      </c>
      <c r="BV8" s="15" t="e">
        <f aca="false">BS8/BT8</f>
        <v>#DIV/0!</v>
      </c>
      <c r="BW8" s="4" t="n">
        <f aca="false">BC8+BD8+BK8+BL8</f>
        <v>0</v>
      </c>
      <c r="BX8" s="4" t="n">
        <f aca="false">SUM(AW8:BD8)</f>
        <v>0</v>
      </c>
      <c r="BY8" s="342" t="n">
        <f aca="false">SUM(BE8:BL8)</f>
        <v>0</v>
      </c>
      <c r="BZ8" s="343" t="n">
        <f aca="false">SUM(AW8:BL8)</f>
        <v>0</v>
      </c>
      <c r="CC8" s="15" t="n">
        <f aca="false">(BN8/DI8) - 1</f>
        <v>-1</v>
      </c>
      <c r="CD8" s="15" t="e">
        <f aca="false">(BO8/DJ8) - 1</f>
        <v>#DIV/0!</v>
      </c>
      <c r="CE8" s="15" t="e">
        <f aca="false">(BP8/DK8) - 1</f>
        <v>#DIV/0!</v>
      </c>
      <c r="CF8" s="15" t="e">
        <f aca="false">(BQ8/DL8) - 1</f>
        <v>#DIV/0!</v>
      </c>
      <c r="CG8" s="15" t="n">
        <f aca="false">(BR8/DM8) - 1</f>
        <v>-1</v>
      </c>
      <c r="CH8" s="15" t="e">
        <f aca="false">(BS8/DN8) - 1</f>
        <v>#DIV/0!</v>
      </c>
      <c r="CI8" s="15" t="n">
        <f aca="false">(BT8/DO8) - 1</f>
        <v>-1</v>
      </c>
      <c r="CJ8" s="15" t="e">
        <f aca="false">(BU8/DP8) - 1</f>
        <v>#DIV/0!</v>
      </c>
      <c r="CK8" s="15" t="e">
        <f aca="false">(BV8/DQ8) - 1</f>
        <v>#DIV/0!</v>
      </c>
      <c r="CL8" s="15" t="e">
        <f aca="false">(BW8/DR8) - 1</f>
        <v>#DIV/0!</v>
      </c>
      <c r="CM8" s="15" t="n">
        <f aca="false">(BX8/DS8) - 1</f>
        <v>-1</v>
      </c>
      <c r="CN8" s="15" t="e">
        <f aca="false">(BY8/DT8) - 1</f>
        <v>#DIV/0!</v>
      </c>
      <c r="CO8" s="15" t="n">
        <f aca="false">(BZ8/DU8) - 1</f>
        <v>-1</v>
      </c>
      <c r="CQ8" s="349" t="n">
        <v>0.322916666666667</v>
      </c>
      <c r="CR8" s="376"/>
      <c r="CS8" s="377"/>
      <c r="CT8" s="376" t="n">
        <v>1</v>
      </c>
      <c r="CU8" s="377"/>
      <c r="CV8" s="376"/>
      <c r="CW8" s="377"/>
      <c r="CX8" s="376"/>
      <c r="CY8" s="377"/>
      <c r="CZ8" s="376"/>
      <c r="DA8" s="377"/>
      <c r="DB8" s="376"/>
      <c r="DC8" s="377"/>
      <c r="DD8" s="376"/>
      <c r="DE8" s="377"/>
      <c r="DF8" s="376"/>
      <c r="DG8" s="377"/>
      <c r="DI8" s="340" t="n">
        <f aca="false">CR8+CT8+CV8+CX8+CZ8+DB8+DD8+DF8</f>
        <v>1</v>
      </c>
      <c r="DJ8" s="4" t="n">
        <f aca="false">CS8+CU8+CW8+CY8+DA8+DC8+DE8+DG8</f>
        <v>0</v>
      </c>
      <c r="DK8" s="341" t="n">
        <f aca="false">DJ8/(DJ8+DI8)</f>
        <v>0</v>
      </c>
      <c r="DL8" s="4" t="n">
        <f aca="false">CR8+CS8+CZ8+DA8</f>
        <v>0</v>
      </c>
      <c r="DM8" s="4" t="n">
        <f aca="false">CT8+CU8+DB8+DC8</f>
        <v>1</v>
      </c>
      <c r="DN8" s="4" t="n">
        <f aca="false">CV8+CW8+DD8+DE8</f>
        <v>0</v>
      </c>
      <c r="DO8" s="4" t="n">
        <f aca="false">SUM(DL8:DN8)</f>
        <v>1</v>
      </c>
      <c r="DP8" s="15" t="n">
        <f aca="false">DM8/DO8</f>
        <v>1</v>
      </c>
      <c r="DQ8" s="15" t="n">
        <f aca="false">DN8/DO8</f>
        <v>0</v>
      </c>
      <c r="DR8" s="4" t="n">
        <f aca="false">CX8+CY8+DF8+DG8</f>
        <v>0</v>
      </c>
      <c r="DS8" s="4" t="n">
        <f aca="false">SUM(CR8:CY8)</f>
        <v>1</v>
      </c>
      <c r="DT8" s="342" t="n">
        <f aca="false">SUM(CZ8:DG8)</f>
        <v>0</v>
      </c>
      <c r="DU8" s="343" t="n">
        <f aca="false">SUM(CR8:DG8)</f>
        <v>1</v>
      </c>
      <c r="DX8" s="15" t="e">
        <f aca="false">(DI8/FD8) - 1</f>
        <v>#DIV/0!</v>
      </c>
      <c r="DY8" s="15" t="e">
        <f aca="false">(DJ8/FE8) - 1</f>
        <v>#DIV/0!</v>
      </c>
      <c r="DZ8" s="15" t="e">
        <f aca="false">(DK8/FF8) - 1</f>
        <v>#DIV/0!</v>
      </c>
      <c r="EA8" s="15" t="e">
        <f aca="false">(DL8/FG8) - 1</f>
        <v>#DIV/0!</v>
      </c>
      <c r="EB8" s="15" t="e">
        <f aca="false">(DM8/FH8) - 1</f>
        <v>#DIV/0!</v>
      </c>
      <c r="EC8" s="15" t="e">
        <f aca="false">(DN8/FI8) - 1</f>
        <v>#DIV/0!</v>
      </c>
      <c r="ED8" s="15" t="e">
        <f aca="false">(DO8/FJ8) - 1</f>
        <v>#DIV/0!</v>
      </c>
      <c r="EE8" s="15" t="e">
        <f aca="false">(DP8/FK8) - 1</f>
        <v>#DIV/0!</v>
      </c>
      <c r="EF8" s="15" t="e">
        <f aca="false">(DQ8/FL8) - 1</f>
        <v>#DIV/0!</v>
      </c>
      <c r="EG8" s="15" t="e">
        <f aca="false">(DR8/FM8) - 1</f>
        <v>#DIV/0!</v>
      </c>
      <c r="EH8" s="15" t="e">
        <f aca="false">(DS8/FN8) - 1</f>
        <v>#DIV/0!</v>
      </c>
      <c r="EI8" s="15" t="e">
        <f aca="false">(DT8/FO8) - 1</f>
        <v>#DIV/0!</v>
      </c>
      <c r="EJ8" s="15" t="e">
        <f aca="false">(DU8/FP8) - 1</f>
        <v>#DIV/0!</v>
      </c>
    </row>
    <row r="9" customFormat="false" ht="15" hidden="false" customHeight="false" outlineLevel="0" collapsed="false">
      <c r="A9" s="344" t="n">
        <v>0.333333333333333</v>
      </c>
      <c r="B9" s="376"/>
      <c r="C9" s="377"/>
      <c r="D9" s="376"/>
      <c r="E9" s="377"/>
      <c r="F9" s="376"/>
      <c r="G9" s="377"/>
      <c r="H9" s="376"/>
      <c r="I9" s="377"/>
      <c r="J9" s="376"/>
      <c r="K9" s="377"/>
      <c r="L9" s="376"/>
      <c r="M9" s="377"/>
      <c r="N9" s="376"/>
      <c r="O9" s="377"/>
      <c r="P9" s="376"/>
      <c r="Q9" s="377"/>
      <c r="S9" s="340" t="n">
        <f aca="false">B9+D9+F9+H9+J9+L9+N9+P9</f>
        <v>0</v>
      </c>
      <c r="T9" s="4" t="n">
        <f aca="false">C9+E9+G9+I9+K9+M9+O9+Q9</f>
        <v>0</v>
      </c>
      <c r="U9" s="341" t="e">
        <f aca="false">T9/(T9+S9)</f>
        <v>#DIV/0!</v>
      </c>
      <c r="V9" s="4" t="n">
        <f aca="false">B9+C9+J9+K9</f>
        <v>0</v>
      </c>
      <c r="W9" s="4" t="n">
        <f aca="false">D9+E9+L9+M9</f>
        <v>0</v>
      </c>
      <c r="X9" s="4" t="n">
        <f aca="false">F9+G9+N9+O9</f>
        <v>0</v>
      </c>
      <c r="Y9" s="4" t="n">
        <f aca="false">SUM(V9:X9)</f>
        <v>0</v>
      </c>
      <c r="Z9" s="15" t="e">
        <f aca="false">W9/Y9</f>
        <v>#DIV/0!</v>
      </c>
      <c r="AA9" s="15" t="e">
        <f aca="false">X9/Y9</f>
        <v>#DIV/0!</v>
      </c>
      <c r="AB9" s="4" t="n">
        <f aca="false">H9+I9+P9+Q9</f>
        <v>0</v>
      </c>
      <c r="AC9" s="4" t="n">
        <f aca="false">SUM(B9:I9)</f>
        <v>0</v>
      </c>
      <c r="AD9" s="342" t="n">
        <f aca="false">SUM(J9:Q9)</f>
        <v>0</v>
      </c>
      <c r="AE9" s="343" t="n">
        <f aca="false">SUM(B9:Q9)</f>
        <v>0</v>
      </c>
      <c r="AH9" s="15" t="e">
        <f aca="false">(S9/BN9) - 1</f>
        <v>#DIV/0!</v>
      </c>
      <c r="AI9" s="15" t="e">
        <f aca="false">(T9/BO9) - 1</f>
        <v>#DIV/0!</v>
      </c>
      <c r="AJ9" s="15" t="e">
        <f aca="false">(U9/BP9) - 1</f>
        <v>#DIV/0!</v>
      </c>
      <c r="AK9" s="15" t="e">
        <f aca="false">(V9/BQ9) - 1</f>
        <v>#DIV/0!</v>
      </c>
      <c r="AL9" s="15" t="e">
        <f aca="false">(W9/BR9) - 1</f>
        <v>#DIV/0!</v>
      </c>
      <c r="AM9" s="15" t="e">
        <f aca="false">(X9/BS9) - 1</f>
        <v>#DIV/0!</v>
      </c>
      <c r="AN9" s="15" t="e">
        <f aca="false">(Y9/BT9) - 1</f>
        <v>#DIV/0!</v>
      </c>
      <c r="AO9" s="15" t="e">
        <f aca="false">(Z9/BU9) - 1</f>
        <v>#DIV/0!</v>
      </c>
      <c r="AP9" s="15" t="e">
        <f aca="false">(AA9/BV9) - 1</f>
        <v>#DIV/0!</v>
      </c>
      <c r="AQ9" s="15" t="e">
        <f aca="false">(AB9/BW9) - 1</f>
        <v>#DIV/0!</v>
      </c>
      <c r="AR9" s="15" t="e">
        <f aca="false">(AC9/BX9) - 1</f>
        <v>#DIV/0!</v>
      </c>
      <c r="AS9" s="15" t="e">
        <f aca="false">(AD9/BY9) - 1</f>
        <v>#DIV/0!</v>
      </c>
      <c r="AT9" s="15" t="e">
        <f aca="false">(AE9/BZ9) - 1</f>
        <v>#DIV/0!</v>
      </c>
      <c r="AV9" s="344" t="n">
        <v>0.333333333333333</v>
      </c>
      <c r="AW9" s="376"/>
      <c r="AX9" s="377"/>
      <c r="AY9" s="376"/>
      <c r="AZ9" s="377"/>
      <c r="BA9" s="376"/>
      <c r="BB9" s="377"/>
      <c r="BC9" s="376"/>
      <c r="BD9" s="377"/>
      <c r="BE9" s="376"/>
      <c r="BF9" s="377"/>
      <c r="BG9" s="376"/>
      <c r="BH9" s="377"/>
      <c r="BI9" s="376"/>
      <c r="BJ9" s="377"/>
      <c r="BK9" s="376"/>
      <c r="BL9" s="377"/>
      <c r="BN9" s="340" t="n">
        <f aca="false">AW9+AY9+BA9+BC9+BE9+BG9+BI9+BK9</f>
        <v>0</v>
      </c>
      <c r="BO9" s="4" t="n">
        <f aca="false">AX9+AZ9+BB9+BD9+BF9+BH9+BJ9+BL9</f>
        <v>0</v>
      </c>
      <c r="BP9" s="341" t="e">
        <f aca="false">BO9/(BO9+BN9)</f>
        <v>#DIV/0!</v>
      </c>
      <c r="BQ9" s="4" t="n">
        <f aca="false">AW9+AX9+BE9+BF9</f>
        <v>0</v>
      </c>
      <c r="BR9" s="4" t="n">
        <f aca="false">AY9+AZ9+BG9+BH9</f>
        <v>0</v>
      </c>
      <c r="BS9" s="4" t="n">
        <f aca="false">BA9+BB9+BI9+BJ9</f>
        <v>0</v>
      </c>
      <c r="BT9" s="4" t="n">
        <f aca="false">SUM(BQ9:BS9)</f>
        <v>0</v>
      </c>
      <c r="BU9" s="15" t="e">
        <f aca="false">BR9/BT9</f>
        <v>#DIV/0!</v>
      </c>
      <c r="BV9" s="15" t="e">
        <f aca="false">BS9/BT9</f>
        <v>#DIV/0!</v>
      </c>
      <c r="BW9" s="4" t="n">
        <f aca="false">BC9+BD9+BK9+BL9</f>
        <v>0</v>
      </c>
      <c r="BX9" s="4" t="n">
        <f aca="false">SUM(AW9:BD9)</f>
        <v>0</v>
      </c>
      <c r="BY9" s="342" t="n">
        <f aca="false">SUM(BE9:BL9)</f>
        <v>0</v>
      </c>
      <c r="BZ9" s="343" t="n">
        <f aca="false">SUM(AW9:BL9)</f>
        <v>0</v>
      </c>
      <c r="CC9" s="15" t="n">
        <f aca="false">(BN9/DI9) - 1</f>
        <v>-1</v>
      </c>
      <c r="CD9" s="15" t="n">
        <f aca="false">(BO9/DJ9) - 1</f>
        <v>-1</v>
      </c>
      <c r="CE9" s="15" t="e">
        <f aca="false">(BP9/DK9) - 1</f>
        <v>#DIV/0!</v>
      </c>
      <c r="CF9" s="15" t="e">
        <f aca="false">(BQ9/DL9) - 1</f>
        <v>#DIV/0!</v>
      </c>
      <c r="CG9" s="15" t="n">
        <f aca="false">(BR9/DM9) - 1</f>
        <v>-1</v>
      </c>
      <c r="CH9" s="15" t="e">
        <f aca="false">(BS9/DN9) - 1</f>
        <v>#DIV/0!</v>
      </c>
      <c r="CI9" s="15" t="n">
        <f aca="false">(BT9/DO9) - 1</f>
        <v>-1</v>
      </c>
      <c r="CJ9" s="15" t="e">
        <f aca="false">(BU9/DP9) - 1</f>
        <v>#DIV/0!</v>
      </c>
      <c r="CK9" s="15" t="e">
        <f aca="false">(BV9/DQ9) - 1</f>
        <v>#DIV/0!</v>
      </c>
      <c r="CL9" s="15" t="n">
        <f aca="false">(BW9/DR9) - 1</f>
        <v>-1</v>
      </c>
      <c r="CM9" s="15" t="n">
        <f aca="false">(BX9/DS9) - 1</f>
        <v>-1</v>
      </c>
      <c r="CN9" s="15" t="n">
        <f aca="false">(BY9/DT9) - 1</f>
        <v>-1</v>
      </c>
      <c r="CO9" s="15" t="n">
        <f aca="false">(BZ9/DU9) - 1</f>
        <v>-1</v>
      </c>
      <c r="CQ9" s="344" t="n">
        <v>0.333333333333333</v>
      </c>
      <c r="CR9" s="376"/>
      <c r="CS9" s="377"/>
      <c r="CT9" s="376" t="n">
        <v>1</v>
      </c>
      <c r="CU9" s="377"/>
      <c r="CV9" s="376"/>
      <c r="CW9" s="377"/>
      <c r="CX9" s="376"/>
      <c r="CY9" s="377"/>
      <c r="CZ9" s="376"/>
      <c r="DA9" s="377"/>
      <c r="DB9" s="376"/>
      <c r="DC9" s="377"/>
      <c r="DD9" s="376"/>
      <c r="DE9" s="377"/>
      <c r="DF9" s="376"/>
      <c r="DG9" s="377" t="n">
        <v>2</v>
      </c>
      <c r="DI9" s="340" t="n">
        <f aca="false">CR9+CT9+CV9+CX9+CZ9+DB9+DD9+DF9</f>
        <v>1</v>
      </c>
      <c r="DJ9" s="4" t="n">
        <f aca="false">CS9+CU9+CW9+CY9+DA9+DC9+DE9+DG9</f>
        <v>2</v>
      </c>
      <c r="DK9" s="341" t="n">
        <f aca="false">DJ9/(DJ9+DI9)</f>
        <v>0.666666666666667</v>
      </c>
      <c r="DL9" s="4" t="n">
        <f aca="false">CR9+CS9+CZ9+DA9</f>
        <v>0</v>
      </c>
      <c r="DM9" s="4" t="n">
        <f aca="false">CT9+CU9+DB9+DC9</f>
        <v>1</v>
      </c>
      <c r="DN9" s="4" t="n">
        <f aca="false">CV9+CW9+DD9+DE9</f>
        <v>0</v>
      </c>
      <c r="DO9" s="4" t="n">
        <f aca="false">SUM(DL9:DN9)</f>
        <v>1</v>
      </c>
      <c r="DP9" s="15" t="n">
        <f aca="false">DM9/DO9</f>
        <v>1</v>
      </c>
      <c r="DQ9" s="15" t="n">
        <f aca="false">DN9/DO9</f>
        <v>0</v>
      </c>
      <c r="DR9" s="4" t="n">
        <f aca="false">CX9+CY9+DF9+DG9</f>
        <v>2</v>
      </c>
      <c r="DS9" s="4" t="n">
        <f aca="false">SUM(CR9:CY9)</f>
        <v>1</v>
      </c>
      <c r="DT9" s="342" t="n">
        <f aca="false">SUM(CZ9:DG9)</f>
        <v>2</v>
      </c>
      <c r="DU9" s="343" t="n">
        <f aca="false">SUM(CR9:DG9)</f>
        <v>3</v>
      </c>
      <c r="DX9" s="15" t="e">
        <f aca="false">(DI9/FD9) - 1</f>
        <v>#DIV/0!</v>
      </c>
      <c r="DY9" s="15" t="e">
        <f aca="false">(DJ9/FE9) - 1</f>
        <v>#DIV/0!</v>
      </c>
      <c r="DZ9" s="15" t="e">
        <f aca="false">(DK9/FF9) - 1</f>
        <v>#DIV/0!</v>
      </c>
      <c r="EA9" s="15" t="e">
        <f aca="false">(DL9/FG9) - 1</f>
        <v>#DIV/0!</v>
      </c>
      <c r="EB9" s="15" t="e">
        <f aca="false">(DM9/FH9) - 1</f>
        <v>#DIV/0!</v>
      </c>
      <c r="EC9" s="15" t="e">
        <f aca="false">(DN9/FI9) - 1</f>
        <v>#DIV/0!</v>
      </c>
      <c r="ED9" s="15" t="e">
        <f aca="false">(DO9/FJ9) - 1</f>
        <v>#DIV/0!</v>
      </c>
      <c r="EE9" s="15" t="e">
        <f aca="false">(DP9/FK9) - 1</f>
        <v>#DIV/0!</v>
      </c>
      <c r="EF9" s="15" t="e">
        <f aca="false">(DQ9/FL9) - 1</f>
        <v>#DIV/0!</v>
      </c>
      <c r="EG9" s="15" t="e">
        <f aca="false">(DR9/FM9) - 1</f>
        <v>#DIV/0!</v>
      </c>
      <c r="EH9" s="15" t="e">
        <f aca="false">(DS9/FN9) - 1</f>
        <v>#DIV/0!</v>
      </c>
      <c r="EI9" s="15" t="e">
        <f aca="false">(DT9/FO9) - 1</f>
        <v>#DIV/0!</v>
      </c>
      <c r="EJ9" s="15" t="e">
        <f aca="false">(DU9/FP9) - 1</f>
        <v>#DIV/0!</v>
      </c>
    </row>
    <row r="10" customFormat="false" ht="15.75" hidden="false" customHeight="false" outlineLevel="0" collapsed="false">
      <c r="A10" s="349" t="n">
        <v>0.34375</v>
      </c>
      <c r="B10" s="376"/>
      <c r="C10" s="377"/>
      <c r="D10" s="376"/>
      <c r="E10" s="377"/>
      <c r="F10" s="376"/>
      <c r="G10" s="377"/>
      <c r="H10" s="333"/>
      <c r="I10" s="377"/>
      <c r="J10" s="376"/>
      <c r="K10" s="377"/>
      <c r="L10" s="376"/>
      <c r="M10" s="377"/>
      <c r="N10" s="376"/>
      <c r="O10" s="377"/>
      <c r="P10" s="376"/>
      <c r="Q10" s="377"/>
      <c r="S10" s="340" t="n">
        <f aca="false">B10+D10+F10+H10+J10+L10+N10+P10</f>
        <v>0</v>
      </c>
      <c r="T10" s="4" t="n">
        <f aca="false">C10+E10+G10+I10+K10+M10+O10+Q10</f>
        <v>0</v>
      </c>
      <c r="U10" s="341" t="e">
        <f aca="false">T10/(T10+S10)</f>
        <v>#DIV/0!</v>
      </c>
      <c r="V10" s="4" t="n">
        <f aca="false">B10+C10+J10+K10</f>
        <v>0</v>
      </c>
      <c r="W10" s="4" t="n">
        <f aca="false">D10+E10+L10+M10</f>
        <v>0</v>
      </c>
      <c r="X10" s="4" t="n">
        <f aca="false">F10+G10+N10+O10</f>
        <v>0</v>
      </c>
      <c r="Y10" s="4" t="n">
        <f aca="false">SUM(V10:X10)</f>
        <v>0</v>
      </c>
      <c r="Z10" s="15" t="e">
        <f aca="false">W10/Y10</f>
        <v>#DIV/0!</v>
      </c>
      <c r="AA10" s="15" t="e">
        <f aca="false">X10/Y10</f>
        <v>#DIV/0!</v>
      </c>
      <c r="AB10" s="4" t="n">
        <f aca="false">H10+I10+P10+Q10</f>
        <v>0</v>
      </c>
      <c r="AC10" s="4" t="n">
        <f aca="false">SUM(B10:I10)</f>
        <v>0</v>
      </c>
      <c r="AD10" s="342" t="n">
        <f aca="false">SUM(J10:Q10)</f>
        <v>0</v>
      </c>
      <c r="AE10" s="343" t="n">
        <f aca="false">SUM(B10:Q10)</f>
        <v>0</v>
      </c>
      <c r="AH10" s="15" t="e">
        <f aca="false">(S10/BN10) - 1</f>
        <v>#DIV/0!</v>
      </c>
      <c r="AI10" s="15" t="e">
        <f aca="false">(T10/BO10) - 1</f>
        <v>#DIV/0!</v>
      </c>
      <c r="AJ10" s="15" t="e">
        <f aca="false">(U10/BP10) - 1</f>
        <v>#DIV/0!</v>
      </c>
      <c r="AK10" s="15" t="e">
        <f aca="false">(V10/BQ10) - 1</f>
        <v>#DIV/0!</v>
      </c>
      <c r="AL10" s="15" t="e">
        <f aca="false">(W10/BR10) - 1</f>
        <v>#DIV/0!</v>
      </c>
      <c r="AM10" s="15" t="e">
        <f aca="false">(X10/BS10) - 1</f>
        <v>#DIV/0!</v>
      </c>
      <c r="AN10" s="15" t="e">
        <f aca="false">(Y10/BT10) - 1</f>
        <v>#DIV/0!</v>
      </c>
      <c r="AO10" s="15" t="e">
        <f aca="false">(Z10/BU10) - 1</f>
        <v>#DIV/0!</v>
      </c>
      <c r="AP10" s="15" t="e">
        <f aca="false">(AA10/BV10) - 1</f>
        <v>#DIV/0!</v>
      </c>
      <c r="AQ10" s="15" t="e">
        <f aca="false">(AB10/BW10) - 1</f>
        <v>#DIV/0!</v>
      </c>
      <c r="AR10" s="15" t="e">
        <f aca="false">(AC10/BX10) - 1</f>
        <v>#DIV/0!</v>
      </c>
      <c r="AS10" s="15" t="e">
        <f aca="false">(AD10/BY10) - 1</f>
        <v>#DIV/0!</v>
      </c>
      <c r="AT10" s="15" t="e">
        <f aca="false">(AE10/BZ10) - 1</f>
        <v>#DIV/0!</v>
      </c>
      <c r="AV10" s="349" t="n">
        <v>0.34375</v>
      </c>
      <c r="AW10" s="376"/>
      <c r="AX10" s="377"/>
      <c r="AY10" s="376"/>
      <c r="AZ10" s="377"/>
      <c r="BA10" s="376"/>
      <c r="BB10" s="377"/>
      <c r="BC10" s="333"/>
      <c r="BD10" s="377"/>
      <c r="BE10" s="376"/>
      <c r="BF10" s="377"/>
      <c r="BG10" s="376"/>
      <c r="BH10" s="377"/>
      <c r="BI10" s="376"/>
      <c r="BJ10" s="377"/>
      <c r="BK10" s="376"/>
      <c r="BL10" s="377"/>
      <c r="BN10" s="340" t="n">
        <f aca="false">AW10+AY10+BA10+BC10+BE10+BG10+BI10+BK10</f>
        <v>0</v>
      </c>
      <c r="BO10" s="4" t="n">
        <f aca="false">AX10+AZ10+BB10+BD10+BF10+BH10+BJ10+BL10</f>
        <v>0</v>
      </c>
      <c r="BP10" s="341" t="e">
        <f aca="false">BO10/(BO10+BN10)</f>
        <v>#DIV/0!</v>
      </c>
      <c r="BQ10" s="4" t="n">
        <f aca="false">AW10+AX10+BE10+BF10</f>
        <v>0</v>
      </c>
      <c r="BR10" s="4" t="n">
        <f aca="false">AY10+AZ10+BG10+BH10</f>
        <v>0</v>
      </c>
      <c r="BS10" s="4" t="n">
        <f aca="false">BA10+BB10+BI10+BJ10</f>
        <v>0</v>
      </c>
      <c r="BT10" s="4" t="n">
        <f aca="false">SUM(BQ10:BS10)</f>
        <v>0</v>
      </c>
      <c r="BU10" s="15" t="e">
        <f aca="false">BR10/BT10</f>
        <v>#DIV/0!</v>
      </c>
      <c r="BV10" s="15" t="e">
        <f aca="false">BS10/BT10</f>
        <v>#DIV/0!</v>
      </c>
      <c r="BW10" s="4" t="n">
        <f aca="false">BC10+BD10+BK10+BL10</f>
        <v>0</v>
      </c>
      <c r="BX10" s="4" t="n">
        <f aca="false">SUM(AW10:BD10)</f>
        <v>0</v>
      </c>
      <c r="BY10" s="342" t="n">
        <f aca="false">SUM(BE10:BL10)</f>
        <v>0</v>
      </c>
      <c r="BZ10" s="343" t="n">
        <f aca="false">SUM(AW10:BL10)</f>
        <v>0</v>
      </c>
      <c r="CC10" s="15" t="n">
        <f aca="false">(BN10/DI10) - 1</f>
        <v>-1</v>
      </c>
      <c r="CD10" s="15" t="e">
        <f aca="false">(BO10/DJ10) - 1</f>
        <v>#DIV/0!</v>
      </c>
      <c r="CE10" s="15" t="e">
        <f aca="false">(BP10/DK10) - 1</f>
        <v>#DIV/0!</v>
      </c>
      <c r="CF10" s="15" t="e">
        <f aca="false">(BQ10/DL10) - 1</f>
        <v>#DIV/0!</v>
      </c>
      <c r="CG10" s="15" t="n">
        <f aca="false">(BR10/DM10) - 1</f>
        <v>-1</v>
      </c>
      <c r="CH10" s="15" t="e">
        <f aca="false">(BS10/DN10) - 1</f>
        <v>#DIV/0!</v>
      </c>
      <c r="CI10" s="15" t="n">
        <f aca="false">(BT10/DO10) - 1</f>
        <v>-1</v>
      </c>
      <c r="CJ10" s="15" t="e">
        <f aca="false">(BU10/DP10) - 1</f>
        <v>#DIV/0!</v>
      </c>
      <c r="CK10" s="15" t="e">
        <f aca="false">(BV10/DQ10) - 1</f>
        <v>#DIV/0!</v>
      </c>
      <c r="CL10" s="15" t="e">
        <f aca="false">(BW10/DR10) - 1</f>
        <v>#DIV/0!</v>
      </c>
      <c r="CM10" s="15" t="n">
        <f aca="false">(BX10/DS10) - 1</f>
        <v>-1</v>
      </c>
      <c r="CN10" s="15" t="e">
        <f aca="false">(BY10/DT10) - 1</f>
        <v>#DIV/0!</v>
      </c>
      <c r="CO10" s="15" t="n">
        <f aca="false">(BZ10/DU10) - 1</f>
        <v>-1</v>
      </c>
      <c r="CQ10" s="349" t="n">
        <v>0.34375</v>
      </c>
      <c r="CR10" s="376"/>
      <c r="CS10" s="377"/>
      <c r="CT10" s="376" t="n">
        <v>1</v>
      </c>
      <c r="CU10" s="377"/>
      <c r="CV10" s="376"/>
      <c r="CW10" s="377"/>
      <c r="CX10" s="333"/>
      <c r="CY10" s="377"/>
      <c r="CZ10" s="376"/>
      <c r="DA10" s="377"/>
      <c r="DB10" s="376"/>
      <c r="DC10" s="377"/>
      <c r="DD10" s="376"/>
      <c r="DE10" s="377"/>
      <c r="DF10" s="376"/>
      <c r="DG10" s="377"/>
      <c r="DI10" s="340" t="n">
        <f aca="false">CR10+CT10+CV10+CX10+CZ10+DB10+DD10+DF10</f>
        <v>1</v>
      </c>
      <c r="DJ10" s="4" t="n">
        <f aca="false">CS10+CU10+CW10+CY10+DA10+DC10+DE10+DG10</f>
        <v>0</v>
      </c>
      <c r="DK10" s="341" t="n">
        <f aca="false">DJ10/(DJ10+DI10)</f>
        <v>0</v>
      </c>
      <c r="DL10" s="4" t="n">
        <f aca="false">CR10+CS10+CZ10+DA10</f>
        <v>0</v>
      </c>
      <c r="DM10" s="4" t="n">
        <f aca="false">CT10+CU10+DB10+DC10</f>
        <v>1</v>
      </c>
      <c r="DN10" s="4" t="n">
        <f aca="false">CV10+CW10+DD10+DE10</f>
        <v>0</v>
      </c>
      <c r="DO10" s="4" t="n">
        <f aca="false">SUM(DL10:DN10)</f>
        <v>1</v>
      </c>
      <c r="DP10" s="15" t="n">
        <f aca="false">DM10/DO10</f>
        <v>1</v>
      </c>
      <c r="DQ10" s="15" t="n">
        <f aca="false">DN10/DO10</f>
        <v>0</v>
      </c>
      <c r="DR10" s="4" t="n">
        <f aca="false">CX10+CY10+DF10+DG10</f>
        <v>0</v>
      </c>
      <c r="DS10" s="4" t="n">
        <f aca="false">SUM(CR10:CY10)</f>
        <v>1</v>
      </c>
      <c r="DT10" s="342" t="n">
        <f aca="false">SUM(CZ10:DG10)</f>
        <v>0</v>
      </c>
      <c r="DU10" s="343" t="n">
        <f aca="false">SUM(CR10:DG10)</f>
        <v>1</v>
      </c>
      <c r="DX10" s="15" t="e">
        <f aca="false">(DI10/FD10) - 1</f>
        <v>#DIV/0!</v>
      </c>
      <c r="DY10" s="15" t="e">
        <f aca="false">(DJ10/FE10) - 1</f>
        <v>#DIV/0!</v>
      </c>
      <c r="DZ10" s="15" t="e">
        <f aca="false">(DK10/FF10) - 1</f>
        <v>#DIV/0!</v>
      </c>
      <c r="EA10" s="15" t="e">
        <f aca="false">(DL10/FG10) - 1</f>
        <v>#DIV/0!</v>
      </c>
      <c r="EB10" s="15" t="e">
        <f aca="false">(DM10/FH10) - 1</f>
        <v>#DIV/0!</v>
      </c>
      <c r="EC10" s="15" t="e">
        <f aca="false">(DN10/FI10) - 1</f>
        <v>#DIV/0!</v>
      </c>
      <c r="ED10" s="15" t="e">
        <f aca="false">(DO10/FJ10) - 1</f>
        <v>#DIV/0!</v>
      </c>
      <c r="EE10" s="15" t="e">
        <f aca="false">(DP10/FK10) - 1</f>
        <v>#DIV/0!</v>
      </c>
      <c r="EF10" s="15" t="e">
        <f aca="false">(DQ10/FL10) - 1</f>
        <v>#DIV/0!</v>
      </c>
      <c r="EG10" s="15" t="e">
        <f aca="false">(DR10/FM10) - 1</f>
        <v>#DIV/0!</v>
      </c>
      <c r="EH10" s="15" t="e">
        <f aca="false">(DS10/FN10) - 1</f>
        <v>#DIV/0!</v>
      </c>
      <c r="EI10" s="15" t="e">
        <f aca="false">(DT10/FO10) - 1</f>
        <v>#DIV/0!</v>
      </c>
      <c r="EJ10" s="15" t="e">
        <f aca="false">(DU10/FP10) - 1</f>
        <v>#DIV/0!</v>
      </c>
    </row>
    <row r="11" customFormat="false" ht="15" hidden="false" customHeight="false" outlineLevel="0" collapsed="false">
      <c r="A11" s="349" t="n">
        <v>0.354166666666667</v>
      </c>
      <c r="B11" s="376"/>
      <c r="C11" s="377"/>
      <c r="D11" s="376"/>
      <c r="E11" s="377"/>
      <c r="F11" s="376"/>
      <c r="G11" s="377"/>
      <c r="H11" s="376"/>
      <c r="I11" s="377"/>
      <c r="J11" s="376"/>
      <c r="K11" s="377"/>
      <c r="L11" s="376"/>
      <c r="M11" s="377"/>
      <c r="N11" s="376"/>
      <c r="O11" s="377"/>
      <c r="P11" s="376"/>
      <c r="Q11" s="377"/>
      <c r="S11" s="340" t="n">
        <f aca="false">B11+D11+F11+H11+J11+L11+N11+P11</f>
        <v>0</v>
      </c>
      <c r="T11" s="4" t="n">
        <f aca="false">C11+E11+G11+I11+K11+M11+O11+Q11</f>
        <v>0</v>
      </c>
      <c r="U11" s="341" t="e">
        <f aca="false">T11/(T11+S11)</f>
        <v>#DIV/0!</v>
      </c>
      <c r="V11" s="4" t="n">
        <f aca="false">B11+C11+J11+K11</f>
        <v>0</v>
      </c>
      <c r="W11" s="4" t="n">
        <f aca="false">D11+E11+L11+M11</f>
        <v>0</v>
      </c>
      <c r="X11" s="4" t="n">
        <f aca="false">F11+G11+N11+O11</f>
        <v>0</v>
      </c>
      <c r="Y11" s="4" t="n">
        <f aca="false">SUM(V11:X11)</f>
        <v>0</v>
      </c>
      <c r="Z11" s="15" t="e">
        <f aca="false">W11/Y11</f>
        <v>#DIV/0!</v>
      </c>
      <c r="AA11" s="15" t="e">
        <f aca="false">X11/Y11</f>
        <v>#DIV/0!</v>
      </c>
      <c r="AB11" s="4" t="n">
        <f aca="false">H11+I11+P11+Q11</f>
        <v>0</v>
      </c>
      <c r="AC11" s="4" t="n">
        <f aca="false">SUM(B11:I11)</f>
        <v>0</v>
      </c>
      <c r="AD11" s="342" t="n">
        <f aca="false">SUM(J11:Q11)</f>
        <v>0</v>
      </c>
      <c r="AE11" s="343" t="n">
        <f aca="false">SUM(B11:Q11)</f>
        <v>0</v>
      </c>
      <c r="AH11" s="15" t="e">
        <f aca="false">(S11/BN11) - 1</f>
        <v>#DIV/0!</v>
      </c>
      <c r="AI11" s="15" t="e">
        <f aca="false">(T11/BO11) - 1</f>
        <v>#DIV/0!</v>
      </c>
      <c r="AJ11" s="15" t="e">
        <f aca="false">(U11/BP11) - 1</f>
        <v>#DIV/0!</v>
      </c>
      <c r="AK11" s="15" t="e">
        <f aca="false">(V11/BQ11) - 1</f>
        <v>#DIV/0!</v>
      </c>
      <c r="AL11" s="15" t="e">
        <f aca="false">(W11/BR11) - 1</f>
        <v>#DIV/0!</v>
      </c>
      <c r="AM11" s="15" t="e">
        <f aca="false">(X11/BS11) - 1</f>
        <v>#DIV/0!</v>
      </c>
      <c r="AN11" s="15" t="e">
        <f aca="false">(Y11/BT11) - 1</f>
        <v>#DIV/0!</v>
      </c>
      <c r="AO11" s="15" t="e">
        <f aca="false">(Z11/BU11) - 1</f>
        <v>#DIV/0!</v>
      </c>
      <c r="AP11" s="15" t="e">
        <f aca="false">(AA11/BV11) - 1</f>
        <v>#DIV/0!</v>
      </c>
      <c r="AQ11" s="15" t="e">
        <f aca="false">(AB11/BW11) - 1</f>
        <v>#DIV/0!</v>
      </c>
      <c r="AR11" s="15" t="e">
        <f aca="false">(AC11/BX11) - 1</f>
        <v>#DIV/0!</v>
      </c>
      <c r="AS11" s="15" t="e">
        <f aca="false">(AD11/BY11) - 1</f>
        <v>#DIV/0!</v>
      </c>
      <c r="AT11" s="15" t="e">
        <f aca="false">(AE11/BZ11) - 1</f>
        <v>#DIV/0!</v>
      </c>
      <c r="AV11" s="349" t="n">
        <v>0.354166666666667</v>
      </c>
      <c r="AW11" s="376"/>
      <c r="AX11" s="377"/>
      <c r="AY11" s="376"/>
      <c r="AZ11" s="377"/>
      <c r="BA11" s="376"/>
      <c r="BB11" s="377"/>
      <c r="BC11" s="376"/>
      <c r="BD11" s="377"/>
      <c r="BE11" s="376"/>
      <c r="BF11" s="377"/>
      <c r="BG11" s="376"/>
      <c r="BH11" s="377"/>
      <c r="BI11" s="376"/>
      <c r="BJ11" s="377"/>
      <c r="BK11" s="376"/>
      <c r="BL11" s="377"/>
      <c r="BN11" s="340" t="n">
        <f aca="false">AW11+AY11+BA11+BC11+BE11+BG11+BI11+BK11</f>
        <v>0</v>
      </c>
      <c r="BO11" s="4" t="n">
        <f aca="false">AX11+AZ11+BB11+BD11+BF11+BH11+BJ11+BL11</f>
        <v>0</v>
      </c>
      <c r="BP11" s="341" t="e">
        <f aca="false">BO11/(BO11+BN11)</f>
        <v>#DIV/0!</v>
      </c>
      <c r="BQ11" s="4" t="n">
        <f aca="false">AW11+AX11+BE11+BF11</f>
        <v>0</v>
      </c>
      <c r="BR11" s="4" t="n">
        <f aca="false">AY11+AZ11+BG11+BH11</f>
        <v>0</v>
      </c>
      <c r="BS11" s="4" t="n">
        <f aca="false">BA11+BB11+BI11+BJ11</f>
        <v>0</v>
      </c>
      <c r="BT11" s="4" t="n">
        <f aca="false">SUM(BQ11:BS11)</f>
        <v>0</v>
      </c>
      <c r="BU11" s="15" t="e">
        <f aca="false">BR11/BT11</f>
        <v>#DIV/0!</v>
      </c>
      <c r="BV11" s="15" t="e">
        <f aca="false">BS11/BT11</f>
        <v>#DIV/0!</v>
      </c>
      <c r="BW11" s="4" t="n">
        <f aca="false">BC11+BD11+BK11+BL11</f>
        <v>0</v>
      </c>
      <c r="BX11" s="4" t="n">
        <f aca="false">SUM(AW11:BD11)</f>
        <v>0</v>
      </c>
      <c r="BY11" s="342" t="n">
        <f aca="false">SUM(BE11:BL11)</f>
        <v>0</v>
      </c>
      <c r="BZ11" s="343" t="n">
        <f aca="false">SUM(AW11:BL11)</f>
        <v>0</v>
      </c>
      <c r="CC11" s="15" t="e">
        <f aca="false">(BN11/DI11) - 1</f>
        <v>#DIV/0!</v>
      </c>
      <c r="CD11" s="15" t="e">
        <f aca="false">(BO11/DJ11) - 1</f>
        <v>#DIV/0!</v>
      </c>
      <c r="CE11" s="15" t="e">
        <f aca="false">(BP11/DK11) - 1</f>
        <v>#DIV/0!</v>
      </c>
      <c r="CF11" s="15" t="e">
        <f aca="false">(BQ11/DL11) - 1</f>
        <v>#DIV/0!</v>
      </c>
      <c r="CG11" s="15" t="e">
        <f aca="false">(BR11/DM11) - 1</f>
        <v>#DIV/0!</v>
      </c>
      <c r="CH11" s="15" t="e">
        <f aca="false">(BS11/DN11) - 1</f>
        <v>#DIV/0!</v>
      </c>
      <c r="CI11" s="15" t="e">
        <f aca="false">(BT11/DO11) - 1</f>
        <v>#DIV/0!</v>
      </c>
      <c r="CJ11" s="15" t="e">
        <f aca="false">(BU11/DP11) - 1</f>
        <v>#DIV/0!</v>
      </c>
      <c r="CK11" s="15" t="e">
        <f aca="false">(BV11/DQ11) - 1</f>
        <v>#DIV/0!</v>
      </c>
      <c r="CL11" s="15" t="e">
        <f aca="false">(BW11/DR11) - 1</f>
        <v>#DIV/0!</v>
      </c>
      <c r="CM11" s="15" t="e">
        <f aca="false">(BX11/DS11) - 1</f>
        <v>#DIV/0!</v>
      </c>
      <c r="CN11" s="15" t="e">
        <f aca="false">(BY11/DT11) - 1</f>
        <v>#DIV/0!</v>
      </c>
      <c r="CO11" s="15" t="e">
        <f aca="false">(BZ11/DU11) - 1</f>
        <v>#DIV/0!</v>
      </c>
      <c r="CQ11" s="349" t="n">
        <v>0.354166666666667</v>
      </c>
      <c r="CR11" s="376"/>
      <c r="CS11" s="377"/>
      <c r="CT11" s="376"/>
      <c r="CU11" s="377"/>
      <c r="CV11" s="376"/>
      <c r="CW11" s="377"/>
      <c r="CX11" s="376"/>
      <c r="CY11" s="377"/>
      <c r="CZ11" s="376"/>
      <c r="DA11" s="377"/>
      <c r="DB11" s="376"/>
      <c r="DC11" s="377"/>
      <c r="DD11" s="376"/>
      <c r="DE11" s="377"/>
      <c r="DF11" s="376"/>
      <c r="DG11" s="377"/>
      <c r="DI11" s="340" t="n">
        <f aca="false">CR11+CT11+CV11+CX11+CZ11+DB11+DD11+DF11</f>
        <v>0</v>
      </c>
      <c r="DJ11" s="4" t="n">
        <f aca="false">CS11+CU11+CW11+CY11+DA11+DC11+DE11+DG11</f>
        <v>0</v>
      </c>
      <c r="DK11" s="341" t="e">
        <f aca="false">DJ11/(DJ11+DI11)</f>
        <v>#DIV/0!</v>
      </c>
      <c r="DL11" s="4" t="n">
        <f aca="false">CR11+CS11+CZ11+DA11</f>
        <v>0</v>
      </c>
      <c r="DM11" s="4" t="n">
        <f aca="false">CT11+CU11+DB11+DC11</f>
        <v>0</v>
      </c>
      <c r="DN11" s="4" t="n">
        <f aca="false">CV11+CW11+DD11+DE11</f>
        <v>0</v>
      </c>
      <c r="DO11" s="4" t="n">
        <f aca="false">SUM(DL11:DN11)</f>
        <v>0</v>
      </c>
      <c r="DP11" s="15" t="e">
        <f aca="false">DM11/DO11</f>
        <v>#DIV/0!</v>
      </c>
      <c r="DQ11" s="15" t="e">
        <f aca="false">DN11/DO11</f>
        <v>#DIV/0!</v>
      </c>
      <c r="DR11" s="4" t="n">
        <f aca="false">CX11+CY11+DF11+DG11</f>
        <v>0</v>
      </c>
      <c r="DS11" s="4" t="n">
        <f aca="false">SUM(CR11:CY11)</f>
        <v>0</v>
      </c>
      <c r="DT11" s="342" t="n">
        <f aca="false">SUM(CZ11:DG11)</f>
        <v>0</v>
      </c>
      <c r="DU11" s="343" t="n">
        <f aca="false">SUM(CR11:DG11)</f>
        <v>0</v>
      </c>
      <c r="DX11" s="15" t="e">
        <f aca="false">(DI11/FD11) - 1</f>
        <v>#DIV/0!</v>
      </c>
      <c r="DY11" s="15" t="e">
        <f aca="false">(DJ11/FE11) - 1</f>
        <v>#DIV/0!</v>
      </c>
      <c r="DZ11" s="15" t="e">
        <f aca="false">(DK11/FF11) - 1</f>
        <v>#DIV/0!</v>
      </c>
      <c r="EA11" s="15" t="e">
        <f aca="false">(DL11/FG11) - 1</f>
        <v>#DIV/0!</v>
      </c>
      <c r="EB11" s="15" t="e">
        <f aca="false">(DM11/FH11) - 1</f>
        <v>#DIV/0!</v>
      </c>
      <c r="EC11" s="15" t="e">
        <f aca="false">(DN11/FI11) - 1</f>
        <v>#DIV/0!</v>
      </c>
      <c r="ED11" s="15" t="e">
        <f aca="false">(DO11/FJ11) - 1</f>
        <v>#DIV/0!</v>
      </c>
      <c r="EE11" s="15" t="e">
        <f aca="false">(DP11/FK11) - 1</f>
        <v>#DIV/0!</v>
      </c>
      <c r="EF11" s="15" t="e">
        <f aca="false">(DQ11/FL11) - 1</f>
        <v>#DIV/0!</v>
      </c>
      <c r="EG11" s="15" t="e">
        <f aca="false">(DR11/FM11) - 1</f>
        <v>#DIV/0!</v>
      </c>
      <c r="EH11" s="15" t="e">
        <f aca="false">(DS11/FN11) - 1</f>
        <v>#DIV/0!</v>
      </c>
      <c r="EI11" s="15" t="e">
        <f aca="false">(DT11/FO11) - 1</f>
        <v>#DIV/0!</v>
      </c>
      <c r="EJ11" s="15" t="e">
        <f aca="false">(DU11/FP11) - 1</f>
        <v>#DIV/0!</v>
      </c>
    </row>
    <row r="12" customFormat="false" ht="15" hidden="false" customHeight="false" outlineLevel="0" collapsed="false">
      <c r="A12" s="349" t="n">
        <v>0.364583333333333</v>
      </c>
      <c r="B12" s="376"/>
      <c r="C12" s="377"/>
      <c r="D12" s="376"/>
      <c r="E12" s="377"/>
      <c r="F12" s="376"/>
      <c r="G12" s="377"/>
      <c r="H12" s="376"/>
      <c r="I12" s="377"/>
      <c r="J12" s="376"/>
      <c r="K12" s="377"/>
      <c r="L12" s="376"/>
      <c r="M12" s="377"/>
      <c r="N12" s="376"/>
      <c r="O12" s="377"/>
      <c r="P12" s="376"/>
      <c r="Q12" s="377"/>
      <c r="S12" s="340" t="n">
        <f aca="false">B12+D12+F12+H12+J12+L12+N12+P12</f>
        <v>0</v>
      </c>
      <c r="T12" s="4" t="n">
        <f aca="false">C12+E12+G12+I12+K12+M12+O12+Q12</f>
        <v>0</v>
      </c>
      <c r="U12" s="341" t="e">
        <f aca="false">T12/(T12+S12)</f>
        <v>#DIV/0!</v>
      </c>
      <c r="V12" s="4" t="n">
        <f aca="false">B12+C12+J12+K12</f>
        <v>0</v>
      </c>
      <c r="W12" s="4" t="n">
        <f aca="false">D12+E12+L12+M12</f>
        <v>0</v>
      </c>
      <c r="X12" s="4" t="n">
        <f aca="false">F12+G12+N12+O12</f>
        <v>0</v>
      </c>
      <c r="Y12" s="4" t="n">
        <f aca="false">SUM(V12:X12)</f>
        <v>0</v>
      </c>
      <c r="Z12" s="15" t="e">
        <f aca="false">W12/Y12</f>
        <v>#DIV/0!</v>
      </c>
      <c r="AA12" s="15" t="e">
        <f aca="false">X12/Y12</f>
        <v>#DIV/0!</v>
      </c>
      <c r="AB12" s="4" t="n">
        <f aca="false">H12+I12+P12+Q12</f>
        <v>0</v>
      </c>
      <c r="AC12" s="4" t="n">
        <f aca="false">SUM(B12:I12)</f>
        <v>0</v>
      </c>
      <c r="AD12" s="342" t="n">
        <f aca="false">SUM(J12:Q12)</f>
        <v>0</v>
      </c>
      <c r="AE12" s="343" t="n">
        <f aca="false">SUM(B12:Q12)</f>
        <v>0</v>
      </c>
      <c r="AH12" s="15" t="e">
        <f aca="false">(S12/BN12) - 1</f>
        <v>#DIV/0!</v>
      </c>
      <c r="AI12" s="15" t="e">
        <f aca="false">(T12/BO12) - 1</f>
        <v>#DIV/0!</v>
      </c>
      <c r="AJ12" s="15" t="e">
        <f aca="false">(U12/BP12) - 1</f>
        <v>#DIV/0!</v>
      </c>
      <c r="AK12" s="15" t="e">
        <f aca="false">(V12/BQ12) - 1</f>
        <v>#DIV/0!</v>
      </c>
      <c r="AL12" s="15" t="e">
        <f aca="false">(W12/BR12) - 1</f>
        <v>#DIV/0!</v>
      </c>
      <c r="AM12" s="15" t="e">
        <f aca="false">(X12/BS12) - 1</f>
        <v>#DIV/0!</v>
      </c>
      <c r="AN12" s="15" t="e">
        <f aca="false">(Y12/BT12) - 1</f>
        <v>#DIV/0!</v>
      </c>
      <c r="AO12" s="15" t="e">
        <f aca="false">(Z12/BU12) - 1</f>
        <v>#DIV/0!</v>
      </c>
      <c r="AP12" s="15" t="e">
        <f aca="false">(AA12/BV12) - 1</f>
        <v>#DIV/0!</v>
      </c>
      <c r="AQ12" s="15" t="e">
        <f aca="false">(AB12/BW12) - 1</f>
        <v>#DIV/0!</v>
      </c>
      <c r="AR12" s="15" t="e">
        <f aca="false">(AC12/BX12) - 1</f>
        <v>#DIV/0!</v>
      </c>
      <c r="AS12" s="15" t="e">
        <f aca="false">(AD12/BY12) - 1</f>
        <v>#DIV/0!</v>
      </c>
      <c r="AT12" s="15" t="e">
        <f aca="false">(AE12/BZ12) - 1</f>
        <v>#DIV/0!</v>
      </c>
      <c r="AV12" s="349" t="n">
        <v>0.364583333333333</v>
      </c>
      <c r="AW12" s="376"/>
      <c r="AX12" s="377"/>
      <c r="AY12" s="376"/>
      <c r="AZ12" s="377"/>
      <c r="BA12" s="376"/>
      <c r="BB12" s="377"/>
      <c r="BC12" s="376"/>
      <c r="BD12" s="377"/>
      <c r="BE12" s="376"/>
      <c r="BF12" s="377"/>
      <c r="BG12" s="376"/>
      <c r="BH12" s="377"/>
      <c r="BI12" s="376"/>
      <c r="BJ12" s="377"/>
      <c r="BK12" s="376"/>
      <c r="BL12" s="377"/>
      <c r="BN12" s="340" t="n">
        <f aca="false">AW12+AY12+BA12+BC12+BE12+BG12+BI12+BK12</f>
        <v>0</v>
      </c>
      <c r="BO12" s="4" t="n">
        <f aca="false">AX12+AZ12+BB12+BD12+BF12+BH12+BJ12+BL12</f>
        <v>0</v>
      </c>
      <c r="BP12" s="341" t="e">
        <f aca="false">BO12/(BO12+BN12)</f>
        <v>#DIV/0!</v>
      </c>
      <c r="BQ12" s="4" t="n">
        <f aca="false">AW12+AX12+BE12+BF12</f>
        <v>0</v>
      </c>
      <c r="BR12" s="4" t="n">
        <f aca="false">AY12+AZ12+BG12+BH12</f>
        <v>0</v>
      </c>
      <c r="BS12" s="4" t="n">
        <f aca="false">BA12+BB12+BI12+BJ12</f>
        <v>0</v>
      </c>
      <c r="BT12" s="4" t="n">
        <f aca="false">SUM(BQ12:BS12)</f>
        <v>0</v>
      </c>
      <c r="BU12" s="15" t="e">
        <f aca="false">BR12/BT12</f>
        <v>#DIV/0!</v>
      </c>
      <c r="BV12" s="15" t="e">
        <f aca="false">BS12/BT12</f>
        <v>#DIV/0!</v>
      </c>
      <c r="BW12" s="4" t="n">
        <f aca="false">BC12+BD12+BK12+BL12</f>
        <v>0</v>
      </c>
      <c r="BX12" s="4" t="n">
        <f aca="false">SUM(AW12:BD12)</f>
        <v>0</v>
      </c>
      <c r="BY12" s="342" t="n">
        <f aca="false">SUM(BE12:BL12)</f>
        <v>0</v>
      </c>
      <c r="BZ12" s="343" t="n">
        <f aca="false">SUM(AW12:BL12)</f>
        <v>0</v>
      </c>
      <c r="CC12" s="15" t="e">
        <f aca="false">(BN12/DI12) - 1</f>
        <v>#DIV/0!</v>
      </c>
      <c r="CD12" s="15" t="e">
        <f aca="false">(BO12/DJ12) - 1</f>
        <v>#DIV/0!</v>
      </c>
      <c r="CE12" s="15" t="e">
        <f aca="false">(BP12/DK12) - 1</f>
        <v>#DIV/0!</v>
      </c>
      <c r="CF12" s="15" t="e">
        <f aca="false">(BQ12/DL12) - 1</f>
        <v>#DIV/0!</v>
      </c>
      <c r="CG12" s="15" t="e">
        <f aca="false">(BR12/DM12) - 1</f>
        <v>#DIV/0!</v>
      </c>
      <c r="CH12" s="15" t="e">
        <f aca="false">(BS12/DN12) - 1</f>
        <v>#DIV/0!</v>
      </c>
      <c r="CI12" s="15" t="e">
        <f aca="false">(BT12/DO12) - 1</f>
        <v>#DIV/0!</v>
      </c>
      <c r="CJ12" s="15" t="e">
        <f aca="false">(BU12/DP12) - 1</f>
        <v>#DIV/0!</v>
      </c>
      <c r="CK12" s="15" t="e">
        <f aca="false">(BV12/DQ12) - 1</f>
        <v>#DIV/0!</v>
      </c>
      <c r="CL12" s="15" t="e">
        <f aca="false">(BW12/DR12) - 1</f>
        <v>#DIV/0!</v>
      </c>
      <c r="CM12" s="15" t="e">
        <f aca="false">(BX12/DS12) - 1</f>
        <v>#DIV/0!</v>
      </c>
      <c r="CN12" s="15" t="e">
        <f aca="false">(BY12/DT12) - 1</f>
        <v>#DIV/0!</v>
      </c>
      <c r="CO12" s="15" t="e">
        <f aca="false">(BZ12/DU12) - 1</f>
        <v>#DIV/0!</v>
      </c>
      <c r="CQ12" s="349" t="n">
        <v>0.364583333333333</v>
      </c>
      <c r="CR12" s="376"/>
      <c r="CS12" s="377"/>
      <c r="CT12" s="376"/>
      <c r="CU12" s="377"/>
      <c r="CV12" s="376"/>
      <c r="CW12" s="377"/>
      <c r="CX12" s="376"/>
      <c r="CY12" s="377"/>
      <c r="CZ12" s="376"/>
      <c r="DA12" s="377"/>
      <c r="DB12" s="376"/>
      <c r="DC12" s="377"/>
      <c r="DD12" s="376"/>
      <c r="DE12" s="377"/>
      <c r="DF12" s="376"/>
      <c r="DG12" s="377"/>
      <c r="DI12" s="340" t="n">
        <f aca="false">CR12+CT12+CV12+CX12+CZ12+DB12+DD12+DF12</f>
        <v>0</v>
      </c>
      <c r="DJ12" s="4" t="n">
        <f aca="false">CS12+CU12+CW12+CY12+DA12+DC12+DE12+DG12</f>
        <v>0</v>
      </c>
      <c r="DK12" s="341" t="e">
        <f aca="false">DJ12/(DJ12+DI12)</f>
        <v>#DIV/0!</v>
      </c>
      <c r="DL12" s="4" t="n">
        <f aca="false">CR12+CS12+CZ12+DA12</f>
        <v>0</v>
      </c>
      <c r="DM12" s="4" t="n">
        <f aca="false">CT12+CU12+DB12+DC12</f>
        <v>0</v>
      </c>
      <c r="DN12" s="4" t="n">
        <f aca="false">CV12+CW12+DD12+DE12</f>
        <v>0</v>
      </c>
      <c r="DO12" s="4" t="n">
        <f aca="false">SUM(DL12:DN12)</f>
        <v>0</v>
      </c>
      <c r="DP12" s="15" t="e">
        <f aca="false">DM12/DO12</f>
        <v>#DIV/0!</v>
      </c>
      <c r="DQ12" s="15" t="e">
        <f aca="false">DN12/DO12</f>
        <v>#DIV/0!</v>
      </c>
      <c r="DR12" s="4" t="n">
        <f aca="false">CX12+CY12+DF12+DG12</f>
        <v>0</v>
      </c>
      <c r="DS12" s="4" t="n">
        <f aca="false">SUM(CR12:CY12)</f>
        <v>0</v>
      </c>
      <c r="DT12" s="342" t="n">
        <f aca="false">SUM(CZ12:DG12)</f>
        <v>0</v>
      </c>
      <c r="DU12" s="343" t="n">
        <f aca="false">SUM(CR12:DG12)</f>
        <v>0</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row>
    <row r="13" customFormat="false" ht="15" hidden="false" customHeight="false" outlineLevel="0" collapsed="false">
      <c r="A13" s="349" t="n">
        <v>0.375</v>
      </c>
      <c r="B13" s="379"/>
      <c r="C13" s="380"/>
      <c r="D13" s="379"/>
      <c r="E13" s="380"/>
      <c r="F13" s="379"/>
      <c r="G13" s="380"/>
      <c r="H13" s="379"/>
      <c r="I13" s="380"/>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row>
    <row r="14" customFormat="false" ht="14.25" hidden="false" customHeight="false" outlineLevel="0" collapsed="false">
      <c r="A14" s="356" t="s">
        <v>17</v>
      </c>
      <c r="B14" s="357" t="n">
        <f aca="false">SUM(B5:B12)</f>
        <v>0</v>
      </c>
      <c r="C14" s="357" t="n">
        <f aca="false">SUM(C5:C12)</f>
        <v>0</v>
      </c>
      <c r="D14" s="357" t="n">
        <f aca="false">SUM(D5:D12)</f>
        <v>0</v>
      </c>
      <c r="E14" s="357" t="n">
        <f aca="false">SUM(E5:E12)</f>
        <v>0</v>
      </c>
      <c r="F14" s="357" t="n">
        <f aca="false">SUM(F5:F12)</f>
        <v>0</v>
      </c>
      <c r="G14" s="357" t="n">
        <f aca="false">SUM(G5:G12)</f>
        <v>0</v>
      </c>
      <c r="H14" s="357" t="n">
        <f aca="false">SUM(H5:H12)</f>
        <v>0</v>
      </c>
      <c r="I14" s="357" t="n">
        <f aca="false">SUM(I5:I12)</f>
        <v>0</v>
      </c>
      <c r="J14" s="357" t="n">
        <f aca="false">SUM(J5:J12)</f>
        <v>0</v>
      </c>
      <c r="K14" s="357" t="n">
        <f aca="false">SUM(K5:K12)</f>
        <v>0</v>
      </c>
      <c r="L14" s="357" t="n">
        <f aca="false">SUM(L5:L12)</f>
        <v>0</v>
      </c>
      <c r="M14" s="357" t="n">
        <f aca="false">SUM(M5:M12)</f>
        <v>0</v>
      </c>
      <c r="N14" s="357" t="n">
        <f aca="false">SUM(N5:N12)</f>
        <v>0</v>
      </c>
      <c r="O14" s="357" t="n">
        <f aca="false">SUM(O5:O12)</f>
        <v>0</v>
      </c>
      <c r="P14" s="357" t="n">
        <f aca="false">SUM(P5:P12)</f>
        <v>0</v>
      </c>
      <c r="Q14" s="357" t="n">
        <f aca="false">SUM(Q5:Q12)</f>
        <v>0</v>
      </c>
      <c r="S14" s="358" t="n">
        <f aca="false">B14+D14+F14+H14+J14+L14+N14+P14</f>
        <v>0</v>
      </c>
      <c r="T14" s="359" t="n">
        <f aca="false">C14+E14+G14+I14+K14+M14+O14+Q14</f>
        <v>0</v>
      </c>
      <c r="U14" s="360" t="e">
        <f aca="false">T14/(T14+S14)</f>
        <v>#DIV/0!</v>
      </c>
      <c r="V14" s="359" t="n">
        <f aca="false">B14+C14+J14+K14</f>
        <v>0</v>
      </c>
      <c r="W14" s="359" t="n">
        <f aca="false">D14+E14+L14+M14</f>
        <v>0</v>
      </c>
      <c r="X14" s="359" t="n">
        <f aca="false">F14+G14+N14+O14</f>
        <v>0</v>
      </c>
      <c r="Y14" s="359" t="n">
        <f aca="false">SUM(V14:X14)</f>
        <v>0</v>
      </c>
      <c r="Z14" s="15" t="e">
        <f aca="false">W14/Y14</f>
        <v>#DIV/0!</v>
      </c>
      <c r="AA14" s="15" t="e">
        <f aca="false">X14/Y14</f>
        <v>#DIV/0!</v>
      </c>
      <c r="AB14" s="359" t="n">
        <f aca="false">H14+I14+P14+Q14</f>
        <v>0</v>
      </c>
      <c r="AC14" s="359" t="n">
        <f aca="false">SUM(B14:I14)</f>
        <v>0</v>
      </c>
      <c r="AD14" s="361" t="n">
        <f aca="false">SUM(J14:Q14)</f>
        <v>0</v>
      </c>
      <c r="AE14" s="362" t="n">
        <f aca="false">SUM(B14:Q14)</f>
        <v>0</v>
      </c>
      <c r="AH14" s="15" t="e">
        <f aca="false">(S14/BN14) - 1</f>
        <v>#DIV/0!</v>
      </c>
      <c r="AI14" s="15" t="e">
        <f aca="false">(T14/BO14) - 1</f>
        <v>#DIV/0!</v>
      </c>
      <c r="AJ14" s="15" t="e">
        <f aca="false">(U14/BP14) - 1</f>
        <v>#DIV/0!</v>
      </c>
      <c r="AK14" s="15" t="e">
        <f aca="false">(V14/BQ14) - 1</f>
        <v>#DIV/0!</v>
      </c>
      <c r="AL14" s="15" t="e">
        <f aca="false">(W14/BR14) - 1</f>
        <v>#DIV/0!</v>
      </c>
      <c r="AM14" s="15" t="e">
        <f aca="false">(X14/BS14) - 1</f>
        <v>#DIV/0!</v>
      </c>
      <c r="AN14" s="15" t="e">
        <f aca="false">(Y14/BT14) - 1</f>
        <v>#DIV/0!</v>
      </c>
      <c r="AO14" s="15" t="e">
        <f aca="false">(Z14/BU14) - 1</f>
        <v>#DIV/0!</v>
      </c>
      <c r="AP14" s="15" t="e">
        <f aca="false">(AA14/BV14) - 1</f>
        <v>#DIV/0!</v>
      </c>
      <c r="AQ14" s="15" t="e">
        <f aca="false">(AB14/BW14) - 1</f>
        <v>#DIV/0!</v>
      </c>
      <c r="AR14" s="15" t="e">
        <f aca="false">(AC14/BX14) - 1</f>
        <v>#DIV/0!</v>
      </c>
      <c r="AS14" s="15" t="e">
        <f aca="false">(AD14/BY14) - 1</f>
        <v>#DIV/0!</v>
      </c>
      <c r="AT14" s="15" t="e">
        <f aca="false">(AE14/BZ14) - 1</f>
        <v>#DIV/0!</v>
      </c>
      <c r="AV14" s="356" t="s">
        <v>17</v>
      </c>
      <c r="AW14" s="357" t="n">
        <f aca="false">SUM(AW5:AW12)</f>
        <v>0</v>
      </c>
      <c r="AX14" s="357" t="n">
        <f aca="false">SUM(AX5:AX12)</f>
        <v>0</v>
      </c>
      <c r="AY14" s="357" t="n">
        <f aca="false">SUM(AY5:AY12)</f>
        <v>0</v>
      </c>
      <c r="AZ14" s="357" t="n">
        <f aca="false">SUM(AZ5:AZ12)</f>
        <v>0</v>
      </c>
      <c r="BA14" s="357" t="n">
        <f aca="false">SUM(BA5:BA12)</f>
        <v>0</v>
      </c>
      <c r="BB14" s="357" t="n">
        <f aca="false">SUM(BB5:BB12)</f>
        <v>0</v>
      </c>
      <c r="BC14" s="357" t="n">
        <f aca="false">SUM(BC5:BC12)</f>
        <v>0</v>
      </c>
      <c r="BD14" s="357" t="n">
        <f aca="false">SUM(BD5:BD12)</f>
        <v>0</v>
      </c>
      <c r="BE14" s="357" t="n">
        <f aca="false">SUM(BE5:BE12)</f>
        <v>0</v>
      </c>
      <c r="BF14" s="357" t="n">
        <f aca="false">SUM(BF5:BF12)</f>
        <v>0</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0</v>
      </c>
      <c r="BO14" s="359" t="n">
        <f aca="false">AX14+AZ14+BB14+BD14+BF14+BH14+BJ14+BL14</f>
        <v>0</v>
      </c>
      <c r="BP14" s="360" t="e">
        <f aca="false">BO14/(BO14+BN14)</f>
        <v>#DIV/0!</v>
      </c>
      <c r="BQ14" s="359" t="n">
        <f aca="false">AW14+AX14+BE14+BF14</f>
        <v>0</v>
      </c>
      <c r="BR14" s="359" t="n">
        <f aca="false">AY14+AZ14+BG14+BH14</f>
        <v>0</v>
      </c>
      <c r="BS14" s="359" t="n">
        <f aca="false">BA14+BB14+BI14+BJ14</f>
        <v>0</v>
      </c>
      <c r="BT14" s="359" t="n">
        <f aca="false">SUM(BQ14:BS14)</f>
        <v>0</v>
      </c>
      <c r="BU14" s="15" t="e">
        <f aca="false">BR14/BT14</f>
        <v>#DIV/0!</v>
      </c>
      <c r="BV14" s="15" t="e">
        <f aca="false">BS14/BT14</f>
        <v>#DIV/0!</v>
      </c>
      <c r="BW14" s="359" t="n">
        <f aca="false">BC14+BD14+BK14+BL14</f>
        <v>0</v>
      </c>
      <c r="BX14" s="359" t="n">
        <f aca="false">SUM(AW14:BD14)</f>
        <v>0</v>
      </c>
      <c r="BY14" s="361" t="n">
        <f aca="false">SUM(BE14:BL14)</f>
        <v>0</v>
      </c>
      <c r="BZ14" s="362" t="n">
        <f aca="false">SUM(AW14:BL14)</f>
        <v>0</v>
      </c>
      <c r="CC14" s="15" t="n">
        <f aca="false">(BN14/DI14) - 1</f>
        <v>-1</v>
      </c>
      <c r="CD14" s="15" t="n">
        <f aca="false">(BO14/DJ14) - 1</f>
        <v>-1</v>
      </c>
      <c r="CE14" s="15" t="e">
        <f aca="false">(BP14/DK14) - 1</f>
        <v>#DIV/0!</v>
      </c>
      <c r="CF14" s="15" t="n">
        <f aca="false">(BQ14/DL14) - 1</f>
        <v>-1</v>
      </c>
      <c r="CG14" s="15" t="n">
        <f aca="false">(BR14/DM14) - 1</f>
        <v>-1</v>
      </c>
      <c r="CH14" s="15" t="e">
        <f aca="false">(BS14/DN14) - 1</f>
        <v>#DIV/0!</v>
      </c>
      <c r="CI14" s="15" t="n">
        <f aca="false">(BT14/DO14) - 1</f>
        <v>-1</v>
      </c>
      <c r="CJ14" s="15" t="e">
        <f aca="false">(BU14/DP14) - 1</f>
        <v>#DIV/0!</v>
      </c>
      <c r="CK14" s="15" t="e">
        <f aca="false">(BV14/DQ14) - 1</f>
        <v>#DIV/0!</v>
      </c>
      <c r="CL14" s="15" t="n">
        <f aca="false">(BW14/DR14) - 1</f>
        <v>-1</v>
      </c>
      <c r="CM14" s="15" t="n">
        <f aca="false">(BX14/DS14) - 1</f>
        <v>-1</v>
      </c>
      <c r="CN14" s="15" t="n">
        <f aca="false">(BY14/DT14) - 1</f>
        <v>-1</v>
      </c>
      <c r="CO14" s="15" t="n">
        <f aca="false">(BZ14/DU14) - 1</f>
        <v>-1</v>
      </c>
      <c r="CQ14" s="356" t="s">
        <v>17</v>
      </c>
      <c r="CR14" s="357" t="n">
        <f aca="false">SUM(CR5:CR12)</f>
        <v>6</v>
      </c>
      <c r="CS14" s="357" t="n">
        <f aca="false">SUM(CS5:CS12)</f>
        <v>1</v>
      </c>
      <c r="CT14" s="357" t="n">
        <f aca="false">SUM(CT5:CT12)</f>
        <v>6</v>
      </c>
      <c r="CU14" s="357" t="n">
        <f aca="false">SUM(CU5:CU12)</f>
        <v>1</v>
      </c>
      <c r="CV14" s="357" t="n">
        <f aca="false">SUM(CV5:CV12)</f>
        <v>0</v>
      </c>
      <c r="CW14" s="357" t="n">
        <f aca="false">SUM(CW5:CW12)</f>
        <v>0</v>
      </c>
      <c r="CX14" s="357" t="n">
        <f aca="false">SUM(CX5:CX12)</f>
        <v>0</v>
      </c>
      <c r="CY14" s="357" t="n">
        <f aca="false">SUM(CY5:CY12)</f>
        <v>0</v>
      </c>
      <c r="CZ14" s="357" t="n">
        <f aca="false">SUM(CZ5:CZ12)</f>
        <v>0</v>
      </c>
      <c r="DA14" s="357" t="n">
        <f aca="false">SUM(DA5:DA12)</f>
        <v>0</v>
      </c>
      <c r="DB14" s="357" t="n">
        <f aca="false">SUM(DB5:DB12)</f>
        <v>0</v>
      </c>
      <c r="DC14" s="357" t="n">
        <f aca="false">SUM(DC5:DC12)</f>
        <v>0</v>
      </c>
      <c r="DD14" s="357" t="n">
        <f aca="false">SUM(DD5:DD12)</f>
        <v>0</v>
      </c>
      <c r="DE14" s="357" t="n">
        <f aca="false">SUM(DE5:DE12)</f>
        <v>0</v>
      </c>
      <c r="DF14" s="357" t="n">
        <f aca="false">SUM(DF5:DF12)</f>
        <v>1</v>
      </c>
      <c r="DG14" s="357" t="n">
        <f aca="false">SUM(DG5:DG12)</f>
        <v>2</v>
      </c>
      <c r="DI14" s="358" t="n">
        <f aca="false">CR14+CT14+CV14+CX14+CZ14+DB14+DD14+DF14</f>
        <v>13</v>
      </c>
      <c r="DJ14" s="359" t="n">
        <f aca="false">CS14+CU14+CW14+CY14+DA14+DC14+DE14+DG14</f>
        <v>4</v>
      </c>
      <c r="DK14" s="360" t="n">
        <f aca="false">DJ14/(DJ14+DI14)</f>
        <v>0.235294117647059</v>
      </c>
      <c r="DL14" s="359" t="n">
        <f aca="false">CR14+CS14+CZ14+DA14</f>
        <v>7</v>
      </c>
      <c r="DM14" s="359" t="n">
        <f aca="false">CT14+CU14+DB14+DC14</f>
        <v>7</v>
      </c>
      <c r="DN14" s="359" t="n">
        <f aca="false">CV14+CW14+DD14+DE14</f>
        <v>0</v>
      </c>
      <c r="DO14" s="359" t="n">
        <f aca="false">SUM(DL14:DN14)</f>
        <v>14</v>
      </c>
      <c r="DP14" s="15" t="n">
        <f aca="false">DM14/DO14</f>
        <v>0.5</v>
      </c>
      <c r="DQ14" s="15" t="n">
        <f aca="false">DN14/DO14</f>
        <v>0</v>
      </c>
      <c r="DR14" s="359" t="n">
        <f aca="false">CX14+CY14+DF14+DG14</f>
        <v>3</v>
      </c>
      <c r="DS14" s="359" t="n">
        <f aca="false">SUM(CR14:CY14)</f>
        <v>14</v>
      </c>
      <c r="DT14" s="361" t="n">
        <f aca="false">SUM(CZ14:DG14)</f>
        <v>3</v>
      </c>
      <c r="DU14" s="362" t="n">
        <f aca="false">SUM(CR14:DG14)</f>
        <v>17</v>
      </c>
      <c r="DX14" s="15" t="e">
        <f aca="false">(DI14/FD14) - 1</f>
        <v>#DIV/0!</v>
      </c>
      <c r="DY14" s="15" t="e">
        <f aca="false">(DJ14/FE14) - 1</f>
        <v>#DIV/0!</v>
      </c>
      <c r="DZ14" s="15" t="e">
        <f aca="false">(DK14/FF14) - 1</f>
        <v>#DIV/0!</v>
      </c>
      <c r="EA14" s="15" t="e">
        <f aca="false">(DL14/FG14) - 1</f>
        <v>#DIV/0!</v>
      </c>
      <c r="EB14" s="15" t="e">
        <f aca="false">(DM14/FH14) - 1</f>
        <v>#DIV/0!</v>
      </c>
      <c r="EC14" s="15" t="e">
        <f aca="false">(DN14/FI14) - 1</f>
        <v>#DIV/0!</v>
      </c>
      <c r="ED14" s="15" t="e">
        <f aca="false">(DO14/FJ14) - 1</f>
        <v>#DIV/0!</v>
      </c>
      <c r="EE14" s="15" t="e">
        <f aca="false">(DP14/FK14) - 1</f>
        <v>#DIV/0!</v>
      </c>
      <c r="EF14" s="15" t="e">
        <f aca="false">(DQ14/FL14) - 1</f>
        <v>#DIV/0!</v>
      </c>
      <c r="EG14" s="15" t="e">
        <f aca="false">(DR14/FM14) - 1</f>
        <v>#DIV/0!</v>
      </c>
      <c r="EH14" s="15" t="e">
        <f aca="false">(DS14/FN14) - 1</f>
        <v>#DIV/0!</v>
      </c>
      <c r="EI14" s="15" t="e">
        <f aca="false">(DT14/FO14) - 1</f>
        <v>#DIV/0!</v>
      </c>
      <c r="EJ14" s="15" t="e">
        <f aca="false">(DU14/FP14) - 1</f>
        <v>#DIV/0!</v>
      </c>
    </row>
    <row r="15" customFormat="false" ht="14.25" hidden="false" customHeight="false" outlineLevel="0" collapsed="false">
      <c r="A15" s="356" t="s">
        <v>204</v>
      </c>
      <c r="B15" s="356" t="n">
        <f aca="false">SUM(B7:B10)</f>
        <v>0</v>
      </c>
      <c r="C15" s="356" t="n">
        <f aca="false">SUM(C7:C10)</f>
        <v>0</v>
      </c>
      <c r="D15" s="356" t="n">
        <f aca="false">SUM(D7:D10)</f>
        <v>0</v>
      </c>
      <c r="E15" s="356" t="n">
        <f aca="false">SUM(E7:E10)</f>
        <v>0</v>
      </c>
      <c r="F15" s="356" t="n">
        <f aca="false">SUM(F7:F10)</f>
        <v>0</v>
      </c>
      <c r="G15" s="356" t="n">
        <f aca="false">SUM(G7:G10)</f>
        <v>0</v>
      </c>
      <c r="H15" s="356" t="n">
        <f aca="false">SUM(H7:H10)</f>
        <v>0</v>
      </c>
      <c r="I15" s="356" t="n">
        <f aca="false">SUM(I7:I10)</f>
        <v>0</v>
      </c>
      <c r="J15" s="356" t="n">
        <f aca="false">SUM(J7:J10)</f>
        <v>0</v>
      </c>
      <c r="K15" s="356" t="n">
        <f aca="false">SUM(K7:K10)</f>
        <v>0</v>
      </c>
      <c r="L15" s="356" t="n">
        <f aca="false">SUM(L7:L10)</f>
        <v>0</v>
      </c>
      <c r="M15" s="356" t="n">
        <f aca="false">SUM(M7:M10)</f>
        <v>0</v>
      </c>
      <c r="N15" s="356" t="n">
        <f aca="false">SUM(N7:N10)</f>
        <v>0</v>
      </c>
      <c r="O15" s="356" t="n">
        <f aca="false">SUM(O7:O10)</f>
        <v>0</v>
      </c>
      <c r="P15" s="356" t="n">
        <f aca="false">SUM(P7:P10)</f>
        <v>0</v>
      </c>
      <c r="Q15" s="356" t="n">
        <f aca="false">SUM(Q7:Q10)</f>
        <v>0</v>
      </c>
      <c r="S15" s="364" t="n">
        <f aca="false">B15+D15+F15+H15+J15+L15+N15+P15</f>
        <v>0</v>
      </c>
      <c r="T15" s="363" t="n">
        <f aca="false">C15+E15+G15+I15+K15+M15+O15+Q15</f>
        <v>0</v>
      </c>
      <c r="U15" s="365" t="e">
        <f aca="false">T15/(T15+S15)</f>
        <v>#DIV/0!</v>
      </c>
      <c r="V15" s="363" t="n">
        <f aca="false">B15+C15+J15+K15</f>
        <v>0</v>
      </c>
      <c r="W15" s="363" t="n">
        <f aca="false">D15+E15+L15+M15</f>
        <v>0</v>
      </c>
      <c r="X15" s="363" t="n">
        <f aca="false">F15+G15+N15+O15</f>
        <v>0</v>
      </c>
      <c r="Y15" s="363" t="n">
        <f aca="false">SUM(V15:X15)</f>
        <v>0</v>
      </c>
      <c r="Z15" s="366" t="e">
        <f aca="false">W15/Y15</f>
        <v>#DIV/0!</v>
      </c>
      <c r="AA15" s="366" t="e">
        <f aca="false">X15/Y15</f>
        <v>#DIV/0!</v>
      </c>
      <c r="AB15" s="363" t="n">
        <f aca="false">H15+I15+P15+Q15</f>
        <v>0</v>
      </c>
      <c r="AC15" s="363" t="n">
        <f aca="false">SUM(B15:I15)</f>
        <v>0</v>
      </c>
      <c r="AD15" s="367" t="n">
        <f aca="false">SUM(J15:Q15)</f>
        <v>0</v>
      </c>
      <c r="AE15" s="35" t="n">
        <f aca="false">SUM(B15:Q15)</f>
        <v>0</v>
      </c>
      <c r="AH15" s="15" t="e">
        <f aca="false">(S15/BN15) - 1</f>
        <v>#DIV/0!</v>
      </c>
      <c r="AI15" s="15" t="e">
        <f aca="false">(T15/BO15) - 1</f>
        <v>#DIV/0!</v>
      </c>
      <c r="AJ15" s="15" t="e">
        <f aca="false">(U15/BP15) - 1</f>
        <v>#DIV/0!</v>
      </c>
      <c r="AK15" s="15" t="e">
        <f aca="false">(V15/BQ15) - 1</f>
        <v>#DIV/0!</v>
      </c>
      <c r="AL15" s="15" t="e">
        <f aca="false">(W15/BR15) - 1</f>
        <v>#DIV/0!</v>
      </c>
      <c r="AM15" s="15" t="e">
        <f aca="false">(X15/BS15) - 1</f>
        <v>#DIV/0!</v>
      </c>
      <c r="AN15" s="15" t="e">
        <f aca="false">(Y15/BT15) - 1</f>
        <v>#DIV/0!</v>
      </c>
      <c r="AO15" s="15" t="e">
        <f aca="false">(Z15/BU15) - 1</f>
        <v>#DIV/0!</v>
      </c>
      <c r="AP15" s="15" t="e">
        <f aca="false">(AA15/BV15) - 1</f>
        <v>#DIV/0!</v>
      </c>
      <c r="AQ15" s="15" t="e">
        <f aca="false">(AB15/BW15) - 1</f>
        <v>#DIV/0!</v>
      </c>
      <c r="AR15" s="15" t="e">
        <f aca="false">(AC15/BX15) - 1</f>
        <v>#DIV/0!</v>
      </c>
      <c r="AS15" s="15" t="e">
        <f aca="false">(AD15/BY15) - 1</f>
        <v>#DIV/0!</v>
      </c>
      <c r="AT15" s="15" t="e">
        <f aca="false">(AE15/BZ15) - 1</f>
        <v>#DIV/0!</v>
      </c>
      <c r="AV15" s="356" t="s">
        <v>204</v>
      </c>
      <c r="AW15" s="356" t="n">
        <f aca="false">SUM(AW7:AW10)</f>
        <v>0</v>
      </c>
      <c r="AX15" s="356" t="n">
        <f aca="false">SUM(AX7:AX10)</f>
        <v>0</v>
      </c>
      <c r="AY15" s="356" t="n">
        <f aca="false">SUM(AY7:AY10)</f>
        <v>0</v>
      </c>
      <c r="AZ15" s="356" t="n">
        <f aca="false">SUM(AZ7:AZ10)</f>
        <v>0</v>
      </c>
      <c r="BA15" s="356" t="n">
        <f aca="false">SUM(BA7:BA10)</f>
        <v>0</v>
      </c>
      <c r="BB15" s="356" t="n">
        <f aca="false">SUM(BB7:BB10)</f>
        <v>0</v>
      </c>
      <c r="BC15" s="356" t="n">
        <f aca="false">SUM(BC7:BC10)</f>
        <v>0</v>
      </c>
      <c r="BD15" s="356" t="n">
        <f aca="false">SUM(BD7:BD10)</f>
        <v>0</v>
      </c>
      <c r="BE15" s="356" t="n">
        <f aca="false">SUM(BE7:BE10)</f>
        <v>0</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0</v>
      </c>
      <c r="BO15" s="363" t="n">
        <f aca="false">AX15+AZ15+BB15+BD15+BF15+BH15+BJ15+BL15</f>
        <v>0</v>
      </c>
      <c r="BP15" s="365" t="e">
        <f aca="false">BO15/(BO15+BN15)</f>
        <v>#DIV/0!</v>
      </c>
      <c r="BQ15" s="363" t="n">
        <f aca="false">AW15+AX15+BE15+BF15</f>
        <v>0</v>
      </c>
      <c r="BR15" s="363" t="n">
        <f aca="false">AY15+AZ15+BG15+BH15</f>
        <v>0</v>
      </c>
      <c r="BS15" s="363" t="n">
        <f aca="false">BA15+BB15+BI15+BJ15</f>
        <v>0</v>
      </c>
      <c r="BT15" s="363" t="n">
        <f aca="false">SUM(BQ15:BS15)</f>
        <v>0</v>
      </c>
      <c r="BU15" s="366" t="e">
        <f aca="false">BR15/BT15</f>
        <v>#DIV/0!</v>
      </c>
      <c r="BV15" s="366" t="e">
        <f aca="false">BS15/BT15</f>
        <v>#DIV/0!</v>
      </c>
      <c r="BW15" s="363" t="n">
        <f aca="false">BC15+BD15+BK15+BL15</f>
        <v>0</v>
      </c>
      <c r="BX15" s="363" t="n">
        <f aca="false">SUM(AW15:BD15)</f>
        <v>0</v>
      </c>
      <c r="BY15" s="367" t="n">
        <f aca="false">SUM(BE15:BL15)</f>
        <v>0</v>
      </c>
      <c r="BZ15" s="35" t="n">
        <f aca="false">SUM(AW15:BL15)</f>
        <v>0</v>
      </c>
      <c r="CC15" s="15" t="n">
        <f aca="false">(BN15/DI15) - 1</f>
        <v>-1</v>
      </c>
      <c r="CD15" s="15" t="n">
        <f aca="false">(BO15/DJ15) - 1</f>
        <v>-1</v>
      </c>
      <c r="CE15" s="15" t="e">
        <f aca="false">(BP15/DK15) - 1</f>
        <v>#DIV/0!</v>
      </c>
      <c r="CF15" s="15" t="n">
        <f aca="false">(BQ15/DL15) - 1</f>
        <v>-1</v>
      </c>
      <c r="CG15" s="15" t="n">
        <f aca="false">(BR15/DM15) - 1</f>
        <v>-1</v>
      </c>
      <c r="CH15" s="15" t="e">
        <f aca="false">(BS15/DN15) - 1</f>
        <v>#DIV/0!</v>
      </c>
      <c r="CI15" s="15" t="n">
        <f aca="false">(BT15/DO15) - 1</f>
        <v>-1</v>
      </c>
      <c r="CJ15" s="15" t="e">
        <f aca="false">(BU15/DP15) - 1</f>
        <v>#DIV/0!</v>
      </c>
      <c r="CK15" s="15" t="e">
        <f aca="false">(BV15/DQ15) - 1</f>
        <v>#DIV/0!</v>
      </c>
      <c r="CL15" s="15" t="n">
        <f aca="false">(BW15/DR15) - 1</f>
        <v>-1</v>
      </c>
      <c r="CM15" s="15" t="n">
        <f aca="false">(BX15/DS15) - 1</f>
        <v>-1</v>
      </c>
      <c r="CN15" s="15" t="n">
        <f aca="false">(BY15/DT15) - 1</f>
        <v>-1</v>
      </c>
      <c r="CO15" s="15" t="n">
        <f aca="false">(BZ15/DU15) - 1</f>
        <v>-1</v>
      </c>
      <c r="CQ15" s="356" t="s">
        <v>204</v>
      </c>
      <c r="CR15" s="356" t="n">
        <f aca="false">SUM(CR7:CR10)</f>
        <v>2</v>
      </c>
      <c r="CS15" s="356" t="n">
        <f aca="false">SUM(CS7:CS10)</f>
        <v>0</v>
      </c>
      <c r="CT15" s="356" t="n">
        <f aca="false">SUM(CT7:CT10)</f>
        <v>4</v>
      </c>
      <c r="CU15" s="356" t="n">
        <f aca="false">SUM(CU7:CU10)</f>
        <v>0</v>
      </c>
      <c r="CV15" s="356" t="n">
        <f aca="false">SUM(CV7:CV10)</f>
        <v>0</v>
      </c>
      <c r="CW15" s="356" t="n">
        <f aca="false">SUM(CW7:CW10)</f>
        <v>0</v>
      </c>
      <c r="CX15" s="356" t="n">
        <f aca="false">SUM(CX7:CX10)</f>
        <v>0</v>
      </c>
      <c r="CY15" s="356" t="n">
        <f aca="false">SUM(CY7:CY10)</f>
        <v>0</v>
      </c>
      <c r="CZ15" s="356" t="n">
        <f aca="false">SUM(CZ7:CZ10)</f>
        <v>0</v>
      </c>
      <c r="DA15" s="356" t="n">
        <f aca="false">SUM(DA7:DA10)</f>
        <v>0</v>
      </c>
      <c r="DB15" s="356" t="n">
        <f aca="false">SUM(DB7:DB10)</f>
        <v>0</v>
      </c>
      <c r="DC15" s="356" t="n">
        <f aca="false">SUM(DC7:DC10)</f>
        <v>0</v>
      </c>
      <c r="DD15" s="356" t="n">
        <f aca="false">SUM(DD7:DD10)</f>
        <v>0</v>
      </c>
      <c r="DE15" s="356" t="n">
        <f aca="false">SUM(DE7:DE10)</f>
        <v>0</v>
      </c>
      <c r="DF15" s="356" t="n">
        <f aca="false">SUM(DF7:DF10)</f>
        <v>1</v>
      </c>
      <c r="DG15" s="356" t="n">
        <f aca="false">SUM(DG7:DG10)</f>
        <v>2</v>
      </c>
      <c r="DI15" s="364" t="n">
        <f aca="false">CR15+CT15+CV15+CX15+CZ15+DB15+DD15+DF15</f>
        <v>7</v>
      </c>
      <c r="DJ15" s="363" t="n">
        <f aca="false">CS15+CU15+CW15+CY15+DA15+DC15+DE15+DG15</f>
        <v>2</v>
      </c>
      <c r="DK15" s="365" t="n">
        <f aca="false">DJ15/(DJ15+DI15)</f>
        <v>0.222222222222222</v>
      </c>
      <c r="DL15" s="363" t="n">
        <f aca="false">CR15+CS15+CZ15+DA15</f>
        <v>2</v>
      </c>
      <c r="DM15" s="363" t="n">
        <f aca="false">CT15+CU15+DB15+DC15</f>
        <v>4</v>
      </c>
      <c r="DN15" s="363" t="n">
        <f aca="false">CV15+CW15+DD15+DE15</f>
        <v>0</v>
      </c>
      <c r="DO15" s="363" t="n">
        <f aca="false">SUM(DL15:DN15)</f>
        <v>6</v>
      </c>
      <c r="DP15" s="366" t="n">
        <f aca="false">DM15/DO15</f>
        <v>0.666666666666667</v>
      </c>
      <c r="DQ15" s="366" t="n">
        <f aca="false">DN15/DO15</f>
        <v>0</v>
      </c>
      <c r="DR15" s="363" t="n">
        <f aca="false">CX15+CY15+DF15+DG15</f>
        <v>3</v>
      </c>
      <c r="DS15" s="363" t="n">
        <f aca="false">SUM(CR15:CY15)</f>
        <v>6</v>
      </c>
      <c r="DT15" s="367" t="n">
        <f aca="false">SUM(CZ15:DG15)</f>
        <v>3</v>
      </c>
      <c r="DU15" s="35" t="n">
        <f aca="false">SUM(CR15:DG15)</f>
        <v>9</v>
      </c>
      <c r="DX15" s="15" t="e">
        <f aca="false">(DI15/FD15) - 1</f>
        <v>#DIV/0!</v>
      </c>
      <c r="DY15" s="15" t="e">
        <f aca="false">(DJ15/FE15) - 1</f>
        <v>#DIV/0!</v>
      </c>
      <c r="DZ15" s="15" t="e">
        <f aca="false">(DK15/FF15) - 1</f>
        <v>#DIV/0!</v>
      </c>
      <c r="EA15" s="15" t="e">
        <f aca="false">(DL15/FG15) - 1</f>
        <v>#DIV/0!</v>
      </c>
      <c r="EB15" s="15" t="e">
        <f aca="false">(DM15/FH15) - 1</f>
        <v>#DIV/0!</v>
      </c>
      <c r="EC15" s="15" t="e">
        <f aca="false">(DN15/FI15) - 1</f>
        <v>#DIV/0!</v>
      </c>
      <c r="ED15" s="15" t="e">
        <f aca="false">(DO15/FJ15) - 1</f>
        <v>#DIV/0!</v>
      </c>
      <c r="EE15" s="15" t="e">
        <f aca="false">(DP15/FK15) - 1</f>
        <v>#DIV/0!</v>
      </c>
      <c r="EF15" s="15" t="e">
        <f aca="false">(DQ15/FL15) - 1</f>
        <v>#DIV/0!</v>
      </c>
      <c r="EG15" s="15" t="e">
        <f aca="false">(DR15/FM15) - 1</f>
        <v>#DIV/0!</v>
      </c>
      <c r="EH15" s="15" t="e">
        <f aca="false">(DS15/FN15) - 1</f>
        <v>#DIV/0!</v>
      </c>
      <c r="EI15" s="15" t="e">
        <f aca="false">(DT15/FO15) - 1</f>
        <v>#DIV/0!</v>
      </c>
      <c r="EJ15" s="15" t="e">
        <f aca="false">(DU15/FP15) - 1</f>
        <v>#DIV/0!</v>
      </c>
    </row>
    <row r="17" customFormat="false" ht="14.25" hidden="false" customHeight="false" outlineLevel="0" collapsed="false">
      <c r="A17" s="0" t="s">
        <v>205</v>
      </c>
      <c r="B17" s="0" t="n">
        <f aca="false">SUM(B5:B8)</f>
        <v>0</v>
      </c>
      <c r="C17" s="0" t="n">
        <f aca="false">SUM(C5:C8)</f>
        <v>0</v>
      </c>
      <c r="D17" s="0" t="n">
        <f aca="false">SUM(D5:D8)</f>
        <v>0</v>
      </c>
      <c r="E17" s="0" t="n">
        <f aca="false">SUM(E5:E8)</f>
        <v>0</v>
      </c>
      <c r="F17" s="0" t="n">
        <f aca="false">SUM(F5:F8)</f>
        <v>0</v>
      </c>
      <c r="G17" s="0" t="n">
        <f aca="false">SUM(G5:G8)</f>
        <v>0</v>
      </c>
      <c r="H17" s="0" t="n">
        <f aca="false">SUM(H5:H8)</f>
        <v>0</v>
      </c>
      <c r="I17" s="0" t="n">
        <f aca="false">SUM(I5:I8)</f>
        <v>0</v>
      </c>
      <c r="J17" s="0" t="n">
        <f aca="false">SUM(J5:J8)</f>
        <v>0</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0</v>
      </c>
      <c r="AX17" s="0" t="n">
        <f aca="false">SUM(AX5:AX8)</f>
        <v>0</v>
      </c>
      <c r="AY17" s="0" t="n">
        <f aca="false">SUM(AY5:AY8)</f>
        <v>0</v>
      </c>
      <c r="AZ17" s="0" t="n">
        <f aca="false">SUM(AZ5:AZ8)</f>
        <v>0</v>
      </c>
      <c r="BA17" s="0" t="n">
        <f aca="false">SUM(BA5:BA8)</f>
        <v>0</v>
      </c>
      <c r="BB17" s="0" t="n">
        <f aca="false">SUM(BB5:BB8)</f>
        <v>0</v>
      </c>
      <c r="BC17" s="0" t="n">
        <f aca="false">SUM(BC5:BC8)</f>
        <v>0</v>
      </c>
      <c r="BD17" s="0" t="n">
        <f aca="false">SUM(BD5:BD8)</f>
        <v>0</v>
      </c>
      <c r="BE17" s="0" t="n">
        <f aca="false">SUM(BE5:BE8)</f>
        <v>0</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6</v>
      </c>
      <c r="CS17" s="0" t="n">
        <f aca="false">SUM(CS5:CS8)</f>
        <v>1</v>
      </c>
      <c r="CT17" s="0" t="n">
        <f aca="false">SUM(CT5:CT8)</f>
        <v>4</v>
      </c>
      <c r="CU17" s="0" t="n">
        <f aca="false">SUM(CU5:CU8)</f>
        <v>1</v>
      </c>
      <c r="CV17" s="0" t="n">
        <f aca="false">SUM(CV5:CV8)</f>
        <v>0</v>
      </c>
      <c r="CW17" s="0" t="n">
        <f aca="false">SUM(CW5:CW8)</f>
        <v>0</v>
      </c>
      <c r="CX17" s="0" t="n">
        <f aca="false">SUM(CX5:CX8)</f>
        <v>0</v>
      </c>
      <c r="CY17" s="0" t="n">
        <f aca="false">SUM(CY5:CY8)</f>
        <v>0</v>
      </c>
      <c r="CZ17" s="0" t="n">
        <f aca="false">SUM(CZ5:CZ8)</f>
        <v>0</v>
      </c>
      <c r="DA17" s="0" t="n">
        <f aca="false">SUM(DA5:DA8)</f>
        <v>0</v>
      </c>
      <c r="DB17" s="0" t="n">
        <f aca="false">SUM(DB5:DB8)</f>
        <v>0</v>
      </c>
      <c r="DC17" s="0" t="n">
        <f aca="false">SUM(DC5:DC8)</f>
        <v>0</v>
      </c>
      <c r="DD17" s="0" t="n">
        <f aca="false">SUM(DD5:DD8)</f>
        <v>0</v>
      </c>
      <c r="DE17" s="0" t="n">
        <f aca="false">SUM(DE5:DE8)</f>
        <v>0</v>
      </c>
      <c r="DF17" s="0" t="n">
        <f aca="false">SUM(DF5:DF8)</f>
        <v>1</v>
      </c>
      <c r="DG17" s="0" t="n">
        <f aca="false">SUM(DG5:DG8)</f>
        <v>0</v>
      </c>
    </row>
    <row r="18" customFormat="false" ht="14.25" hidden="false" customHeight="false" outlineLevel="0" collapsed="false">
      <c r="A18" s="0" t="s">
        <v>206</v>
      </c>
      <c r="B18" s="0" t="n">
        <f aca="false">SUM(B9:B12)</f>
        <v>0</v>
      </c>
      <c r="C18" s="0" t="n">
        <f aca="false">SUM(C9:C12)</f>
        <v>0</v>
      </c>
      <c r="D18" s="0" t="n">
        <f aca="false">SUM(D9:D12)</f>
        <v>0</v>
      </c>
      <c r="E18" s="0" t="n">
        <f aca="false">SUM(E9:E12)</f>
        <v>0</v>
      </c>
      <c r="F18" s="0" t="n">
        <f aca="false">SUM(F9:F12)</f>
        <v>0</v>
      </c>
      <c r="G18" s="0" t="n">
        <f aca="false">SUM(G9:G12)</f>
        <v>0</v>
      </c>
      <c r="H18" s="0" t="n">
        <f aca="false">SUM(H9:H12)</f>
        <v>0</v>
      </c>
      <c r="I18" s="0" t="n">
        <f aca="false">SUM(I9:I12)</f>
        <v>0</v>
      </c>
      <c r="J18" s="0" t="n">
        <f aca="false">SUM(J9:J12)</f>
        <v>0</v>
      </c>
      <c r="K18" s="0" t="n">
        <f aca="false">SUM(K9:K12)</f>
        <v>0</v>
      </c>
      <c r="L18" s="0" t="n">
        <f aca="false">SUM(L9:L12)</f>
        <v>0</v>
      </c>
      <c r="M18" s="0" t="n">
        <f aca="false">SUM(M9:M12)</f>
        <v>0</v>
      </c>
      <c r="N18" s="0" t="n">
        <f aca="false">SUM(N9:N12)</f>
        <v>0</v>
      </c>
      <c r="O18" s="0" t="n">
        <f aca="false">SUM(O9:O12)</f>
        <v>0</v>
      </c>
      <c r="P18" s="0" t="n">
        <f aca="false">SUM(P9:P12)</f>
        <v>0</v>
      </c>
      <c r="Q18" s="0" t="n">
        <f aca="false">SUM(Q9:Q12)</f>
        <v>0</v>
      </c>
      <c r="AV18" s="0" t="s">
        <v>206</v>
      </c>
      <c r="AW18" s="0" t="n">
        <f aca="false">SUM(AW9:AW12)</f>
        <v>0</v>
      </c>
      <c r="AX18" s="0" t="n">
        <f aca="false">SUM(AX9:AX12)</f>
        <v>0</v>
      </c>
      <c r="AY18" s="0" t="n">
        <f aca="false">SUM(AY9:AY12)</f>
        <v>0</v>
      </c>
      <c r="AZ18" s="0" t="n">
        <f aca="false">SUM(AZ9:AZ12)</f>
        <v>0</v>
      </c>
      <c r="BA18" s="0" t="n">
        <f aca="false">SUM(BA9:BA12)</f>
        <v>0</v>
      </c>
      <c r="BB18" s="0" t="n">
        <f aca="false">SUM(BB9:BB12)</f>
        <v>0</v>
      </c>
      <c r="BC18" s="0" t="n">
        <f aca="false">SUM(BC9:BC12)</f>
        <v>0</v>
      </c>
      <c r="BD18" s="0" t="n">
        <f aca="false">SUM(BD9:BD12)</f>
        <v>0</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c r="CQ18" s="0" t="s">
        <v>206</v>
      </c>
      <c r="CR18" s="0" t="n">
        <f aca="false">SUM(CR9:CR12)</f>
        <v>0</v>
      </c>
      <c r="CS18" s="0" t="n">
        <f aca="false">SUM(CS9:CS12)</f>
        <v>0</v>
      </c>
      <c r="CT18" s="0" t="n">
        <f aca="false">SUM(CT9:CT12)</f>
        <v>2</v>
      </c>
      <c r="CU18" s="0" t="n">
        <f aca="false">SUM(CU9:CU12)</f>
        <v>0</v>
      </c>
      <c r="CV18" s="0" t="n">
        <f aca="false">SUM(CV9:CV12)</f>
        <v>0</v>
      </c>
      <c r="CW18" s="0" t="n">
        <f aca="false">SUM(CW9:CW12)</f>
        <v>0</v>
      </c>
      <c r="CX18" s="0" t="n">
        <f aca="false">SUM(CX9:CX12)</f>
        <v>0</v>
      </c>
      <c r="CY18" s="0" t="n">
        <f aca="false">SUM(CY9:CY12)</f>
        <v>0</v>
      </c>
      <c r="CZ18" s="0" t="n">
        <f aca="false">SUM(CZ9:CZ12)</f>
        <v>0</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2</v>
      </c>
    </row>
    <row r="20" customFormat="false" ht="14.25" hidden="false" customHeight="false" outlineLevel="0" collapsed="false">
      <c r="CQ20" s="0" t="s">
        <v>210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0</v>
      </c>
      <c r="T24" s="152" t="n">
        <f aca="false">Y15</f>
        <v>0</v>
      </c>
      <c r="U24" s="153" t="e">
        <f aca="false">V24/S24</f>
        <v>#DIV/0!</v>
      </c>
      <c r="V24" s="154" t="n">
        <f aca="false">W14</f>
        <v>0</v>
      </c>
      <c r="W24" s="153" t="e">
        <f aca="false">X24/S24</f>
        <v>#DIV/0!</v>
      </c>
      <c r="X24" s="154" t="n">
        <f aca="false">C14+E14+G14+K14+M14+O14</f>
        <v>0</v>
      </c>
      <c r="Y24" s="153" t="e">
        <f aca="false">Z24/X24</f>
        <v>#DIV/0!</v>
      </c>
      <c r="Z24" s="154" t="n">
        <f aca="false">E14+M14</f>
        <v>0</v>
      </c>
      <c r="AA24" s="155" t="n">
        <f aca="false">X14</f>
        <v>0</v>
      </c>
      <c r="AB24" s="155" t="n">
        <f aca="false">X15</f>
        <v>0</v>
      </c>
      <c r="AC24" s="155" t="n">
        <f aca="false">AB14</f>
        <v>0</v>
      </c>
      <c r="AD24" s="155" t="n">
        <f aca="false">AB15</f>
        <v>0</v>
      </c>
      <c r="AE24" s="152" t="n">
        <f aca="false">AC14</f>
        <v>0</v>
      </c>
      <c r="AF24" s="152" t="n">
        <f aca="false">AC15</f>
        <v>0</v>
      </c>
      <c r="AG24" s="152" t="n">
        <f aca="false">AD14</f>
        <v>0</v>
      </c>
      <c r="AH24" s="152" t="n">
        <f aca="false">AD15</f>
        <v>0</v>
      </c>
      <c r="BN24" s="152" t="n">
        <f aca="false">BT14</f>
        <v>0</v>
      </c>
      <c r="BO24" s="152" t="n">
        <f aca="false">BT15</f>
        <v>0</v>
      </c>
      <c r="BP24" s="153" t="e">
        <f aca="false">BQ24/BN24</f>
        <v>#DIV/0!</v>
      </c>
      <c r="BQ24" s="154" t="n">
        <f aca="false">BR14</f>
        <v>0</v>
      </c>
      <c r="BR24" s="153" t="e">
        <f aca="false">BS24/BN24</f>
        <v>#DIV/0!</v>
      </c>
      <c r="BS24" s="154" t="n">
        <f aca="false">AX14+AZ14+BB14+BF14+BH14+BJ14</f>
        <v>0</v>
      </c>
      <c r="BT24" s="153" t="e">
        <f aca="false">BU24/BS24</f>
        <v>#DIV/0!</v>
      </c>
      <c r="BU24" s="154" t="n">
        <f aca="false">AZ14+BH14</f>
        <v>0</v>
      </c>
      <c r="BV24" s="155" t="n">
        <f aca="false">BS14</f>
        <v>0</v>
      </c>
      <c r="BW24" s="155" t="n">
        <f aca="false">BS15</f>
        <v>0</v>
      </c>
      <c r="BX24" s="155" t="n">
        <f aca="false">BW14</f>
        <v>0</v>
      </c>
      <c r="BY24" s="155" t="n">
        <f aca="false">BW15</f>
        <v>0</v>
      </c>
      <c r="BZ24" s="152" t="n">
        <f aca="false">BX14</f>
        <v>0</v>
      </c>
      <c r="CA24" s="152" t="n">
        <f aca="false">BX15</f>
        <v>0</v>
      </c>
      <c r="CB24" s="152" t="n">
        <f aca="false">BY14</f>
        <v>0</v>
      </c>
      <c r="CC24" s="152" t="n">
        <f aca="false">BY15</f>
        <v>0</v>
      </c>
    </row>
  </sheetData>
  <mergeCells count="36">
    <mergeCell ref="B2:I2"/>
    <mergeCell ref="J2:Q2"/>
    <mergeCell ref="S2:AD2"/>
    <mergeCell ref="AH2:AS2"/>
    <mergeCell ref="AW2:BD2"/>
    <mergeCell ref="BE2:BL2"/>
    <mergeCell ref="BN2:BY2"/>
    <mergeCell ref="CC2:CN2"/>
    <mergeCell ref="CR2:CY2"/>
    <mergeCell ref="CZ2:DG2"/>
    <mergeCell ref="DI2:DT2"/>
    <mergeCell ref="DX2:EI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J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M27" activeCellId="1" sqref="E31:G31 M27"/>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 collapsed="false" customWidth="true" hidden="false" outlineLevel="0" max="95" min="95" style="0" width="10.33"/>
    <col collapsed="false" customWidth="true" hidden="false" outlineLevel="0" max="111" min="96" style="0" width="5"/>
  </cols>
  <sheetData>
    <row r="1" customFormat="false" ht="25.5" hidden="false" customHeight="fals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c r="CQ1" s="317" t="n">
        <v>2022</v>
      </c>
      <c r="CR1" s="318" t="s">
        <v>193</v>
      </c>
      <c r="CS1" s="319" t="e">
        <f aca="true" t="array" ref="CS1:CS1">MID(CELL("filename",CQ1),FIND("]",CELL("filename",CQ1))+1,255)</f>
        <v>#VALUE!</v>
      </c>
    </row>
    <row r="2" customFormat="fals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Pougny</v>
      </c>
      <c r="T2" s="325"/>
      <c r="U2" s="325"/>
      <c r="V2" s="325"/>
      <c r="W2" s="325"/>
      <c r="X2" s="325"/>
      <c r="Y2" s="325"/>
      <c r="Z2" s="325"/>
      <c r="AA2" s="325"/>
      <c r="AB2" s="325"/>
      <c r="AC2" s="325"/>
      <c r="AD2" s="325"/>
      <c r="AE2" s="324"/>
      <c r="AF2" s="324"/>
      <c r="AG2" s="324"/>
      <c r="AH2" s="326" t="str">
        <f aca="false">"Changement depuis 2022 " &amp; $AX1</f>
        <v>Changement depuis 2022 Pougny</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Pougny</v>
      </c>
      <c r="BO2" s="325"/>
      <c r="BP2" s="325"/>
      <c r="BQ2" s="325"/>
      <c r="BR2" s="325"/>
      <c r="BS2" s="325"/>
      <c r="BT2" s="325"/>
      <c r="BU2" s="325"/>
      <c r="BV2" s="325"/>
      <c r="BW2" s="325"/>
      <c r="BX2" s="325"/>
      <c r="BY2" s="325"/>
      <c r="BZ2" s="324"/>
      <c r="CA2" s="324"/>
      <c r="CB2" s="324"/>
      <c r="CC2" s="326" t="str">
        <f aca="false">"Changement depuis 2022 " &amp; $AX1</f>
        <v>Changement depuis 2022 Pougny</v>
      </c>
      <c r="CD2" s="326"/>
      <c r="CE2" s="326"/>
      <c r="CF2" s="326"/>
      <c r="CG2" s="326"/>
      <c r="CH2" s="326"/>
      <c r="CI2" s="326"/>
      <c r="CJ2" s="326"/>
      <c r="CK2" s="326"/>
      <c r="CL2" s="326"/>
      <c r="CM2" s="326"/>
      <c r="CN2" s="326"/>
      <c r="CO2" s="327"/>
      <c r="CP2" s="324"/>
      <c r="CQ2" s="322"/>
      <c r="CR2" s="323" t="s">
        <v>195</v>
      </c>
      <c r="CS2" s="323"/>
      <c r="CT2" s="323"/>
      <c r="CU2" s="323"/>
      <c r="CV2" s="323"/>
      <c r="CW2" s="323"/>
      <c r="CX2" s="323"/>
      <c r="CY2" s="323"/>
      <c r="CZ2" s="323" t="s">
        <v>196</v>
      </c>
      <c r="DA2" s="323"/>
      <c r="DB2" s="323"/>
      <c r="DC2" s="323"/>
      <c r="DD2" s="323"/>
      <c r="DE2" s="323"/>
      <c r="DF2" s="323"/>
      <c r="DG2" s="323"/>
      <c r="DI2" s="325" t="str">
        <f aca="false">"Totaux 2022 " &amp; $CS1</f>
        <v>Totaux 2022 Pougny</v>
      </c>
      <c r="DJ2" s="325"/>
      <c r="DK2" s="325"/>
      <c r="DL2" s="325"/>
      <c r="DM2" s="325"/>
      <c r="DN2" s="325"/>
      <c r="DO2" s="325"/>
      <c r="DP2" s="325"/>
      <c r="DQ2" s="325"/>
      <c r="DR2" s="325"/>
      <c r="DS2" s="325"/>
      <c r="DT2" s="325"/>
      <c r="DU2" s="324"/>
      <c r="DV2" s="324"/>
      <c r="DW2" s="324"/>
      <c r="DX2" s="326" t="str">
        <f aca="false">"Changement depuis 2021 " &amp; $CS1</f>
        <v>Changement depuis 2021 Pougny</v>
      </c>
      <c r="DY2" s="326"/>
      <c r="DZ2" s="326"/>
      <c r="EA2" s="326"/>
      <c r="EB2" s="326"/>
      <c r="EC2" s="326"/>
      <c r="ED2" s="326"/>
      <c r="EE2" s="326"/>
      <c r="EF2" s="326"/>
      <c r="EG2" s="326"/>
      <c r="EH2" s="326"/>
      <c r="EI2" s="326"/>
      <c r="EJ2" s="327"/>
    </row>
    <row r="3" customFormat="false" ht="16.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F3" s="324"/>
      <c r="AG3" s="324"/>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A3" s="324"/>
      <c r="CB3" s="324"/>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c r="CP3" s="324"/>
      <c r="CQ3" s="322"/>
      <c r="CR3" s="323" t="s">
        <v>197</v>
      </c>
      <c r="CS3" s="323"/>
      <c r="CT3" s="323" t="s">
        <v>31</v>
      </c>
      <c r="CU3" s="323"/>
      <c r="CV3" s="328" t="s">
        <v>198</v>
      </c>
      <c r="CW3" s="328"/>
      <c r="CX3" s="323" t="s">
        <v>199</v>
      </c>
      <c r="CY3" s="323"/>
      <c r="CZ3" s="323" t="s">
        <v>200</v>
      </c>
      <c r="DA3" s="323"/>
      <c r="DB3" s="323" t="s">
        <v>31</v>
      </c>
      <c r="DC3" s="323"/>
      <c r="DD3" s="328" t="s">
        <v>198</v>
      </c>
      <c r="DE3" s="328"/>
      <c r="DF3" s="323" t="s">
        <v>199</v>
      </c>
      <c r="DG3" s="323"/>
      <c r="DI3" s="329" t="s">
        <v>25</v>
      </c>
      <c r="DJ3" s="330" t="s">
        <v>26</v>
      </c>
      <c r="DK3" s="330" t="s">
        <v>38</v>
      </c>
      <c r="DL3" s="330" t="s">
        <v>39</v>
      </c>
      <c r="DM3" s="330" t="s">
        <v>31</v>
      </c>
      <c r="DN3" s="330" t="s">
        <v>32</v>
      </c>
      <c r="DO3" s="330" t="s">
        <v>40</v>
      </c>
      <c r="DP3" s="330" t="s">
        <v>41</v>
      </c>
      <c r="DQ3" s="330" t="s">
        <v>42</v>
      </c>
      <c r="DR3" s="330" t="s">
        <v>20</v>
      </c>
      <c r="DS3" s="330" t="s">
        <v>44</v>
      </c>
      <c r="DT3" s="331" t="s">
        <v>43</v>
      </c>
      <c r="DU3" s="332" t="s">
        <v>45</v>
      </c>
      <c r="DV3" s="324"/>
      <c r="DW3" s="324"/>
      <c r="DX3" s="333" t="s">
        <v>25</v>
      </c>
      <c r="DY3" s="334" t="s">
        <v>26</v>
      </c>
      <c r="DZ3" s="334" t="s">
        <v>38</v>
      </c>
      <c r="EA3" s="334" t="s">
        <v>39</v>
      </c>
      <c r="EB3" s="334" t="s">
        <v>31</v>
      </c>
      <c r="EC3" s="334" t="s">
        <v>32</v>
      </c>
      <c r="ED3" s="334" t="s">
        <v>40</v>
      </c>
      <c r="EE3" s="334" t="s">
        <v>41</v>
      </c>
      <c r="EF3" s="334" t="s">
        <v>42</v>
      </c>
      <c r="EG3" s="334" t="s">
        <v>20</v>
      </c>
      <c r="EH3" s="334" t="s">
        <v>44</v>
      </c>
      <c r="EI3" s="334" t="s">
        <v>43</v>
      </c>
      <c r="EJ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c r="CQ4" s="336" t="s">
        <v>203</v>
      </c>
      <c r="CR4" s="337" t="s">
        <v>176</v>
      </c>
      <c r="CS4" s="338" t="s">
        <v>174</v>
      </c>
      <c r="CT4" s="337" t="s">
        <v>176</v>
      </c>
      <c r="CU4" s="338" t="s">
        <v>174</v>
      </c>
      <c r="CV4" s="337" t="s">
        <v>176</v>
      </c>
      <c r="CW4" s="338" t="s">
        <v>174</v>
      </c>
      <c r="CX4" s="337" t="s">
        <v>176</v>
      </c>
      <c r="CY4" s="339" t="s">
        <v>174</v>
      </c>
      <c r="CZ4" s="337" t="s">
        <v>176</v>
      </c>
      <c r="DA4" s="338" t="s">
        <v>174</v>
      </c>
      <c r="DB4" s="337" t="s">
        <v>176</v>
      </c>
      <c r="DC4" s="338" t="s">
        <v>174</v>
      </c>
      <c r="DD4" s="337" t="s">
        <v>176</v>
      </c>
      <c r="DE4" s="338" t="s">
        <v>174</v>
      </c>
      <c r="DF4" s="337" t="s">
        <v>176</v>
      </c>
      <c r="DG4" s="339" t="s">
        <v>174</v>
      </c>
      <c r="DI4" s="340"/>
      <c r="DJ4" s="4"/>
      <c r="DK4" s="341"/>
      <c r="DL4" s="4"/>
      <c r="DM4" s="4"/>
      <c r="DN4" s="4"/>
      <c r="DO4" s="4"/>
      <c r="DP4" s="4"/>
      <c r="DQ4" s="4"/>
      <c r="DR4" s="4"/>
      <c r="DS4" s="4"/>
      <c r="DT4" s="342"/>
      <c r="DU4" s="343"/>
      <c r="DX4" s="340"/>
      <c r="DY4" s="4"/>
      <c r="DZ4" s="4"/>
      <c r="EA4" s="4"/>
      <c r="EB4" s="4"/>
      <c r="EC4" s="4"/>
      <c r="ED4" s="4"/>
      <c r="EE4" s="4"/>
      <c r="EF4" s="4"/>
      <c r="EG4" s="4"/>
      <c r="EH4" s="4"/>
      <c r="EI4" s="4"/>
      <c r="EJ4" s="342"/>
    </row>
    <row r="5" customFormat="false" ht="15" hidden="false" customHeight="false" outlineLevel="0" collapsed="false">
      <c r="A5" s="344" t="n">
        <v>0.291666666666667</v>
      </c>
      <c r="B5" s="345"/>
      <c r="C5" s="371"/>
      <c r="D5" s="345"/>
      <c r="E5" s="371"/>
      <c r="F5" s="345"/>
      <c r="G5" s="371"/>
      <c r="H5" s="345"/>
      <c r="I5" s="371"/>
      <c r="J5" s="345"/>
      <c r="K5" s="371"/>
      <c r="L5" s="345"/>
      <c r="M5" s="371"/>
      <c r="N5" s="345"/>
      <c r="O5" s="371"/>
      <c r="P5" s="345"/>
      <c r="Q5" s="371"/>
      <c r="S5" s="340" t="n">
        <f aca="false">B5+D5+F5+H5+J5+L5+N5+P5</f>
        <v>0</v>
      </c>
      <c r="T5" s="4" t="n">
        <f aca="false">C5+E5+G5+I5+K5+M5+O5+Q5</f>
        <v>0</v>
      </c>
      <c r="U5" s="341" t="e">
        <f aca="false">T5/(T5+S5)</f>
        <v>#DIV/0!</v>
      </c>
      <c r="V5" s="4" t="n">
        <f aca="false">B5+C5+J5+K5</f>
        <v>0</v>
      </c>
      <c r="W5" s="4" t="n">
        <f aca="false">D5+E5+L5+M5</f>
        <v>0</v>
      </c>
      <c r="X5" s="4" t="n">
        <f aca="false">F5+G5+N5+O5</f>
        <v>0</v>
      </c>
      <c r="Y5" s="4" t="n">
        <f aca="false">SUM(V5:X5)</f>
        <v>0</v>
      </c>
      <c r="Z5" s="15" t="e">
        <f aca="false">W5/Y5</f>
        <v>#DIV/0!</v>
      </c>
      <c r="AA5" s="15" t="e">
        <f aca="false">X5/Y5</f>
        <v>#DIV/0!</v>
      </c>
      <c r="AB5" s="4" t="n">
        <f aca="false">H5+I5+P5+Q5</f>
        <v>0</v>
      </c>
      <c r="AC5" s="4" t="n">
        <f aca="false">SUM(B5:I5)</f>
        <v>0</v>
      </c>
      <c r="AD5" s="342" t="n">
        <f aca="false">SUM(J5:Q5)</f>
        <v>0</v>
      </c>
      <c r="AE5" s="343" t="n">
        <f aca="false">SUM(B5:Q5)</f>
        <v>0</v>
      </c>
      <c r="AH5" s="15" t="e">
        <f aca="false">(S5/BN5) - 1</f>
        <v>#DIV/0!</v>
      </c>
      <c r="AI5" s="15" t="e">
        <f aca="false">(T5/BO5) - 1</f>
        <v>#DIV/0!</v>
      </c>
      <c r="AJ5" s="15" t="e">
        <f aca="false">(U5/BP5) - 1</f>
        <v>#DIV/0!</v>
      </c>
      <c r="AK5" s="15" t="e">
        <f aca="false">(V5/BQ5) - 1</f>
        <v>#DIV/0!</v>
      </c>
      <c r="AL5" s="15" t="e">
        <f aca="false">(W5/BR5) - 1</f>
        <v>#DIV/0!</v>
      </c>
      <c r="AM5" s="15" t="e">
        <f aca="false">(X5/BS5) - 1</f>
        <v>#DIV/0!</v>
      </c>
      <c r="AN5" s="15" t="e">
        <f aca="false">(Y5/BT5) - 1</f>
        <v>#DIV/0!</v>
      </c>
      <c r="AO5" s="15" t="e">
        <f aca="false">(Z5/BU5) - 1</f>
        <v>#DIV/0!</v>
      </c>
      <c r="AP5" s="15" t="e">
        <f aca="false">(AA5/BV5) - 1</f>
        <v>#DIV/0!</v>
      </c>
      <c r="AQ5" s="15" t="e">
        <f aca="false">(AB5/BW5) - 1</f>
        <v>#DIV/0!</v>
      </c>
      <c r="AR5" s="15" t="e">
        <f aca="false">(AC5/BX5) - 1</f>
        <v>#DIV/0!</v>
      </c>
      <c r="AS5" s="15" t="e">
        <f aca="false">(AD5/BY5) - 1</f>
        <v>#DIV/0!</v>
      </c>
      <c r="AT5" s="15" t="e">
        <f aca="false">(AE5/BZ5) - 1</f>
        <v>#DIV/0!</v>
      </c>
      <c r="AV5" s="344" t="n">
        <v>0.291666666666667</v>
      </c>
      <c r="AW5" s="345"/>
      <c r="AX5" s="371"/>
      <c r="AY5" s="345"/>
      <c r="AZ5" s="371"/>
      <c r="BA5" s="345"/>
      <c r="BB5" s="371"/>
      <c r="BC5" s="345"/>
      <c r="BD5" s="371"/>
      <c r="BE5" s="345"/>
      <c r="BF5" s="371"/>
      <c r="BG5" s="345"/>
      <c r="BH5" s="371"/>
      <c r="BI5" s="345"/>
      <c r="BJ5" s="371"/>
      <c r="BK5" s="345"/>
      <c r="BL5" s="371"/>
      <c r="BN5" s="340" t="n">
        <f aca="false">AW5+AY5+BA5+BC5+BE5+BG5+BI5+BK5</f>
        <v>0</v>
      </c>
      <c r="BO5" s="4" t="n">
        <f aca="false">AX5+AZ5+BB5+BD5+BF5+BH5+BJ5+BL5</f>
        <v>0</v>
      </c>
      <c r="BP5" s="341" t="e">
        <f aca="false">BO5/(BO5+BN5)</f>
        <v>#DIV/0!</v>
      </c>
      <c r="BQ5" s="4" t="n">
        <f aca="false">AW5+AX5+BE5+BF5</f>
        <v>0</v>
      </c>
      <c r="BR5" s="4" t="n">
        <f aca="false">AY5+AZ5+BG5+BH5</f>
        <v>0</v>
      </c>
      <c r="BS5" s="4" t="n">
        <f aca="false">BA5+BB5+BI5+BJ5</f>
        <v>0</v>
      </c>
      <c r="BT5" s="4" t="n">
        <f aca="false">SUM(BQ5:BS5)</f>
        <v>0</v>
      </c>
      <c r="BU5" s="15" t="e">
        <f aca="false">BR5/BT5</f>
        <v>#DIV/0!</v>
      </c>
      <c r="BV5" s="15" t="e">
        <f aca="false">BS5/BT5</f>
        <v>#DIV/0!</v>
      </c>
      <c r="BW5" s="4" t="n">
        <f aca="false">BC5+BD5+BK5+BL5</f>
        <v>0</v>
      </c>
      <c r="BX5" s="4" t="n">
        <f aca="false">SUM(AW5:BD5)</f>
        <v>0</v>
      </c>
      <c r="BY5" s="342" t="n">
        <f aca="false">SUM(BE5:BL5)</f>
        <v>0</v>
      </c>
      <c r="BZ5" s="343" t="n">
        <f aca="false">SUM(AW5:BL5)</f>
        <v>0</v>
      </c>
      <c r="CC5" s="15" t="n">
        <f aca="false">(BN5/DI5) - 1</f>
        <v>-1</v>
      </c>
      <c r="CD5" s="15" t="n">
        <f aca="false">(BO5/DJ5) - 1</f>
        <v>-1</v>
      </c>
      <c r="CE5" s="15" t="e">
        <f aca="false">(BP5/DK5) - 1</f>
        <v>#DIV/0!</v>
      </c>
      <c r="CF5" s="15" t="n">
        <f aca="false">(BQ5/DL5) - 1</f>
        <v>-1</v>
      </c>
      <c r="CG5" s="15" t="n">
        <f aca="false">(BR5/DM5) - 1</f>
        <v>-1</v>
      </c>
      <c r="CH5" s="15" t="e">
        <f aca="false">(BS5/DN5) - 1</f>
        <v>#DIV/0!</v>
      </c>
      <c r="CI5" s="15" t="n">
        <f aca="false">(BT5/DO5) - 1</f>
        <v>-1</v>
      </c>
      <c r="CJ5" s="15" t="e">
        <f aca="false">(BU5/DP5) - 1</f>
        <v>#DIV/0!</v>
      </c>
      <c r="CK5" s="15" t="e">
        <f aca="false">(BV5/DQ5) - 1</f>
        <v>#DIV/0!</v>
      </c>
      <c r="CL5" s="15" t="n">
        <f aca="false">(BW5/DR5) - 1</f>
        <v>-1</v>
      </c>
      <c r="CM5" s="15" t="n">
        <f aca="false">(BX5/DS5) - 1</f>
        <v>-1</v>
      </c>
      <c r="CN5" s="15" t="e">
        <f aca="false">(BY5/DT5) - 1</f>
        <v>#DIV/0!</v>
      </c>
      <c r="CO5" s="15" t="n">
        <f aca="false">(BZ5/DU5) - 1</f>
        <v>-1</v>
      </c>
      <c r="CQ5" s="344" t="n">
        <v>0.291666666666667</v>
      </c>
      <c r="CR5" s="345" t="n">
        <v>1</v>
      </c>
      <c r="CS5" s="371"/>
      <c r="CT5" s="345" t="n">
        <v>1</v>
      </c>
      <c r="CU5" s="371" t="n">
        <v>2</v>
      </c>
      <c r="CV5" s="345"/>
      <c r="CW5" s="371"/>
      <c r="CX5" s="345"/>
      <c r="CY5" s="371" t="n">
        <v>1</v>
      </c>
      <c r="CZ5" s="345"/>
      <c r="DA5" s="371"/>
      <c r="DB5" s="345"/>
      <c r="DC5" s="371"/>
      <c r="DD5" s="345"/>
      <c r="DE5" s="371"/>
      <c r="DF5" s="345"/>
      <c r="DG5" s="371"/>
      <c r="DI5" s="340" t="n">
        <f aca="false">CR5+CT5+CV5+CX5+CZ5+DB5+DD5+DF5</f>
        <v>2</v>
      </c>
      <c r="DJ5" s="4" t="n">
        <f aca="false">CS5+CU5+CW5+CY5+DA5+DC5+DE5+DG5</f>
        <v>3</v>
      </c>
      <c r="DK5" s="341" t="n">
        <f aca="false">DJ5/(DJ5+DI5)</f>
        <v>0.6</v>
      </c>
      <c r="DL5" s="4" t="n">
        <f aca="false">CR5+CS5+CZ5+DA5</f>
        <v>1</v>
      </c>
      <c r="DM5" s="4" t="n">
        <f aca="false">CT5+CU5+DB5+DC5</f>
        <v>3</v>
      </c>
      <c r="DN5" s="4" t="n">
        <f aca="false">CV5+CW5+DD5+DE5</f>
        <v>0</v>
      </c>
      <c r="DO5" s="4" t="n">
        <f aca="false">SUM(DL5:DN5)</f>
        <v>4</v>
      </c>
      <c r="DP5" s="15" t="n">
        <f aca="false">DM5/DO5</f>
        <v>0.75</v>
      </c>
      <c r="DQ5" s="15" t="n">
        <f aca="false">DN5/DO5</f>
        <v>0</v>
      </c>
      <c r="DR5" s="4" t="n">
        <f aca="false">CX5+CY5+DF5+DG5</f>
        <v>1</v>
      </c>
      <c r="DS5" s="4" t="n">
        <f aca="false">SUM(CR5:CY5)</f>
        <v>5</v>
      </c>
      <c r="DT5" s="342" t="n">
        <f aca="false">SUM(CZ5:DG5)</f>
        <v>0</v>
      </c>
      <c r="DU5" s="343" t="n">
        <f aca="false">SUM(CR5:DG5)</f>
        <v>5</v>
      </c>
      <c r="DX5" s="15" t="e">
        <f aca="false">(DI5/FD5) - 1</f>
        <v>#DIV/0!</v>
      </c>
      <c r="DY5" s="15" t="e">
        <f aca="false">(DJ5/FE5) - 1</f>
        <v>#DIV/0!</v>
      </c>
      <c r="DZ5" s="15" t="e">
        <f aca="false">(DK5/FF5) - 1</f>
        <v>#DIV/0!</v>
      </c>
      <c r="EA5" s="15" t="e">
        <f aca="false">(DL5/FG5) - 1</f>
        <v>#DIV/0!</v>
      </c>
      <c r="EB5" s="15" t="e">
        <f aca="false">(DM5/FH5) - 1</f>
        <v>#DIV/0!</v>
      </c>
      <c r="EC5" s="15" t="e">
        <f aca="false">(DN5/FI5) - 1</f>
        <v>#DIV/0!</v>
      </c>
      <c r="ED5" s="15" t="e">
        <f aca="false">(DO5/FJ5) - 1</f>
        <v>#DIV/0!</v>
      </c>
      <c r="EE5" s="15" t="e">
        <f aca="false">(DP5/FK5) - 1</f>
        <v>#DIV/0!</v>
      </c>
      <c r="EF5" s="15" t="e">
        <f aca="false">(DQ5/FL5) - 1</f>
        <v>#DIV/0!</v>
      </c>
      <c r="EG5" s="15" t="e">
        <f aca="false">(DR5/FM5) - 1</f>
        <v>#DIV/0!</v>
      </c>
      <c r="EH5" s="15" t="e">
        <f aca="false">(DS5/FN5) - 1</f>
        <v>#DIV/0!</v>
      </c>
      <c r="EI5" s="15" t="e">
        <f aca="false">(DT5/FO5) - 1</f>
        <v>#DIV/0!</v>
      </c>
      <c r="EJ5" s="15" t="e">
        <f aca="false">(DU5/FP5) - 1</f>
        <v>#DIV/0!</v>
      </c>
    </row>
    <row r="6" customFormat="false" ht="15" hidden="false" customHeight="false" outlineLevel="0" collapsed="false">
      <c r="A6" s="349" t="n">
        <v>0.302083333333333</v>
      </c>
      <c r="B6" s="376"/>
      <c r="C6" s="377"/>
      <c r="D6" s="376"/>
      <c r="E6" s="377"/>
      <c r="F6" s="376"/>
      <c r="G6" s="377"/>
      <c r="H6" s="376"/>
      <c r="I6" s="377"/>
      <c r="J6" s="376"/>
      <c r="K6" s="377"/>
      <c r="L6" s="376"/>
      <c r="M6" s="377"/>
      <c r="N6" s="376"/>
      <c r="O6" s="377"/>
      <c r="P6" s="376"/>
      <c r="Q6" s="377"/>
      <c r="S6" s="340" t="n">
        <f aca="false">B6+D6+F6+H6+J6+L6+N6+P6</f>
        <v>0</v>
      </c>
      <c r="T6" s="4" t="n">
        <f aca="false">C6+E6+G6+I6+K6+M6+O6+Q6</f>
        <v>0</v>
      </c>
      <c r="U6" s="341" t="e">
        <f aca="false">T6/(T6+S6)</f>
        <v>#DIV/0!</v>
      </c>
      <c r="V6" s="4" t="n">
        <f aca="false">B6+C6+J6+K6</f>
        <v>0</v>
      </c>
      <c r="W6" s="4" t="n">
        <f aca="false">D6+E6+L6+M6</f>
        <v>0</v>
      </c>
      <c r="X6" s="4" t="n">
        <f aca="false">F6+G6+N6+O6</f>
        <v>0</v>
      </c>
      <c r="Y6" s="4" t="n">
        <f aca="false">SUM(V6:X6)</f>
        <v>0</v>
      </c>
      <c r="Z6" s="15" t="e">
        <f aca="false">W6/Y6</f>
        <v>#DIV/0!</v>
      </c>
      <c r="AA6" s="15" t="e">
        <f aca="false">X6/Y6</f>
        <v>#DIV/0!</v>
      </c>
      <c r="AB6" s="4" t="n">
        <f aca="false">H6+I6+P6+Q6</f>
        <v>0</v>
      </c>
      <c r="AC6" s="4" t="n">
        <f aca="false">SUM(B6:I6)</f>
        <v>0</v>
      </c>
      <c r="AD6" s="342" t="n">
        <f aca="false">SUM(J6:Q6)</f>
        <v>0</v>
      </c>
      <c r="AE6" s="343" t="n">
        <f aca="false">SUM(B6:Q6)</f>
        <v>0</v>
      </c>
      <c r="AH6" s="15" t="e">
        <f aca="false">(S6/BN6) - 1</f>
        <v>#DIV/0!</v>
      </c>
      <c r="AI6" s="15" t="e">
        <f aca="false">(T6/BO6) - 1</f>
        <v>#DIV/0!</v>
      </c>
      <c r="AJ6" s="15" t="e">
        <f aca="false">(U6/BP6) - 1</f>
        <v>#DIV/0!</v>
      </c>
      <c r="AK6" s="15" t="e">
        <f aca="false">(V6/BQ6) - 1</f>
        <v>#DIV/0!</v>
      </c>
      <c r="AL6" s="15" t="e">
        <f aca="false">(W6/BR6) - 1</f>
        <v>#DIV/0!</v>
      </c>
      <c r="AM6" s="15" t="e">
        <f aca="false">(X6/BS6) - 1</f>
        <v>#DIV/0!</v>
      </c>
      <c r="AN6" s="15" t="e">
        <f aca="false">(Y6/BT6) - 1</f>
        <v>#DIV/0!</v>
      </c>
      <c r="AO6" s="15" t="e">
        <f aca="false">(Z6/BU6) - 1</f>
        <v>#DIV/0!</v>
      </c>
      <c r="AP6" s="15" t="e">
        <f aca="false">(AA6/BV6) - 1</f>
        <v>#DIV/0!</v>
      </c>
      <c r="AQ6" s="15" t="e">
        <f aca="false">(AB6/BW6) - 1</f>
        <v>#DIV/0!</v>
      </c>
      <c r="AR6" s="15" t="e">
        <f aca="false">(AC6/BX6) - 1</f>
        <v>#DIV/0!</v>
      </c>
      <c r="AS6" s="15" t="e">
        <f aca="false">(AD6/BY6) - 1</f>
        <v>#DIV/0!</v>
      </c>
      <c r="AT6" s="15" t="e">
        <f aca="false">(AE6/BZ6) - 1</f>
        <v>#DIV/0!</v>
      </c>
      <c r="AV6" s="349" t="n">
        <v>0.302083333333333</v>
      </c>
      <c r="AW6" s="376"/>
      <c r="AX6" s="377"/>
      <c r="AY6" s="376"/>
      <c r="AZ6" s="377"/>
      <c r="BA6" s="376"/>
      <c r="BB6" s="377"/>
      <c r="BC6" s="376"/>
      <c r="BD6" s="377"/>
      <c r="BE6" s="376"/>
      <c r="BF6" s="377"/>
      <c r="BG6" s="376"/>
      <c r="BH6" s="377"/>
      <c r="BI6" s="376"/>
      <c r="BJ6" s="377"/>
      <c r="BK6" s="376"/>
      <c r="BL6" s="377"/>
      <c r="BN6" s="340" t="n">
        <f aca="false">AW6+AY6+BA6+BC6+BE6+BG6+BI6+BK6</f>
        <v>0</v>
      </c>
      <c r="BO6" s="4" t="n">
        <f aca="false">AX6+AZ6+BB6+BD6+BF6+BH6+BJ6+BL6</f>
        <v>0</v>
      </c>
      <c r="BP6" s="341" t="e">
        <f aca="false">BO6/(BO6+BN6)</f>
        <v>#DIV/0!</v>
      </c>
      <c r="BQ6" s="4" t="n">
        <f aca="false">AW6+AX6+BE6+BF6</f>
        <v>0</v>
      </c>
      <c r="BR6" s="4" t="n">
        <f aca="false">AY6+AZ6+BG6+BH6</f>
        <v>0</v>
      </c>
      <c r="BS6" s="4" t="n">
        <f aca="false">BA6+BB6+BI6+BJ6</f>
        <v>0</v>
      </c>
      <c r="BT6" s="4" t="n">
        <f aca="false">SUM(BQ6:BS6)</f>
        <v>0</v>
      </c>
      <c r="BU6" s="15" t="e">
        <f aca="false">BR6/BT6</f>
        <v>#DIV/0!</v>
      </c>
      <c r="BV6" s="15" t="e">
        <f aca="false">BS6/BT6</f>
        <v>#DIV/0!</v>
      </c>
      <c r="BW6" s="4" t="n">
        <f aca="false">BC6+BD6+BK6+BL6</f>
        <v>0</v>
      </c>
      <c r="BX6" s="4" t="n">
        <f aca="false">SUM(AW6:BD6)</f>
        <v>0</v>
      </c>
      <c r="BY6" s="342" t="n">
        <f aca="false">SUM(BE6:BL6)</f>
        <v>0</v>
      </c>
      <c r="BZ6" s="343" t="n">
        <f aca="false">SUM(AW6:BL6)</f>
        <v>0</v>
      </c>
      <c r="CC6" s="15" t="n">
        <f aca="false">(BN6/DI6) - 1</f>
        <v>-1</v>
      </c>
      <c r="CD6" s="15" t="e">
        <f aca="false">(BO6/DJ6) - 1</f>
        <v>#DIV/0!</v>
      </c>
      <c r="CE6" s="15" t="e">
        <f aca="false">(BP6/DK6) - 1</f>
        <v>#DIV/0!</v>
      </c>
      <c r="CF6" s="15" t="n">
        <f aca="false">(BQ6/DL6) - 1</f>
        <v>-1</v>
      </c>
      <c r="CG6" s="15" t="e">
        <f aca="false">(BR6/DM6) - 1</f>
        <v>#DIV/0!</v>
      </c>
      <c r="CH6" s="15" t="e">
        <f aca="false">(BS6/DN6) - 1</f>
        <v>#DIV/0!</v>
      </c>
      <c r="CI6" s="15" t="n">
        <f aca="false">(BT6/DO6) - 1</f>
        <v>-1</v>
      </c>
      <c r="CJ6" s="15" t="e">
        <f aca="false">(BU6/DP6) - 1</f>
        <v>#DIV/0!</v>
      </c>
      <c r="CK6" s="15" t="e">
        <f aca="false">(BV6/DQ6) - 1</f>
        <v>#DIV/0!</v>
      </c>
      <c r="CL6" s="15" t="n">
        <f aca="false">(BW6/DR6) - 1</f>
        <v>-1</v>
      </c>
      <c r="CM6" s="15" t="e">
        <f aca="false">(BX6/DS6) - 1</f>
        <v>#DIV/0!</v>
      </c>
      <c r="CN6" s="15" t="n">
        <f aca="false">(BY6/DT6) - 1</f>
        <v>-1</v>
      </c>
      <c r="CO6" s="15" t="n">
        <f aca="false">(BZ6/DU6) - 1</f>
        <v>-1</v>
      </c>
      <c r="CQ6" s="349" t="n">
        <v>0.302083333333333</v>
      </c>
      <c r="CR6" s="376"/>
      <c r="CS6" s="377"/>
      <c r="CT6" s="376"/>
      <c r="CU6" s="377"/>
      <c r="CV6" s="376"/>
      <c r="CW6" s="377"/>
      <c r="CX6" s="376"/>
      <c r="CY6" s="377"/>
      <c r="CZ6" s="376" t="n">
        <v>1</v>
      </c>
      <c r="DA6" s="377"/>
      <c r="DB6" s="376"/>
      <c r="DC6" s="377"/>
      <c r="DD6" s="376"/>
      <c r="DE6" s="377"/>
      <c r="DF6" s="376" t="n">
        <v>1</v>
      </c>
      <c r="DG6" s="377"/>
      <c r="DI6" s="340" t="n">
        <f aca="false">CR6+CT6+CV6+CX6+CZ6+DB6+DD6+DF6</f>
        <v>2</v>
      </c>
      <c r="DJ6" s="4" t="n">
        <f aca="false">CS6+CU6+CW6+CY6+DA6+DC6+DE6+DG6</f>
        <v>0</v>
      </c>
      <c r="DK6" s="341" t="n">
        <f aca="false">DJ6/(DJ6+DI6)</f>
        <v>0</v>
      </c>
      <c r="DL6" s="4" t="n">
        <f aca="false">CR6+CS6+CZ6+DA6</f>
        <v>1</v>
      </c>
      <c r="DM6" s="4" t="n">
        <f aca="false">CT6+CU6+DB6+DC6</f>
        <v>0</v>
      </c>
      <c r="DN6" s="4" t="n">
        <f aca="false">CV6+CW6+DD6+DE6</f>
        <v>0</v>
      </c>
      <c r="DO6" s="4" t="n">
        <f aca="false">SUM(DL6:DN6)</f>
        <v>1</v>
      </c>
      <c r="DP6" s="15" t="n">
        <f aca="false">DM6/DO6</f>
        <v>0</v>
      </c>
      <c r="DQ6" s="15" t="n">
        <f aca="false">DN6/DO6</f>
        <v>0</v>
      </c>
      <c r="DR6" s="4" t="n">
        <f aca="false">CX6+CY6+DF6+DG6</f>
        <v>1</v>
      </c>
      <c r="DS6" s="4" t="n">
        <f aca="false">SUM(CR6:CY6)</f>
        <v>0</v>
      </c>
      <c r="DT6" s="342" t="n">
        <f aca="false">SUM(CZ6:DG6)</f>
        <v>2</v>
      </c>
      <c r="DU6" s="343" t="n">
        <f aca="false">SUM(CR6:DG6)</f>
        <v>2</v>
      </c>
      <c r="DX6" s="15" t="e">
        <f aca="false">(DI6/FD6) - 1</f>
        <v>#DIV/0!</v>
      </c>
      <c r="DY6" s="15" t="e">
        <f aca="false">(DJ6/FE6) - 1</f>
        <v>#DIV/0!</v>
      </c>
      <c r="DZ6" s="15" t="e">
        <f aca="false">(DK6/FF6) - 1</f>
        <v>#DIV/0!</v>
      </c>
      <c r="EA6" s="15" t="e">
        <f aca="false">(DL6/FG6) - 1</f>
        <v>#DIV/0!</v>
      </c>
      <c r="EB6" s="15" t="e">
        <f aca="false">(DM6/FH6) - 1</f>
        <v>#DIV/0!</v>
      </c>
      <c r="EC6" s="15" t="e">
        <f aca="false">(DN6/FI6) - 1</f>
        <v>#DIV/0!</v>
      </c>
      <c r="ED6" s="15" t="e">
        <f aca="false">(DO6/FJ6) - 1</f>
        <v>#DIV/0!</v>
      </c>
      <c r="EE6" s="15" t="e">
        <f aca="false">(DP6/FK6) - 1</f>
        <v>#DIV/0!</v>
      </c>
      <c r="EF6" s="15" t="e">
        <f aca="false">(DQ6/FL6) - 1</f>
        <v>#DIV/0!</v>
      </c>
      <c r="EG6" s="15" t="e">
        <f aca="false">(DR6/FM6) - 1</f>
        <v>#DIV/0!</v>
      </c>
      <c r="EH6" s="15" t="e">
        <f aca="false">(DS6/FN6) - 1</f>
        <v>#DIV/0!</v>
      </c>
      <c r="EI6" s="15" t="e">
        <f aca="false">(DT6/FO6) - 1</f>
        <v>#DIV/0!</v>
      </c>
      <c r="EJ6" s="15" t="e">
        <f aca="false">(DU6/FP6) - 1</f>
        <v>#DIV/0!</v>
      </c>
    </row>
    <row r="7" customFormat="false" ht="15" hidden="false" customHeight="false" outlineLevel="0" collapsed="false">
      <c r="A7" s="349" t="n">
        <v>0.3125</v>
      </c>
      <c r="B7" s="376"/>
      <c r="C7" s="377"/>
      <c r="D7" s="376"/>
      <c r="E7" s="377"/>
      <c r="F7" s="376"/>
      <c r="G7" s="377"/>
      <c r="H7" s="376"/>
      <c r="I7" s="377"/>
      <c r="J7" s="376"/>
      <c r="K7" s="377"/>
      <c r="L7" s="376"/>
      <c r="M7" s="377"/>
      <c r="N7" s="376"/>
      <c r="O7" s="377"/>
      <c r="P7" s="376"/>
      <c r="Q7" s="377"/>
      <c r="S7" s="340" t="n">
        <f aca="false">B7+D7+F7+H7+J7+L7+N7+P7</f>
        <v>0</v>
      </c>
      <c r="T7" s="4" t="n">
        <f aca="false">C7+E7+G7+I7+K7+M7+O7+Q7</f>
        <v>0</v>
      </c>
      <c r="U7" s="341" t="e">
        <f aca="false">T7/(T7+S7)</f>
        <v>#DIV/0!</v>
      </c>
      <c r="V7" s="4" t="n">
        <f aca="false">B7+C7+J7+K7</f>
        <v>0</v>
      </c>
      <c r="W7" s="4" t="n">
        <f aca="false">D7+E7+L7+M7</f>
        <v>0</v>
      </c>
      <c r="X7" s="4" t="n">
        <f aca="false">F7+G7+N7+O7</f>
        <v>0</v>
      </c>
      <c r="Y7" s="4" t="n">
        <f aca="false">SUM(V7:X7)</f>
        <v>0</v>
      </c>
      <c r="Z7" s="15" t="e">
        <f aca="false">W7/Y7</f>
        <v>#DIV/0!</v>
      </c>
      <c r="AA7" s="15" t="e">
        <f aca="false">X7/Y7</f>
        <v>#DIV/0!</v>
      </c>
      <c r="AB7" s="4" t="n">
        <f aca="false">H7+I7+P7+Q7</f>
        <v>0</v>
      </c>
      <c r="AC7" s="4" t="n">
        <f aca="false">SUM(B7:I7)</f>
        <v>0</v>
      </c>
      <c r="AD7" s="342" t="n">
        <f aca="false">SUM(J7:Q7)</f>
        <v>0</v>
      </c>
      <c r="AE7" s="343" t="n">
        <f aca="false">SUM(B7:Q7)</f>
        <v>0</v>
      </c>
      <c r="AH7" s="15" t="e">
        <f aca="false">(S7/BN7) - 1</f>
        <v>#DIV/0!</v>
      </c>
      <c r="AI7" s="15" t="e">
        <f aca="false">(T7/BO7) - 1</f>
        <v>#DIV/0!</v>
      </c>
      <c r="AJ7" s="15" t="e">
        <f aca="false">(U7/BP7) - 1</f>
        <v>#DIV/0!</v>
      </c>
      <c r="AK7" s="15" t="e">
        <f aca="false">(V7/BQ7) - 1</f>
        <v>#DIV/0!</v>
      </c>
      <c r="AL7" s="15" t="e">
        <f aca="false">(W7/BR7) - 1</f>
        <v>#DIV/0!</v>
      </c>
      <c r="AM7" s="15" t="e">
        <f aca="false">(X7/BS7) - 1</f>
        <v>#DIV/0!</v>
      </c>
      <c r="AN7" s="15" t="e">
        <f aca="false">(Y7/BT7) - 1</f>
        <v>#DIV/0!</v>
      </c>
      <c r="AO7" s="15" t="e">
        <f aca="false">(Z7/BU7) - 1</f>
        <v>#DIV/0!</v>
      </c>
      <c r="AP7" s="15" t="e">
        <f aca="false">(AA7/BV7) - 1</f>
        <v>#DIV/0!</v>
      </c>
      <c r="AQ7" s="15" t="e">
        <f aca="false">(AB7/BW7) - 1</f>
        <v>#DIV/0!</v>
      </c>
      <c r="AR7" s="15" t="e">
        <f aca="false">(AC7/BX7) - 1</f>
        <v>#DIV/0!</v>
      </c>
      <c r="AS7" s="15" t="e">
        <f aca="false">(AD7/BY7) - 1</f>
        <v>#DIV/0!</v>
      </c>
      <c r="AT7" s="15" t="e">
        <f aca="false">(AE7/BZ7) - 1</f>
        <v>#DIV/0!</v>
      </c>
      <c r="AV7" s="349" t="n">
        <v>0.3125</v>
      </c>
      <c r="AW7" s="376"/>
      <c r="AX7" s="377"/>
      <c r="AY7" s="376"/>
      <c r="AZ7" s="377"/>
      <c r="BA7" s="376"/>
      <c r="BB7" s="377"/>
      <c r="BC7" s="376"/>
      <c r="BD7" s="377"/>
      <c r="BE7" s="376"/>
      <c r="BF7" s="377"/>
      <c r="BG7" s="376"/>
      <c r="BH7" s="377"/>
      <c r="BI7" s="376"/>
      <c r="BJ7" s="377"/>
      <c r="BK7" s="376"/>
      <c r="BL7" s="377"/>
      <c r="BN7" s="340" t="n">
        <f aca="false">AW7+AY7+BA7+BC7+BE7+BG7+BI7+BK7</f>
        <v>0</v>
      </c>
      <c r="BO7" s="4" t="n">
        <f aca="false">AX7+AZ7+BB7+BD7+BF7+BH7+BJ7+BL7</f>
        <v>0</v>
      </c>
      <c r="BP7" s="341" t="e">
        <f aca="false">BO7/(BO7+BN7)</f>
        <v>#DIV/0!</v>
      </c>
      <c r="BQ7" s="4" t="n">
        <f aca="false">AW7+AX7+BE7+BF7</f>
        <v>0</v>
      </c>
      <c r="BR7" s="4" t="n">
        <f aca="false">AY7+AZ7+BG7+BH7</f>
        <v>0</v>
      </c>
      <c r="BS7" s="4" t="n">
        <f aca="false">BA7+BB7+BI7+BJ7</f>
        <v>0</v>
      </c>
      <c r="BT7" s="4" t="n">
        <f aca="false">SUM(BQ7:BS7)</f>
        <v>0</v>
      </c>
      <c r="BU7" s="15" t="e">
        <f aca="false">BR7/BT7</f>
        <v>#DIV/0!</v>
      </c>
      <c r="BV7" s="15" t="e">
        <f aca="false">BS7/BT7</f>
        <v>#DIV/0!</v>
      </c>
      <c r="BW7" s="4" t="n">
        <f aca="false">BC7+BD7+BK7+BL7</f>
        <v>0</v>
      </c>
      <c r="BX7" s="4" t="n">
        <f aca="false">SUM(AW7:BD7)</f>
        <v>0</v>
      </c>
      <c r="BY7" s="342" t="n">
        <f aca="false">SUM(BE7:BL7)</f>
        <v>0</v>
      </c>
      <c r="BZ7" s="343" t="n">
        <f aca="false">SUM(AW7:BL7)</f>
        <v>0</v>
      </c>
      <c r="CC7" s="15" t="e">
        <f aca="false">(BN7/DI7) - 1</f>
        <v>#DIV/0!</v>
      </c>
      <c r="CD7" s="15" t="e">
        <f aca="false">(BO7/DJ7) - 1</f>
        <v>#DIV/0!</v>
      </c>
      <c r="CE7" s="15" t="e">
        <f aca="false">(BP7/DK7) - 1</f>
        <v>#DIV/0!</v>
      </c>
      <c r="CF7" s="15" t="e">
        <f aca="false">(BQ7/DL7) - 1</f>
        <v>#DIV/0!</v>
      </c>
      <c r="CG7" s="15" t="e">
        <f aca="false">(BR7/DM7) - 1</f>
        <v>#DIV/0!</v>
      </c>
      <c r="CH7" s="15" t="e">
        <f aca="false">(BS7/DN7) - 1</f>
        <v>#DIV/0!</v>
      </c>
      <c r="CI7" s="15" t="e">
        <f aca="false">(BT7/DO7) - 1</f>
        <v>#DIV/0!</v>
      </c>
      <c r="CJ7" s="15" t="e">
        <f aca="false">(BU7/DP7) - 1</f>
        <v>#DIV/0!</v>
      </c>
      <c r="CK7" s="15" t="e">
        <f aca="false">(BV7/DQ7) - 1</f>
        <v>#DIV/0!</v>
      </c>
      <c r="CL7" s="15" t="e">
        <f aca="false">(BW7/DR7) - 1</f>
        <v>#DIV/0!</v>
      </c>
      <c r="CM7" s="15" t="e">
        <f aca="false">(BX7/DS7) - 1</f>
        <v>#DIV/0!</v>
      </c>
      <c r="CN7" s="15" t="e">
        <f aca="false">(BY7/DT7) - 1</f>
        <v>#DIV/0!</v>
      </c>
      <c r="CO7" s="15" t="e">
        <f aca="false">(BZ7/DU7) - 1</f>
        <v>#DIV/0!</v>
      </c>
      <c r="CQ7" s="349" t="n">
        <v>0.3125</v>
      </c>
      <c r="CR7" s="376"/>
      <c r="CS7" s="377"/>
      <c r="CT7" s="376"/>
      <c r="CU7" s="377"/>
      <c r="CV7" s="376"/>
      <c r="CW7" s="377"/>
      <c r="CX7" s="376"/>
      <c r="CY7" s="377"/>
      <c r="CZ7" s="376"/>
      <c r="DA7" s="377"/>
      <c r="DB7" s="376"/>
      <c r="DC7" s="377"/>
      <c r="DD7" s="376"/>
      <c r="DE7" s="377"/>
      <c r="DF7" s="376"/>
      <c r="DG7" s="377"/>
      <c r="DI7" s="340" t="n">
        <f aca="false">CR7+CT7+CV7+CX7+CZ7+DB7+DD7+DF7</f>
        <v>0</v>
      </c>
      <c r="DJ7" s="4" t="n">
        <f aca="false">CS7+CU7+CW7+CY7+DA7+DC7+DE7+DG7</f>
        <v>0</v>
      </c>
      <c r="DK7" s="341" t="e">
        <f aca="false">DJ7/(DJ7+DI7)</f>
        <v>#DIV/0!</v>
      </c>
      <c r="DL7" s="4" t="n">
        <f aca="false">CR7+CS7+CZ7+DA7</f>
        <v>0</v>
      </c>
      <c r="DM7" s="4" t="n">
        <f aca="false">CT7+CU7+DB7+DC7</f>
        <v>0</v>
      </c>
      <c r="DN7" s="4" t="n">
        <f aca="false">CV7+CW7+DD7+DE7</f>
        <v>0</v>
      </c>
      <c r="DO7" s="4" t="n">
        <f aca="false">SUM(DL7:DN7)</f>
        <v>0</v>
      </c>
      <c r="DP7" s="15" t="e">
        <f aca="false">DM7/DO7</f>
        <v>#DIV/0!</v>
      </c>
      <c r="DQ7" s="15" t="e">
        <f aca="false">DN7/DO7</f>
        <v>#DIV/0!</v>
      </c>
      <c r="DR7" s="4" t="n">
        <f aca="false">CX7+CY7+DF7+DG7</f>
        <v>0</v>
      </c>
      <c r="DS7" s="4" t="n">
        <f aca="false">SUM(CR7:CY7)</f>
        <v>0</v>
      </c>
      <c r="DT7" s="342" t="n">
        <f aca="false">SUM(CZ7:DG7)</f>
        <v>0</v>
      </c>
      <c r="DU7" s="343" t="n">
        <f aca="false">SUM(CR7:DG7)</f>
        <v>0</v>
      </c>
      <c r="DX7" s="15" t="e">
        <f aca="false">(DI7/FD7) - 1</f>
        <v>#DIV/0!</v>
      </c>
      <c r="DY7" s="15" t="e">
        <f aca="false">(DJ7/FE7) - 1</f>
        <v>#DIV/0!</v>
      </c>
      <c r="DZ7" s="15" t="e">
        <f aca="false">(DK7/FF7) - 1</f>
        <v>#DIV/0!</v>
      </c>
      <c r="EA7" s="15" t="e">
        <f aca="false">(DL7/FG7) - 1</f>
        <v>#DIV/0!</v>
      </c>
      <c r="EB7" s="15" t="e">
        <f aca="false">(DM7/FH7) - 1</f>
        <v>#DIV/0!</v>
      </c>
      <c r="EC7" s="15" t="e">
        <f aca="false">(DN7/FI7) - 1</f>
        <v>#DIV/0!</v>
      </c>
      <c r="ED7" s="15" t="e">
        <f aca="false">(DO7/FJ7) - 1</f>
        <v>#DIV/0!</v>
      </c>
      <c r="EE7" s="15" t="e">
        <f aca="false">(DP7/FK7) - 1</f>
        <v>#DIV/0!</v>
      </c>
      <c r="EF7" s="15" t="e">
        <f aca="false">(DQ7/FL7) - 1</f>
        <v>#DIV/0!</v>
      </c>
      <c r="EG7" s="15" t="e">
        <f aca="false">(DR7/FM7) - 1</f>
        <v>#DIV/0!</v>
      </c>
      <c r="EH7" s="15" t="e">
        <f aca="false">(DS7/FN7) - 1</f>
        <v>#DIV/0!</v>
      </c>
      <c r="EI7" s="15" t="e">
        <f aca="false">(DT7/FO7) - 1</f>
        <v>#DIV/0!</v>
      </c>
      <c r="EJ7" s="15" t="e">
        <f aca="false">(DU7/FP7) - 1</f>
        <v>#DIV/0!</v>
      </c>
    </row>
    <row r="8" customFormat="false" ht="15" hidden="false" customHeight="false" outlineLevel="0" collapsed="false">
      <c r="A8" s="349" t="n">
        <v>0.322916666666667</v>
      </c>
      <c r="B8" s="376"/>
      <c r="C8" s="377"/>
      <c r="D8" s="376"/>
      <c r="E8" s="377"/>
      <c r="F8" s="376"/>
      <c r="G8" s="377"/>
      <c r="H8" s="376"/>
      <c r="I8" s="377"/>
      <c r="J8" s="376"/>
      <c r="K8" s="377"/>
      <c r="L8" s="376"/>
      <c r="M8" s="377"/>
      <c r="N8" s="376"/>
      <c r="O8" s="377"/>
      <c r="P8" s="376"/>
      <c r="Q8" s="377"/>
      <c r="S8" s="340" t="n">
        <f aca="false">B8+D8+F8+H8+J8+L8+N8+P8</f>
        <v>0</v>
      </c>
      <c r="T8" s="4" t="n">
        <f aca="false">C8+E8+G8+I8+K8+M8+O8+Q8</f>
        <v>0</v>
      </c>
      <c r="U8" s="341" t="e">
        <f aca="false">T8/(T8+S8)</f>
        <v>#DIV/0!</v>
      </c>
      <c r="V8" s="4" t="n">
        <f aca="false">B8+C8+J8+K8</f>
        <v>0</v>
      </c>
      <c r="W8" s="4" t="n">
        <f aca="false">D8+E8+L8+M8</f>
        <v>0</v>
      </c>
      <c r="X8" s="4" t="n">
        <f aca="false">F8+G8+N8+O8</f>
        <v>0</v>
      </c>
      <c r="Y8" s="4" t="n">
        <f aca="false">SUM(V8:X8)</f>
        <v>0</v>
      </c>
      <c r="Z8" s="15" t="e">
        <f aca="false">W8/Y8</f>
        <v>#DIV/0!</v>
      </c>
      <c r="AA8" s="15" t="e">
        <f aca="false">X8/Y8</f>
        <v>#DIV/0!</v>
      </c>
      <c r="AB8" s="4" t="n">
        <f aca="false">H8+I8+P8+Q8</f>
        <v>0</v>
      </c>
      <c r="AC8" s="4" t="n">
        <f aca="false">SUM(B8:I8)</f>
        <v>0</v>
      </c>
      <c r="AD8" s="342" t="n">
        <f aca="false">SUM(J8:Q8)</f>
        <v>0</v>
      </c>
      <c r="AE8" s="343" t="n">
        <f aca="false">SUM(B8:Q8)</f>
        <v>0</v>
      </c>
      <c r="AH8" s="15" t="e">
        <f aca="false">(S8/BN8) - 1</f>
        <v>#DIV/0!</v>
      </c>
      <c r="AI8" s="15" t="e">
        <f aca="false">(T8/BO8) - 1</f>
        <v>#DIV/0!</v>
      </c>
      <c r="AJ8" s="15" t="e">
        <f aca="false">(U8/BP8) - 1</f>
        <v>#DIV/0!</v>
      </c>
      <c r="AK8" s="15" t="e">
        <f aca="false">(V8/BQ8) - 1</f>
        <v>#DIV/0!</v>
      </c>
      <c r="AL8" s="15" t="e">
        <f aca="false">(W8/BR8) - 1</f>
        <v>#DIV/0!</v>
      </c>
      <c r="AM8" s="15" t="e">
        <f aca="false">(X8/BS8) - 1</f>
        <v>#DIV/0!</v>
      </c>
      <c r="AN8" s="15" t="e">
        <f aca="false">(Y8/BT8) - 1</f>
        <v>#DIV/0!</v>
      </c>
      <c r="AO8" s="15" t="e">
        <f aca="false">(Z8/BU8) - 1</f>
        <v>#DIV/0!</v>
      </c>
      <c r="AP8" s="15" t="e">
        <f aca="false">(AA8/BV8) - 1</f>
        <v>#DIV/0!</v>
      </c>
      <c r="AQ8" s="15" t="e">
        <f aca="false">(AB8/BW8) - 1</f>
        <v>#DIV/0!</v>
      </c>
      <c r="AR8" s="15" t="e">
        <f aca="false">(AC8/BX8) - 1</f>
        <v>#DIV/0!</v>
      </c>
      <c r="AS8" s="15" t="e">
        <f aca="false">(AD8/BY8) - 1</f>
        <v>#DIV/0!</v>
      </c>
      <c r="AT8" s="15" t="e">
        <f aca="false">(AE8/BZ8) - 1</f>
        <v>#DIV/0!</v>
      </c>
      <c r="AV8" s="349" t="n">
        <v>0.322916666666667</v>
      </c>
      <c r="AW8" s="376"/>
      <c r="AX8" s="377"/>
      <c r="AY8" s="376"/>
      <c r="AZ8" s="377"/>
      <c r="BA8" s="376"/>
      <c r="BB8" s="377"/>
      <c r="BC8" s="376"/>
      <c r="BD8" s="377"/>
      <c r="BE8" s="376"/>
      <c r="BF8" s="377"/>
      <c r="BG8" s="376"/>
      <c r="BH8" s="377"/>
      <c r="BI8" s="376"/>
      <c r="BJ8" s="377"/>
      <c r="BK8" s="376"/>
      <c r="BL8" s="377"/>
      <c r="BN8" s="340" t="n">
        <f aca="false">AW8+AY8+BA8+BC8+BE8+BG8+BI8+BK8</f>
        <v>0</v>
      </c>
      <c r="BO8" s="4" t="n">
        <f aca="false">AX8+AZ8+BB8+BD8+BF8+BH8+BJ8+BL8</f>
        <v>0</v>
      </c>
      <c r="BP8" s="341" t="e">
        <f aca="false">BO8/(BO8+BN8)</f>
        <v>#DIV/0!</v>
      </c>
      <c r="BQ8" s="4" t="n">
        <f aca="false">AW8+AX8+BE8+BF8</f>
        <v>0</v>
      </c>
      <c r="BR8" s="4" t="n">
        <f aca="false">AY8+AZ8+BG8+BH8</f>
        <v>0</v>
      </c>
      <c r="BS8" s="4" t="n">
        <f aca="false">BA8+BB8+BI8+BJ8</f>
        <v>0</v>
      </c>
      <c r="BT8" s="4" t="n">
        <f aca="false">SUM(BQ8:BS8)</f>
        <v>0</v>
      </c>
      <c r="BU8" s="15" t="e">
        <f aca="false">BR8/BT8</f>
        <v>#DIV/0!</v>
      </c>
      <c r="BV8" s="15" t="e">
        <f aca="false">BS8/BT8</f>
        <v>#DIV/0!</v>
      </c>
      <c r="BW8" s="4" t="n">
        <f aca="false">BC8+BD8+BK8+BL8</f>
        <v>0</v>
      </c>
      <c r="BX8" s="4" t="n">
        <f aca="false">SUM(AW8:BD8)</f>
        <v>0</v>
      </c>
      <c r="BY8" s="342" t="n">
        <f aca="false">SUM(BE8:BL8)</f>
        <v>0</v>
      </c>
      <c r="BZ8" s="343" t="n">
        <f aca="false">SUM(AW8:BL8)</f>
        <v>0</v>
      </c>
      <c r="CC8" s="15" t="e">
        <f aca="false">(BN8/DI8) - 1</f>
        <v>#DIV/0!</v>
      </c>
      <c r="CD8" s="15" t="e">
        <f aca="false">(BO8/DJ8) - 1</f>
        <v>#DIV/0!</v>
      </c>
      <c r="CE8" s="15" t="e">
        <f aca="false">(BP8/DK8) - 1</f>
        <v>#DIV/0!</v>
      </c>
      <c r="CF8" s="15" t="e">
        <f aca="false">(BQ8/DL8) - 1</f>
        <v>#DIV/0!</v>
      </c>
      <c r="CG8" s="15" t="e">
        <f aca="false">(BR8/DM8) - 1</f>
        <v>#DIV/0!</v>
      </c>
      <c r="CH8" s="15" t="e">
        <f aca="false">(BS8/DN8) - 1</f>
        <v>#DIV/0!</v>
      </c>
      <c r="CI8" s="15" t="e">
        <f aca="false">(BT8/DO8) - 1</f>
        <v>#DIV/0!</v>
      </c>
      <c r="CJ8" s="15" t="e">
        <f aca="false">(BU8/DP8) - 1</f>
        <v>#DIV/0!</v>
      </c>
      <c r="CK8" s="15" t="e">
        <f aca="false">(BV8/DQ8) - 1</f>
        <v>#DIV/0!</v>
      </c>
      <c r="CL8" s="15" t="e">
        <f aca="false">(BW8/DR8) - 1</f>
        <v>#DIV/0!</v>
      </c>
      <c r="CM8" s="15" t="e">
        <f aca="false">(BX8/DS8) - 1</f>
        <v>#DIV/0!</v>
      </c>
      <c r="CN8" s="15" t="e">
        <f aca="false">(BY8/DT8) - 1</f>
        <v>#DIV/0!</v>
      </c>
      <c r="CO8" s="15" t="e">
        <f aca="false">(BZ8/DU8) - 1</f>
        <v>#DIV/0!</v>
      </c>
      <c r="CQ8" s="349" t="n">
        <v>0.322916666666667</v>
      </c>
      <c r="CR8" s="376"/>
      <c r="CS8" s="377"/>
      <c r="CT8" s="376"/>
      <c r="CU8" s="377"/>
      <c r="CV8" s="376"/>
      <c r="CW8" s="377"/>
      <c r="CX8" s="376"/>
      <c r="CY8" s="377"/>
      <c r="CZ8" s="376"/>
      <c r="DA8" s="377"/>
      <c r="DB8" s="376"/>
      <c r="DC8" s="377"/>
      <c r="DD8" s="376"/>
      <c r="DE8" s="377"/>
      <c r="DF8" s="376"/>
      <c r="DG8" s="377"/>
      <c r="DI8" s="340" t="n">
        <f aca="false">CR8+CT8+CV8+CX8+CZ8+DB8+DD8+DF8</f>
        <v>0</v>
      </c>
      <c r="DJ8" s="4" t="n">
        <f aca="false">CS8+CU8+CW8+CY8+DA8+DC8+DE8+DG8</f>
        <v>0</v>
      </c>
      <c r="DK8" s="341" t="e">
        <f aca="false">DJ8/(DJ8+DI8)</f>
        <v>#DIV/0!</v>
      </c>
      <c r="DL8" s="4" t="n">
        <f aca="false">CR8+CS8+CZ8+DA8</f>
        <v>0</v>
      </c>
      <c r="DM8" s="4" t="n">
        <f aca="false">CT8+CU8+DB8+DC8</f>
        <v>0</v>
      </c>
      <c r="DN8" s="4" t="n">
        <f aca="false">CV8+CW8+DD8+DE8</f>
        <v>0</v>
      </c>
      <c r="DO8" s="4" t="n">
        <f aca="false">SUM(DL8:DN8)</f>
        <v>0</v>
      </c>
      <c r="DP8" s="15" t="e">
        <f aca="false">DM8/DO8</f>
        <v>#DIV/0!</v>
      </c>
      <c r="DQ8" s="15" t="e">
        <f aca="false">DN8/DO8</f>
        <v>#DIV/0!</v>
      </c>
      <c r="DR8" s="4" t="n">
        <f aca="false">CX8+CY8+DF8+DG8</f>
        <v>0</v>
      </c>
      <c r="DS8" s="4" t="n">
        <f aca="false">SUM(CR8:CY8)</f>
        <v>0</v>
      </c>
      <c r="DT8" s="342" t="n">
        <f aca="false">SUM(CZ8:DG8)</f>
        <v>0</v>
      </c>
      <c r="DU8" s="343" t="n">
        <f aca="false">SUM(CR8:DG8)</f>
        <v>0</v>
      </c>
      <c r="DX8" s="15" t="e">
        <f aca="false">(DI8/FD8) - 1</f>
        <v>#DIV/0!</v>
      </c>
      <c r="DY8" s="15" t="e">
        <f aca="false">(DJ8/FE8) - 1</f>
        <v>#DIV/0!</v>
      </c>
      <c r="DZ8" s="15" t="e">
        <f aca="false">(DK8/FF8) - 1</f>
        <v>#DIV/0!</v>
      </c>
      <c r="EA8" s="15" t="e">
        <f aca="false">(DL8/FG8) - 1</f>
        <v>#DIV/0!</v>
      </c>
      <c r="EB8" s="15" t="e">
        <f aca="false">(DM8/FH8) - 1</f>
        <v>#DIV/0!</v>
      </c>
      <c r="EC8" s="15" t="e">
        <f aca="false">(DN8/FI8) - 1</f>
        <v>#DIV/0!</v>
      </c>
      <c r="ED8" s="15" t="e">
        <f aca="false">(DO8/FJ8) - 1</f>
        <v>#DIV/0!</v>
      </c>
      <c r="EE8" s="15" t="e">
        <f aca="false">(DP8/FK8) - 1</f>
        <v>#DIV/0!</v>
      </c>
      <c r="EF8" s="15" t="e">
        <f aca="false">(DQ8/FL8) - 1</f>
        <v>#DIV/0!</v>
      </c>
      <c r="EG8" s="15" t="e">
        <f aca="false">(DR8/FM8) - 1</f>
        <v>#DIV/0!</v>
      </c>
      <c r="EH8" s="15" t="e">
        <f aca="false">(DS8/FN8) - 1</f>
        <v>#DIV/0!</v>
      </c>
      <c r="EI8" s="15" t="e">
        <f aca="false">(DT8/FO8) - 1</f>
        <v>#DIV/0!</v>
      </c>
      <c r="EJ8" s="15" t="e">
        <f aca="false">(DU8/FP8) - 1</f>
        <v>#DIV/0!</v>
      </c>
    </row>
    <row r="9" customFormat="false" ht="15" hidden="false" customHeight="false" outlineLevel="0" collapsed="false">
      <c r="A9" s="344" t="n">
        <v>0.333333333333333</v>
      </c>
      <c r="B9" s="376"/>
      <c r="C9" s="377"/>
      <c r="D9" s="376"/>
      <c r="E9" s="377"/>
      <c r="F9" s="376"/>
      <c r="G9" s="377"/>
      <c r="H9" s="376"/>
      <c r="I9" s="377"/>
      <c r="J9" s="376"/>
      <c r="K9" s="377"/>
      <c r="L9" s="376"/>
      <c r="M9" s="377"/>
      <c r="N9" s="376"/>
      <c r="O9" s="377"/>
      <c r="P9" s="376"/>
      <c r="Q9" s="377"/>
      <c r="S9" s="340" t="n">
        <f aca="false">B9+D9+F9+H9+J9+L9+N9+P9</f>
        <v>0</v>
      </c>
      <c r="T9" s="4" t="n">
        <f aca="false">C9+E9+G9+I9+K9+M9+O9+Q9</f>
        <v>0</v>
      </c>
      <c r="U9" s="341" t="e">
        <f aca="false">T9/(T9+S9)</f>
        <v>#DIV/0!</v>
      </c>
      <c r="V9" s="4" t="n">
        <f aca="false">B9+C9+J9+K9</f>
        <v>0</v>
      </c>
      <c r="W9" s="4" t="n">
        <f aca="false">D9+E9+L9+M9</f>
        <v>0</v>
      </c>
      <c r="X9" s="4" t="n">
        <f aca="false">F9+G9+N9+O9</f>
        <v>0</v>
      </c>
      <c r="Y9" s="4" t="n">
        <f aca="false">SUM(V9:X9)</f>
        <v>0</v>
      </c>
      <c r="Z9" s="15" t="e">
        <f aca="false">W9/Y9</f>
        <v>#DIV/0!</v>
      </c>
      <c r="AA9" s="15" t="e">
        <f aca="false">X9/Y9</f>
        <v>#DIV/0!</v>
      </c>
      <c r="AB9" s="4" t="n">
        <f aca="false">H9+I9+P9+Q9</f>
        <v>0</v>
      </c>
      <c r="AC9" s="4" t="n">
        <f aca="false">SUM(B9:I9)</f>
        <v>0</v>
      </c>
      <c r="AD9" s="342" t="n">
        <f aca="false">SUM(J9:Q9)</f>
        <v>0</v>
      </c>
      <c r="AE9" s="343" t="n">
        <f aca="false">SUM(B9:Q9)</f>
        <v>0</v>
      </c>
      <c r="AH9" s="15" t="e">
        <f aca="false">(S9/BN9) - 1</f>
        <v>#DIV/0!</v>
      </c>
      <c r="AI9" s="15" t="e">
        <f aca="false">(T9/BO9) - 1</f>
        <v>#DIV/0!</v>
      </c>
      <c r="AJ9" s="15" t="e">
        <f aca="false">(U9/BP9) - 1</f>
        <v>#DIV/0!</v>
      </c>
      <c r="AK9" s="15" t="e">
        <f aca="false">(V9/BQ9) - 1</f>
        <v>#DIV/0!</v>
      </c>
      <c r="AL9" s="15" t="e">
        <f aca="false">(W9/BR9) - 1</f>
        <v>#DIV/0!</v>
      </c>
      <c r="AM9" s="15" t="e">
        <f aca="false">(X9/BS9) - 1</f>
        <v>#DIV/0!</v>
      </c>
      <c r="AN9" s="15" t="e">
        <f aca="false">(Y9/BT9) - 1</f>
        <v>#DIV/0!</v>
      </c>
      <c r="AO9" s="15" t="e">
        <f aca="false">(Z9/BU9) - 1</f>
        <v>#DIV/0!</v>
      </c>
      <c r="AP9" s="15" t="e">
        <f aca="false">(AA9/BV9) - 1</f>
        <v>#DIV/0!</v>
      </c>
      <c r="AQ9" s="15" t="e">
        <f aca="false">(AB9/BW9) - 1</f>
        <v>#DIV/0!</v>
      </c>
      <c r="AR9" s="15" t="e">
        <f aca="false">(AC9/BX9) - 1</f>
        <v>#DIV/0!</v>
      </c>
      <c r="AS9" s="15" t="e">
        <f aca="false">(AD9/BY9) - 1</f>
        <v>#DIV/0!</v>
      </c>
      <c r="AT9" s="15" t="e">
        <f aca="false">(AE9/BZ9) - 1</f>
        <v>#DIV/0!</v>
      </c>
      <c r="AV9" s="344" t="n">
        <v>0.333333333333333</v>
      </c>
      <c r="AW9" s="376"/>
      <c r="AX9" s="377"/>
      <c r="AY9" s="376"/>
      <c r="AZ9" s="377"/>
      <c r="BA9" s="376"/>
      <c r="BB9" s="377"/>
      <c r="BC9" s="376"/>
      <c r="BD9" s="377"/>
      <c r="BE9" s="376"/>
      <c r="BF9" s="377"/>
      <c r="BG9" s="376"/>
      <c r="BH9" s="377"/>
      <c r="BI9" s="376"/>
      <c r="BJ9" s="377"/>
      <c r="BK9" s="376"/>
      <c r="BL9" s="377"/>
      <c r="BN9" s="340" t="n">
        <f aca="false">AW9+AY9+BA9+BC9+BE9+BG9+BI9+BK9</f>
        <v>0</v>
      </c>
      <c r="BO9" s="4" t="n">
        <f aca="false">AX9+AZ9+BB9+BD9+BF9+BH9+BJ9+BL9</f>
        <v>0</v>
      </c>
      <c r="BP9" s="341" t="e">
        <f aca="false">BO9/(BO9+BN9)</f>
        <v>#DIV/0!</v>
      </c>
      <c r="BQ9" s="4" t="n">
        <f aca="false">AW9+AX9+BE9+BF9</f>
        <v>0</v>
      </c>
      <c r="BR9" s="4" t="n">
        <f aca="false">AY9+AZ9+BG9+BH9</f>
        <v>0</v>
      </c>
      <c r="BS9" s="4" t="n">
        <f aca="false">BA9+BB9+BI9+BJ9</f>
        <v>0</v>
      </c>
      <c r="BT9" s="4" t="n">
        <f aca="false">SUM(BQ9:BS9)</f>
        <v>0</v>
      </c>
      <c r="BU9" s="15" t="e">
        <f aca="false">BR9/BT9</f>
        <v>#DIV/0!</v>
      </c>
      <c r="BV9" s="15" t="e">
        <f aca="false">BS9/BT9</f>
        <v>#DIV/0!</v>
      </c>
      <c r="BW9" s="4" t="n">
        <f aca="false">BC9+BD9+BK9+BL9</f>
        <v>0</v>
      </c>
      <c r="BX9" s="4" t="n">
        <f aca="false">SUM(AW9:BD9)</f>
        <v>0</v>
      </c>
      <c r="BY9" s="342" t="n">
        <f aca="false">SUM(BE9:BL9)</f>
        <v>0</v>
      </c>
      <c r="BZ9" s="343" t="n">
        <f aca="false">SUM(AW9:BL9)</f>
        <v>0</v>
      </c>
      <c r="CC9" s="15" t="n">
        <f aca="false">(BN9/DI9) - 1</f>
        <v>-1</v>
      </c>
      <c r="CD9" s="15" t="n">
        <f aca="false">(BO9/DJ9) - 1</f>
        <v>-1</v>
      </c>
      <c r="CE9" s="15" t="e">
        <f aca="false">(BP9/DK9) - 1</f>
        <v>#DIV/0!</v>
      </c>
      <c r="CF9" s="15" t="n">
        <f aca="false">(BQ9/DL9) - 1</f>
        <v>-1</v>
      </c>
      <c r="CG9" s="15" t="e">
        <f aca="false">(BR9/DM9) - 1</f>
        <v>#DIV/0!</v>
      </c>
      <c r="CH9" s="15" t="e">
        <f aca="false">(BS9/DN9) - 1</f>
        <v>#DIV/0!</v>
      </c>
      <c r="CI9" s="15" t="n">
        <f aca="false">(BT9/DO9) - 1</f>
        <v>-1</v>
      </c>
      <c r="CJ9" s="15" t="e">
        <f aca="false">(BU9/DP9) - 1</f>
        <v>#DIV/0!</v>
      </c>
      <c r="CK9" s="15" t="e">
        <f aca="false">(BV9/DQ9) - 1</f>
        <v>#DIV/0!</v>
      </c>
      <c r="CL9" s="15" t="n">
        <f aca="false">(BW9/DR9) - 1</f>
        <v>-1</v>
      </c>
      <c r="CM9" s="15" t="n">
        <f aca="false">(BX9/DS9) - 1</f>
        <v>-1</v>
      </c>
      <c r="CN9" s="15" t="n">
        <f aca="false">(BY9/DT9) - 1</f>
        <v>-1</v>
      </c>
      <c r="CO9" s="15" t="n">
        <f aca="false">(BZ9/DU9) - 1</f>
        <v>-1</v>
      </c>
      <c r="CQ9" s="344" t="n">
        <v>0.333333333333333</v>
      </c>
      <c r="CR9" s="345"/>
      <c r="CS9" s="371" t="n">
        <v>1</v>
      </c>
      <c r="CT9" s="345"/>
      <c r="CU9" s="371"/>
      <c r="CV9" s="345"/>
      <c r="CW9" s="371"/>
      <c r="CX9" s="345"/>
      <c r="CY9" s="371" t="n">
        <v>1</v>
      </c>
      <c r="CZ9" s="345" t="n">
        <v>1</v>
      </c>
      <c r="DA9" s="371"/>
      <c r="DB9" s="376"/>
      <c r="DC9" s="377"/>
      <c r="DD9" s="376"/>
      <c r="DE9" s="377"/>
      <c r="DF9" s="376"/>
      <c r="DG9" s="377"/>
      <c r="DI9" s="340" t="n">
        <f aca="false">CR9+CT9+CV9+CX9+CZ9+DB9+DD9+DF9</f>
        <v>1</v>
      </c>
      <c r="DJ9" s="4" t="n">
        <f aca="false">CS9+CU9+CW9+CY9+DA9+DC9+DE9+DG9</f>
        <v>2</v>
      </c>
      <c r="DK9" s="341" t="n">
        <f aca="false">DJ9/(DJ9+DI9)</f>
        <v>0.666666666666667</v>
      </c>
      <c r="DL9" s="4" t="n">
        <f aca="false">CR9+CS9+CZ9+DA9</f>
        <v>2</v>
      </c>
      <c r="DM9" s="4" t="n">
        <f aca="false">CT9+CU9+DB9+DC9</f>
        <v>0</v>
      </c>
      <c r="DN9" s="4" t="n">
        <f aca="false">CV9+CW9+DD9+DE9</f>
        <v>0</v>
      </c>
      <c r="DO9" s="4" t="n">
        <f aca="false">SUM(DL9:DN9)</f>
        <v>2</v>
      </c>
      <c r="DP9" s="15" t="n">
        <f aca="false">DM9/DO9</f>
        <v>0</v>
      </c>
      <c r="DQ9" s="15" t="n">
        <f aca="false">DN9/DO9</f>
        <v>0</v>
      </c>
      <c r="DR9" s="4" t="n">
        <f aca="false">CX9+CY9+DF9+DG9</f>
        <v>1</v>
      </c>
      <c r="DS9" s="4" t="n">
        <f aca="false">SUM(CR9:CY9)</f>
        <v>2</v>
      </c>
      <c r="DT9" s="342" t="n">
        <f aca="false">SUM(CZ9:DG9)</f>
        <v>1</v>
      </c>
      <c r="DU9" s="343" t="n">
        <f aca="false">SUM(CR9:DG9)</f>
        <v>3</v>
      </c>
      <c r="DX9" s="15" t="e">
        <f aca="false">(DI9/FD9) - 1</f>
        <v>#DIV/0!</v>
      </c>
      <c r="DY9" s="15" t="e">
        <f aca="false">(DJ9/FE9) - 1</f>
        <v>#DIV/0!</v>
      </c>
      <c r="DZ9" s="15" t="e">
        <f aca="false">(DK9/FF9) - 1</f>
        <v>#DIV/0!</v>
      </c>
      <c r="EA9" s="15" t="e">
        <f aca="false">(DL9/FG9) - 1</f>
        <v>#DIV/0!</v>
      </c>
      <c r="EB9" s="15" t="e">
        <f aca="false">(DM9/FH9) - 1</f>
        <v>#DIV/0!</v>
      </c>
      <c r="EC9" s="15" t="e">
        <f aca="false">(DN9/FI9) - 1</f>
        <v>#DIV/0!</v>
      </c>
      <c r="ED9" s="15" t="e">
        <f aca="false">(DO9/FJ9) - 1</f>
        <v>#DIV/0!</v>
      </c>
      <c r="EE9" s="15" t="e">
        <f aca="false">(DP9/FK9) - 1</f>
        <v>#DIV/0!</v>
      </c>
      <c r="EF9" s="15" t="e">
        <f aca="false">(DQ9/FL9) - 1</f>
        <v>#DIV/0!</v>
      </c>
      <c r="EG9" s="15" t="e">
        <f aca="false">(DR9/FM9) - 1</f>
        <v>#DIV/0!</v>
      </c>
      <c r="EH9" s="15" t="e">
        <f aca="false">(DS9/FN9) - 1</f>
        <v>#DIV/0!</v>
      </c>
      <c r="EI9" s="15" t="e">
        <f aca="false">(DT9/FO9) - 1</f>
        <v>#DIV/0!</v>
      </c>
      <c r="EJ9" s="15" t="e">
        <f aca="false">(DU9/FP9) - 1</f>
        <v>#DIV/0!</v>
      </c>
    </row>
    <row r="10" customFormat="false" ht="15.75" hidden="false" customHeight="false" outlineLevel="0" collapsed="false">
      <c r="A10" s="349" t="n">
        <v>0.34375</v>
      </c>
      <c r="B10" s="376"/>
      <c r="C10" s="377"/>
      <c r="D10" s="376"/>
      <c r="E10" s="377"/>
      <c r="F10" s="376"/>
      <c r="G10" s="377"/>
      <c r="H10" s="333"/>
      <c r="I10" s="377"/>
      <c r="J10" s="376"/>
      <c r="K10" s="377"/>
      <c r="L10" s="376"/>
      <c r="M10" s="377"/>
      <c r="N10" s="376"/>
      <c r="O10" s="377"/>
      <c r="P10" s="376"/>
      <c r="Q10" s="377"/>
      <c r="S10" s="340" t="n">
        <f aca="false">B10+D10+F10+H10+J10+L10+N10+P10</f>
        <v>0</v>
      </c>
      <c r="T10" s="4" t="n">
        <f aca="false">C10+E10+G10+I10+K10+M10+O10+Q10</f>
        <v>0</v>
      </c>
      <c r="U10" s="341" t="e">
        <f aca="false">T10/(T10+S10)</f>
        <v>#DIV/0!</v>
      </c>
      <c r="V10" s="4" t="n">
        <f aca="false">B10+C10+J10+K10</f>
        <v>0</v>
      </c>
      <c r="W10" s="4" t="n">
        <f aca="false">D10+E10+L10+M10</f>
        <v>0</v>
      </c>
      <c r="X10" s="4" t="n">
        <f aca="false">F10+G10+N10+O10</f>
        <v>0</v>
      </c>
      <c r="Y10" s="4" t="n">
        <f aca="false">SUM(V10:X10)</f>
        <v>0</v>
      </c>
      <c r="Z10" s="15" t="e">
        <f aca="false">W10/Y10</f>
        <v>#DIV/0!</v>
      </c>
      <c r="AA10" s="15" t="e">
        <f aca="false">X10/Y10</f>
        <v>#DIV/0!</v>
      </c>
      <c r="AB10" s="4" t="n">
        <f aca="false">H10+I10+P10+Q10</f>
        <v>0</v>
      </c>
      <c r="AC10" s="4" t="n">
        <f aca="false">SUM(B10:I10)</f>
        <v>0</v>
      </c>
      <c r="AD10" s="342" t="n">
        <f aca="false">SUM(J10:Q10)</f>
        <v>0</v>
      </c>
      <c r="AE10" s="343" t="n">
        <f aca="false">SUM(B10:Q10)</f>
        <v>0</v>
      </c>
      <c r="AH10" s="15" t="e">
        <f aca="false">(S10/BN10) - 1</f>
        <v>#DIV/0!</v>
      </c>
      <c r="AI10" s="15" t="e">
        <f aca="false">(T10/BO10) - 1</f>
        <v>#DIV/0!</v>
      </c>
      <c r="AJ10" s="15" t="e">
        <f aca="false">(U10/BP10) - 1</f>
        <v>#DIV/0!</v>
      </c>
      <c r="AK10" s="15" t="e">
        <f aca="false">(V10/BQ10) - 1</f>
        <v>#DIV/0!</v>
      </c>
      <c r="AL10" s="15" t="e">
        <f aca="false">(W10/BR10) - 1</f>
        <v>#DIV/0!</v>
      </c>
      <c r="AM10" s="15" t="e">
        <f aca="false">(X10/BS10) - 1</f>
        <v>#DIV/0!</v>
      </c>
      <c r="AN10" s="15" t="e">
        <f aca="false">(Y10/BT10) - 1</f>
        <v>#DIV/0!</v>
      </c>
      <c r="AO10" s="15" t="e">
        <f aca="false">(Z10/BU10) - 1</f>
        <v>#DIV/0!</v>
      </c>
      <c r="AP10" s="15" t="e">
        <f aca="false">(AA10/BV10) - 1</f>
        <v>#DIV/0!</v>
      </c>
      <c r="AQ10" s="15" t="e">
        <f aca="false">(AB10/BW10) - 1</f>
        <v>#DIV/0!</v>
      </c>
      <c r="AR10" s="15" t="e">
        <f aca="false">(AC10/BX10) - 1</f>
        <v>#DIV/0!</v>
      </c>
      <c r="AS10" s="15" t="e">
        <f aca="false">(AD10/BY10) - 1</f>
        <v>#DIV/0!</v>
      </c>
      <c r="AT10" s="15" t="e">
        <f aca="false">(AE10/BZ10) - 1</f>
        <v>#DIV/0!</v>
      </c>
      <c r="AV10" s="349" t="n">
        <v>0.34375</v>
      </c>
      <c r="AW10" s="376"/>
      <c r="AX10" s="377"/>
      <c r="AY10" s="376"/>
      <c r="AZ10" s="377"/>
      <c r="BA10" s="376"/>
      <c r="BB10" s="377"/>
      <c r="BC10" s="333"/>
      <c r="BD10" s="377"/>
      <c r="BE10" s="376"/>
      <c r="BF10" s="377"/>
      <c r="BG10" s="376"/>
      <c r="BH10" s="377"/>
      <c r="BI10" s="376"/>
      <c r="BJ10" s="377"/>
      <c r="BK10" s="376"/>
      <c r="BL10" s="377"/>
      <c r="BN10" s="340" t="n">
        <f aca="false">AW10+AY10+BA10+BC10+BE10+BG10+BI10+BK10</f>
        <v>0</v>
      </c>
      <c r="BO10" s="4" t="n">
        <f aca="false">AX10+AZ10+BB10+BD10+BF10+BH10+BJ10+BL10</f>
        <v>0</v>
      </c>
      <c r="BP10" s="341" t="e">
        <f aca="false">BO10/(BO10+BN10)</f>
        <v>#DIV/0!</v>
      </c>
      <c r="BQ10" s="4" t="n">
        <f aca="false">AW10+AX10+BE10+BF10</f>
        <v>0</v>
      </c>
      <c r="BR10" s="4" t="n">
        <f aca="false">AY10+AZ10+BG10+BH10</f>
        <v>0</v>
      </c>
      <c r="BS10" s="4" t="n">
        <f aca="false">BA10+BB10+BI10+BJ10</f>
        <v>0</v>
      </c>
      <c r="BT10" s="4" t="n">
        <f aca="false">SUM(BQ10:BS10)</f>
        <v>0</v>
      </c>
      <c r="BU10" s="15" t="e">
        <f aca="false">BR10/BT10</f>
        <v>#DIV/0!</v>
      </c>
      <c r="BV10" s="15" t="e">
        <f aca="false">BS10/BT10</f>
        <v>#DIV/0!</v>
      </c>
      <c r="BW10" s="4" t="n">
        <f aca="false">BC10+BD10+BK10+BL10</f>
        <v>0</v>
      </c>
      <c r="BX10" s="4" t="n">
        <f aca="false">SUM(AW10:BD10)</f>
        <v>0</v>
      </c>
      <c r="BY10" s="342" t="n">
        <f aca="false">SUM(BE10:BL10)</f>
        <v>0</v>
      </c>
      <c r="BZ10" s="343" t="n">
        <f aca="false">SUM(AW10:BL10)</f>
        <v>0</v>
      </c>
      <c r="CC10" s="15" t="n">
        <f aca="false">(BN10/DI10) - 1</f>
        <v>-1</v>
      </c>
      <c r="CD10" s="15" t="e">
        <f aca="false">(BO10/DJ10) - 1</f>
        <v>#DIV/0!</v>
      </c>
      <c r="CE10" s="15" t="e">
        <f aca="false">(BP10/DK10) - 1</f>
        <v>#DIV/0!</v>
      </c>
      <c r="CF10" s="15" t="e">
        <f aca="false">(BQ10/DL10) - 1</f>
        <v>#DIV/0!</v>
      </c>
      <c r="CG10" s="15" t="n">
        <f aca="false">(BR10/DM10) - 1</f>
        <v>-1</v>
      </c>
      <c r="CH10" s="15" t="e">
        <f aca="false">(BS10/DN10) - 1</f>
        <v>#DIV/0!</v>
      </c>
      <c r="CI10" s="15" t="n">
        <f aca="false">(BT10/DO10) - 1</f>
        <v>-1</v>
      </c>
      <c r="CJ10" s="15" t="e">
        <f aca="false">(BU10/DP10) - 1</f>
        <v>#DIV/0!</v>
      </c>
      <c r="CK10" s="15" t="e">
        <f aca="false">(BV10/DQ10) - 1</f>
        <v>#DIV/0!</v>
      </c>
      <c r="CL10" s="15" t="e">
        <f aca="false">(BW10/DR10) - 1</f>
        <v>#DIV/0!</v>
      </c>
      <c r="CM10" s="15" t="n">
        <f aca="false">(BX10/DS10) - 1</f>
        <v>-1</v>
      </c>
      <c r="CN10" s="15" t="e">
        <f aca="false">(BY10/DT10) - 1</f>
        <v>#DIV/0!</v>
      </c>
      <c r="CO10" s="15" t="n">
        <f aca="false">(BZ10/DU10) - 1</f>
        <v>-1</v>
      </c>
      <c r="CQ10" s="349" t="n">
        <v>0.34375</v>
      </c>
      <c r="CR10" s="376"/>
      <c r="CS10" s="377"/>
      <c r="CT10" s="376" t="n">
        <v>1</v>
      </c>
      <c r="CU10" s="377"/>
      <c r="CV10" s="376"/>
      <c r="CW10" s="377"/>
      <c r="CX10" s="376"/>
      <c r="CY10" s="377"/>
      <c r="CZ10" s="376"/>
      <c r="DA10" s="377"/>
      <c r="DB10" s="376"/>
      <c r="DC10" s="377"/>
      <c r="DD10" s="376"/>
      <c r="DE10" s="377"/>
      <c r="DF10" s="376"/>
      <c r="DG10" s="377"/>
      <c r="DI10" s="340" t="n">
        <f aca="false">CR10+CT10+CV10+CX10+CZ10+DB10+DD10+DF10</f>
        <v>1</v>
      </c>
      <c r="DJ10" s="4" t="n">
        <f aca="false">CS10+CU10+CW10+CY10+DA10+DC10+DE10+DG10</f>
        <v>0</v>
      </c>
      <c r="DK10" s="341" t="n">
        <f aca="false">DJ10/(DJ10+DI10)</f>
        <v>0</v>
      </c>
      <c r="DL10" s="4" t="n">
        <f aca="false">CR10+CS10+CZ10+DA10</f>
        <v>0</v>
      </c>
      <c r="DM10" s="4" t="n">
        <f aca="false">CT10+CU10+DB10+DC10</f>
        <v>1</v>
      </c>
      <c r="DN10" s="4" t="n">
        <f aca="false">CV10+CW10+DD10+DE10</f>
        <v>0</v>
      </c>
      <c r="DO10" s="4" t="n">
        <f aca="false">SUM(DL10:DN10)</f>
        <v>1</v>
      </c>
      <c r="DP10" s="15" t="n">
        <f aca="false">DM10/DO10</f>
        <v>1</v>
      </c>
      <c r="DQ10" s="15" t="n">
        <f aca="false">DN10/DO10</f>
        <v>0</v>
      </c>
      <c r="DR10" s="4" t="n">
        <f aca="false">CX10+CY10+DF10+DG10</f>
        <v>0</v>
      </c>
      <c r="DS10" s="4" t="n">
        <f aca="false">SUM(CR10:CY10)</f>
        <v>1</v>
      </c>
      <c r="DT10" s="342" t="n">
        <f aca="false">SUM(CZ10:DG10)</f>
        <v>0</v>
      </c>
      <c r="DU10" s="343" t="n">
        <f aca="false">SUM(CR10:DG10)</f>
        <v>1</v>
      </c>
      <c r="DX10" s="15" t="e">
        <f aca="false">(DI10/FD10) - 1</f>
        <v>#DIV/0!</v>
      </c>
      <c r="DY10" s="15" t="e">
        <f aca="false">(DJ10/FE10) - 1</f>
        <v>#DIV/0!</v>
      </c>
      <c r="DZ10" s="15" t="e">
        <f aca="false">(DK10/FF10) - 1</f>
        <v>#DIV/0!</v>
      </c>
      <c r="EA10" s="15" t="e">
        <f aca="false">(DL10/FG10) - 1</f>
        <v>#DIV/0!</v>
      </c>
      <c r="EB10" s="15" t="e">
        <f aca="false">(DM10/FH10) - 1</f>
        <v>#DIV/0!</v>
      </c>
      <c r="EC10" s="15" t="e">
        <f aca="false">(DN10/FI10) - 1</f>
        <v>#DIV/0!</v>
      </c>
      <c r="ED10" s="15" t="e">
        <f aca="false">(DO10/FJ10) - 1</f>
        <v>#DIV/0!</v>
      </c>
      <c r="EE10" s="15" t="e">
        <f aca="false">(DP10/FK10) - 1</f>
        <v>#DIV/0!</v>
      </c>
      <c r="EF10" s="15" t="e">
        <f aca="false">(DQ10/FL10) - 1</f>
        <v>#DIV/0!</v>
      </c>
      <c r="EG10" s="15" t="e">
        <f aca="false">(DR10/FM10) - 1</f>
        <v>#DIV/0!</v>
      </c>
      <c r="EH10" s="15" t="e">
        <f aca="false">(DS10/FN10) - 1</f>
        <v>#DIV/0!</v>
      </c>
      <c r="EI10" s="15" t="e">
        <f aca="false">(DT10/FO10) - 1</f>
        <v>#DIV/0!</v>
      </c>
      <c r="EJ10" s="15" t="e">
        <f aca="false">(DU10/FP10) - 1</f>
        <v>#DIV/0!</v>
      </c>
    </row>
    <row r="11" customFormat="false" ht="15" hidden="false" customHeight="false" outlineLevel="0" collapsed="false">
      <c r="A11" s="349" t="n">
        <v>0.354166666666667</v>
      </c>
      <c r="B11" s="376"/>
      <c r="C11" s="377"/>
      <c r="D11" s="376"/>
      <c r="E11" s="377"/>
      <c r="F11" s="376"/>
      <c r="G11" s="377"/>
      <c r="H11" s="376"/>
      <c r="I11" s="377"/>
      <c r="J11" s="376"/>
      <c r="K11" s="377"/>
      <c r="L11" s="376"/>
      <c r="M11" s="377"/>
      <c r="N11" s="376"/>
      <c r="O11" s="377"/>
      <c r="P11" s="376"/>
      <c r="Q11" s="377"/>
      <c r="S11" s="340" t="n">
        <f aca="false">B11+D11+F11+H11+J11+L11+N11+P11</f>
        <v>0</v>
      </c>
      <c r="T11" s="4" t="n">
        <f aca="false">C11+E11+G11+I11+K11+M11+O11+Q11</f>
        <v>0</v>
      </c>
      <c r="U11" s="341" t="e">
        <f aca="false">T11/(T11+S11)</f>
        <v>#DIV/0!</v>
      </c>
      <c r="V11" s="4" t="n">
        <f aca="false">B11+C11+J11+K11</f>
        <v>0</v>
      </c>
      <c r="W11" s="4" t="n">
        <f aca="false">D11+E11+L11+M11</f>
        <v>0</v>
      </c>
      <c r="X11" s="4" t="n">
        <f aca="false">F11+G11+N11+O11</f>
        <v>0</v>
      </c>
      <c r="Y11" s="4" t="n">
        <f aca="false">SUM(V11:X11)</f>
        <v>0</v>
      </c>
      <c r="Z11" s="15" t="e">
        <f aca="false">W11/Y11</f>
        <v>#DIV/0!</v>
      </c>
      <c r="AA11" s="15" t="e">
        <f aca="false">X11/Y11</f>
        <v>#DIV/0!</v>
      </c>
      <c r="AB11" s="4" t="n">
        <f aca="false">H11+I11+P11+Q11</f>
        <v>0</v>
      </c>
      <c r="AC11" s="4" t="n">
        <f aca="false">SUM(B11:I11)</f>
        <v>0</v>
      </c>
      <c r="AD11" s="342" t="n">
        <f aca="false">SUM(J11:Q11)</f>
        <v>0</v>
      </c>
      <c r="AE11" s="343" t="n">
        <f aca="false">SUM(B11:Q11)</f>
        <v>0</v>
      </c>
      <c r="AH11" s="15" t="e">
        <f aca="false">(S11/BN11) - 1</f>
        <v>#DIV/0!</v>
      </c>
      <c r="AI11" s="15" t="e">
        <f aca="false">(T11/BO11) - 1</f>
        <v>#DIV/0!</v>
      </c>
      <c r="AJ11" s="15" t="e">
        <f aca="false">(U11/BP11) - 1</f>
        <v>#DIV/0!</v>
      </c>
      <c r="AK11" s="15" t="e">
        <f aca="false">(V11/BQ11) - 1</f>
        <v>#DIV/0!</v>
      </c>
      <c r="AL11" s="15" t="e">
        <f aca="false">(W11/BR11) - 1</f>
        <v>#DIV/0!</v>
      </c>
      <c r="AM11" s="15" t="e">
        <f aca="false">(X11/BS11) - 1</f>
        <v>#DIV/0!</v>
      </c>
      <c r="AN11" s="15" t="e">
        <f aca="false">(Y11/BT11) - 1</f>
        <v>#DIV/0!</v>
      </c>
      <c r="AO11" s="15" t="e">
        <f aca="false">(Z11/BU11) - 1</f>
        <v>#DIV/0!</v>
      </c>
      <c r="AP11" s="15" t="e">
        <f aca="false">(AA11/BV11) - 1</f>
        <v>#DIV/0!</v>
      </c>
      <c r="AQ11" s="15" t="e">
        <f aca="false">(AB11/BW11) - 1</f>
        <v>#DIV/0!</v>
      </c>
      <c r="AR11" s="15" t="e">
        <f aca="false">(AC11/BX11) - 1</f>
        <v>#DIV/0!</v>
      </c>
      <c r="AS11" s="15" t="e">
        <f aca="false">(AD11/BY11) - 1</f>
        <v>#DIV/0!</v>
      </c>
      <c r="AT11" s="15" t="e">
        <f aca="false">(AE11/BZ11) - 1</f>
        <v>#DIV/0!</v>
      </c>
      <c r="AV11" s="349" t="n">
        <v>0.354166666666667</v>
      </c>
      <c r="AW11" s="376"/>
      <c r="AX11" s="377"/>
      <c r="AY11" s="376"/>
      <c r="AZ11" s="377"/>
      <c r="BA11" s="376"/>
      <c r="BB11" s="377"/>
      <c r="BC11" s="376"/>
      <c r="BD11" s="377"/>
      <c r="BE11" s="376"/>
      <c r="BF11" s="377"/>
      <c r="BG11" s="376"/>
      <c r="BH11" s="377"/>
      <c r="BI11" s="376"/>
      <c r="BJ11" s="377"/>
      <c r="BK11" s="376"/>
      <c r="BL11" s="377"/>
      <c r="BN11" s="340" t="n">
        <f aca="false">AW11+AY11+BA11+BC11+BE11+BG11+BI11+BK11</f>
        <v>0</v>
      </c>
      <c r="BO11" s="4" t="n">
        <f aca="false">AX11+AZ11+BB11+BD11+BF11+BH11+BJ11+BL11</f>
        <v>0</v>
      </c>
      <c r="BP11" s="341" t="e">
        <f aca="false">BO11/(BO11+BN11)</f>
        <v>#DIV/0!</v>
      </c>
      <c r="BQ11" s="4" t="n">
        <f aca="false">AW11+AX11+BE11+BF11</f>
        <v>0</v>
      </c>
      <c r="BR11" s="4" t="n">
        <f aca="false">AY11+AZ11+BG11+BH11</f>
        <v>0</v>
      </c>
      <c r="BS11" s="4" t="n">
        <f aca="false">BA11+BB11+BI11+BJ11</f>
        <v>0</v>
      </c>
      <c r="BT11" s="4" t="n">
        <f aca="false">SUM(BQ11:BS11)</f>
        <v>0</v>
      </c>
      <c r="BU11" s="15" t="e">
        <f aca="false">BR11/BT11</f>
        <v>#DIV/0!</v>
      </c>
      <c r="BV11" s="15" t="e">
        <f aca="false">BS11/BT11</f>
        <v>#DIV/0!</v>
      </c>
      <c r="BW11" s="4" t="n">
        <f aca="false">BC11+BD11+BK11+BL11</f>
        <v>0</v>
      </c>
      <c r="BX11" s="4" t="n">
        <f aca="false">SUM(AW11:BD11)</f>
        <v>0</v>
      </c>
      <c r="BY11" s="342" t="n">
        <f aca="false">SUM(BE11:BL11)</f>
        <v>0</v>
      </c>
      <c r="BZ11" s="343" t="n">
        <f aca="false">SUM(AW11:BL11)</f>
        <v>0</v>
      </c>
      <c r="CC11" s="15" t="e">
        <f aca="false">(BN11/DI11) - 1</f>
        <v>#DIV/0!</v>
      </c>
      <c r="CD11" s="15" t="e">
        <f aca="false">(BO11/DJ11) - 1</f>
        <v>#DIV/0!</v>
      </c>
      <c r="CE11" s="15" t="e">
        <f aca="false">(BP11/DK11) - 1</f>
        <v>#DIV/0!</v>
      </c>
      <c r="CF11" s="15" t="e">
        <f aca="false">(BQ11/DL11) - 1</f>
        <v>#DIV/0!</v>
      </c>
      <c r="CG11" s="15" t="e">
        <f aca="false">(BR11/DM11) - 1</f>
        <v>#DIV/0!</v>
      </c>
      <c r="CH11" s="15" t="e">
        <f aca="false">(BS11/DN11) - 1</f>
        <v>#DIV/0!</v>
      </c>
      <c r="CI11" s="15" t="e">
        <f aca="false">(BT11/DO11) - 1</f>
        <v>#DIV/0!</v>
      </c>
      <c r="CJ11" s="15" t="e">
        <f aca="false">(BU11/DP11) - 1</f>
        <v>#DIV/0!</v>
      </c>
      <c r="CK11" s="15" t="e">
        <f aca="false">(BV11/DQ11) - 1</f>
        <v>#DIV/0!</v>
      </c>
      <c r="CL11" s="15" t="e">
        <f aca="false">(BW11/DR11) - 1</f>
        <v>#DIV/0!</v>
      </c>
      <c r="CM11" s="15" t="e">
        <f aca="false">(BX11/DS11) - 1</f>
        <v>#DIV/0!</v>
      </c>
      <c r="CN11" s="15" t="e">
        <f aca="false">(BY11/DT11) - 1</f>
        <v>#DIV/0!</v>
      </c>
      <c r="CO11" s="15" t="e">
        <f aca="false">(BZ11/DU11) - 1</f>
        <v>#DIV/0!</v>
      </c>
      <c r="CQ11" s="349" t="n">
        <v>0.354166666666667</v>
      </c>
      <c r="CR11" s="376"/>
      <c r="CS11" s="377"/>
      <c r="CT11" s="376"/>
      <c r="CU11" s="377"/>
      <c r="CV11" s="376"/>
      <c r="CW11" s="377"/>
      <c r="CX11" s="376"/>
      <c r="CY11" s="377"/>
      <c r="CZ11" s="376"/>
      <c r="DA11" s="377"/>
      <c r="DB11" s="376"/>
      <c r="DC11" s="377"/>
      <c r="DD11" s="376"/>
      <c r="DE11" s="377"/>
      <c r="DF11" s="376"/>
      <c r="DG11" s="377"/>
      <c r="DI11" s="340" t="n">
        <f aca="false">CR11+CT11+CV11+CX11+CZ11+DB11+DD11+DF11</f>
        <v>0</v>
      </c>
      <c r="DJ11" s="4" t="n">
        <f aca="false">CS11+CU11+CW11+CY11+DA11+DC11+DE11+DG11</f>
        <v>0</v>
      </c>
      <c r="DK11" s="341" t="e">
        <f aca="false">DJ11/(DJ11+DI11)</f>
        <v>#DIV/0!</v>
      </c>
      <c r="DL11" s="4" t="n">
        <f aca="false">CR11+CS11+CZ11+DA11</f>
        <v>0</v>
      </c>
      <c r="DM11" s="4" t="n">
        <f aca="false">CT11+CU11+DB11+DC11</f>
        <v>0</v>
      </c>
      <c r="DN11" s="4" t="n">
        <f aca="false">CV11+CW11+DD11+DE11</f>
        <v>0</v>
      </c>
      <c r="DO11" s="4" t="n">
        <f aca="false">SUM(DL11:DN11)</f>
        <v>0</v>
      </c>
      <c r="DP11" s="15" t="e">
        <f aca="false">DM11/DO11</f>
        <v>#DIV/0!</v>
      </c>
      <c r="DQ11" s="15" t="e">
        <f aca="false">DN11/DO11</f>
        <v>#DIV/0!</v>
      </c>
      <c r="DR11" s="4" t="n">
        <f aca="false">CX11+CY11+DF11+DG11</f>
        <v>0</v>
      </c>
      <c r="DS11" s="4" t="n">
        <f aca="false">SUM(CR11:CY11)</f>
        <v>0</v>
      </c>
      <c r="DT11" s="342" t="n">
        <f aca="false">SUM(CZ11:DG11)</f>
        <v>0</v>
      </c>
      <c r="DU11" s="343" t="n">
        <f aca="false">SUM(CR11:DG11)</f>
        <v>0</v>
      </c>
      <c r="DX11" s="15" t="e">
        <f aca="false">(DI11/FD11) - 1</f>
        <v>#DIV/0!</v>
      </c>
      <c r="DY11" s="15" t="e">
        <f aca="false">(DJ11/FE11) - 1</f>
        <v>#DIV/0!</v>
      </c>
      <c r="DZ11" s="15" t="e">
        <f aca="false">(DK11/FF11) - 1</f>
        <v>#DIV/0!</v>
      </c>
      <c r="EA11" s="15" t="e">
        <f aca="false">(DL11/FG11) - 1</f>
        <v>#DIV/0!</v>
      </c>
      <c r="EB11" s="15" t="e">
        <f aca="false">(DM11/FH11) - 1</f>
        <v>#DIV/0!</v>
      </c>
      <c r="EC11" s="15" t="e">
        <f aca="false">(DN11/FI11) - 1</f>
        <v>#DIV/0!</v>
      </c>
      <c r="ED11" s="15" t="e">
        <f aca="false">(DO11/FJ11) - 1</f>
        <v>#DIV/0!</v>
      </c>
      <c r="EE11" s="15" t="e">
        <f aca="false">(DP11/FK11) - 1</f>
        <v>#DIV/0!</v>
      </c>
      <c r="EF11" s="15" t="e">
        <f aca="false">(DQ11/FL11) - 1</f>
        <v>#DIV/0!</v>
      </c>
      <c r="EG11" s="15" t="e">
        <f aca="false">(DR11/FM11) - 1</f>
        <v>#DIV/0!</v>
      </c>
      <c r="EH11" s="15" t="e">
        <f aca="false">(DS11/FN11) - 1</f>
        <v>#DIV/0!</v>
      </c>
      <c r="EI11" s="15" t="e">
        <f aca="false">(DT11/FO11) - 1</f>
        <v>#DIV/0!</v>
      </c>
      <c r="EJ11" s="15" t="e">
        <f aca="false">(DU11/FP11) - 1</f>
        <v>#DIV/0!</v>
      </c>
    </row>
    <row r="12" customFormat="false" ht="15" hidden="false" customHeight="false" outlineLevel="0" collapsed="false">
      <c r="A12" s="349" t="n">
        <v>0.364583333333333</v>
      </c>
      <c r="B12" s="376"/>
      <c r="C12" s="377"/>
      <c r="D12" s="376"/>
      <c r="E12" s="377"/>
      <c r="F12" s="376"/>
      <c r="G12" s="377"/>
      <c r="H12" s="376"/>
      <c r="I12" s="377"/>
      <c r="J12" s="376"/>
      <c r="K12" s="377"/>
      <c r="L12" s="376"/>
      <c r="M12" s="377"/>
      <c r="N12" s="376"/>
      <c r="O12" s="377"/>
      <c r="P12" s="376"/>
      <c r="Q12" s="377"/>
      <c r="S12" s="340" t="n">
        <f aca="false">B12+D12+F12+H12+J12+L12+N12+P12</f>
        <v>0</v>
      </c>
      <c r="T12" s="4" t="n">
        <f aca="false">C12+E12+G12+I12+K12+M12+O12+Q12</f>
        <v>0</v>
      </c>
      <c r="U12" s="341" t="e">
        <f aca="false">T12/(T12+S12)</f>
        <v>#DIV/0!</v>
      </c>
      <c r="V12" s="4" t="n">
        <f aca="false">B12+C12+J12+K12</f>
        <v>0</v>
      </c>
      <c r="W12" s="4" t="n">
        <f aca="false">D12+E12+L12+M12</f>
        <v>0</v>
      </c>
      <c r="X12" s="4" t="n">
        <f aca="false">F12+G12+N12+O12</f>
        <v>0</v>
      </c>
      <c r="Y12" s="4" t="n">
        <f aca="false">SUM(V12:X12)</f>
        <v>0</v>
      </c>
      <c r="Z12" s="15" t="e">
        <f aca="false">W12/Y12</f>
        <v>#DIV/0!</v>
      </c>
      <c r="AA12" s="15" t="e">
        <f aca="false">X12/Y12</f>
        <v>#DIV/0!</v>
      </c>
      <c r="AB12" s="4" t="n">
        <f aca="false">H12+I12+P12+Q12</f>
        <v>0</v>
      </c>
      <c r="AC12" s="4" t="n">
        <f aca="false">SUM(B12:I12)</f>
        <v>0</v>
      </c>
      <c r="AD12" s="342" t="n">
        <f aca="false">SUM(J12:Q12)</f>
        <v>0</v>
      </c>
      <c r="AE12" s="343" t="n">
        <f aca="false">SUM(B12:Q12)</f>
        <v>0</v>
      </c>
      <c r="AH12" s="15" t="e">
        <f aca="false">(S12/BN12) - 1</f>
        <v>#DIV/0!</v>
      </c>
      <c r="AI12" s="15" t="e">
        <f aca="false">(T12/BO12) - 1</f>
        <v>#DIV/0!</v>
      </c>
      <c r="AJ12" s="15" t="e">
        <f aca="false">(U12/BP12) - 1</f>
        <v>#DIV/0!</v>
      </c>
      <c r="AK12" s="15" t="e">
        <f aca="false">(V12/BQ12) - 1</f>
        <v>#DIV/0!</v>
      </c>
      <c r="AL12" s="15" t="e">
        <f aca="false">(W12/BR12) - 1</f>
        <v>#DIV/0!</v>
      </c>
      <c r="AM12" s="15" t="e">
        <f aca="false">(X12/BS12) - 1</f>
        <v>#DIV/0!</v>
      </c>
      <c r="AN12" s="15" t="e">
        <f aca="false">(Y12/BT12) - 1</f>
        <v>#DIV/0!</v>
      </c>
      <c r="AO12" s="15" t="e">
        <f aca="false">(Z12/BU12) - 1</f>
        <v>#DIV/0!</v>
      </c>
      <c r="AP12" s="15" t="e">
        <f aca="false">(AA12/BV12) - 1</f>
        <v>#DIV/0!</v>
      </c>
      <c r="AQ12" s="15" t="e">
        <f aca="false">(AB12/BW12) - 1</f>
        <v>#DIV/0!</v>
      </c>
      <c r="AR12" s="15" t="e">
        <f aca="false">(AC12/BX12) - 1</f>
        <v>#DIV/0!</v>
      </c>
      <c r="AS12" s="15" t="e">
        <f aca="false">(AD12/BY12) - 1</f>
        <v>#DIV/0!</v>
      </c>
      <c r="AT12" s="15" t="e">
        <f aca="false">(AE12/BZ12) - 1</f>
        <v>#DIV/0!</v>
      </c>
      <c r="AV12" s="349" t="n">
        <v>0.364583333333333</v>
      </c>
      <c r="AW12" s="376"/>
      <c r="AX12" s="377"/>
      <c r="AY12" s="376"/>
      <c r="AZ12" s="377"/>
      <c r="BA12" s="376"/>
      <c r="BB12" s="377"/>
      <c r="BC12" s="376"/>
      <c r="BD12" s="377"/>
      <c r="BE12" s="376"/>
      <c r="BF12" s="377"/>
      <c r="BG12" s="376"/>
      <c r="BH12" s="377"/>
      <c r="BI12" s="376"/>
      <c r="BJ12" s="377"/>
      <c r="BK12" s="376"/>
      <c r="BL12" s="377"/>
      <c r="BN12" s="340" t="n">
        <f aca="false">AW12+AY12+BA12+BC12+BE12+BG12+BI12+BK12</f>
        <v>0</v>
      </c>
      <c r="BO12" s="4" t="n">
        <f aca="false">AX12+AZ12+BB12+BD12+BF12+BH12+BJ12+BL12</f>
        <v>0</v>
      </c>
      <c r="BP12" s="341" t="e">
        <f aca="false">BO12/(BO12+BN12)</f>
        <v>#DIV/0!</v>
      </c>
      <c r="BQ12" s="4" t="n">
        <f aca="false">AW12+AX12+BE12+BF12</f>
        <v>0</v>
      </c>
      <c r="BR12" s="4" t="n">
        <f aca="false">AY12+AZ12+BG12+BH12</f>
        <v>0</v>
      </c>
      <c r="BS12" s="4" t="n">
        <f aca="false">BA12+BB12+BI12+BJ12</f>
        <v>0</v>
      </c>
      <c r="BT12" s="4" t="n">
        <f aca="false">SUM(BQ12:BS12)</f>
        <v>0</v>
      </c>
      <c r="BU12" s="15" t="e">
        <f aca="false">BR12/BT12</f>
        <v>#DIV/0!</v>
      </c>
      <c r="BV12" s="15" t="e">
        <f aca="false">BS12/BT12</f>
        <v>#DIV/0!</v>
      </c>
      <c r="BW12" s="4" t="n">
        <f aca="false">BC12+BD12+BK12+BL12</f>
        <v>0</v>
      </c>
      <c r="BX12" s="4" t="n">
        <f aca="false">SUM(AW12:BD12)</f>
        <v>0</v>
      </c>
      <c r="BY12" s="342" t="n">
        <f aca="false">SUM(BE12:BL12)</f>
        <v>0</v>
      </c>
      <c r="BZ12" s="343" t="n">
        <f aca="false">SUM(AW12:BL12)</f>
        <v>0</v>
      </c>
      <c r="CC12" s="15" t="e">
        <f aca="false">(BN12/DI12) - 1</f>
        <v>#DIV/0!</v>
      </c>
      <c r="CD12" s="15" t="e">
        <f aca="false">(BO12/DJ12) - 1</f>
        <v>#DIV/0!</v>
      </c>
      <c r="CE12" s="15" t="e">
        <f aca="false">(BP12/DK12) - 1</f>
        <v>#DIV/0!</v>
      </c>
      <c r="CF12" s="15" t="e">
        <f aca="false">(BQ12/DL12) - 1</f>
        <v>#DIV/0!</v>
      </c>
      <c r="CG12" s="15" t="e">
        <f aca="false">(BR12/DM12) - 1</f>
        <v>#DIV/0!</v>
      </c>
      <c r="CH12" s="15" t="e">
        <f aca="false">(BS12/DN12) - 1</f>
        <v>#DIV/0!</v>
      </c>
      <c r="CI12" s="15" t="e">
        <f aca="false">(BT12/DO12) - 1</f>
        <v>#DIV/0!</v>
      </c>
      <c r="CJ12" s="15" t="e">
        <f aca="false">(BU12/DP12) - 1</f>
        <v>#DIV/0!</v>
      </c>
      <c r="CK12" s="15" t="e">
        <f aca="false">(BV12/DQ12) - 1</f>
        <v>#DIV/0!</v>
      </c>
      <c r="CL12" s="15" t="e">
        <f aca="false">(BW12/DR12) - 1</f>
        <v>#DIV/0!</v>
      </c>
      <c r="CM12" s="15" t="e">
        <f aca="false">(BX12/DS12) - 1</f>
        <v>#DIV/0!</v>
      </c>
      <c r="CN12" s="15" t="e">
        <f aca="false">(BY12/DT12) - 1</f>
        <v>#DIV/0!</v>
      </c>
      <c r="CO12" s="15" t="e">
        <f aca="false">(BZ12/DU12) - 1</f>
        <v>#DIV/0!</v>
      </c>
      <c r="CQ12" s="349" t="n">
        <v>0.364583333333333</v>
      </c>
      <c r="CR12" s="376"/>
      <c r="CS12" s="377"/>
      <c r="CT12" s="376"/>
      <c r="CU12" s="377"/>
      <c r="CV12" s="376"/>
      <c r="CW12" s="377"/>
      <c r="CX12" s="376"/>
      <c r="CY12" s="377"/>
      <c r="CZ12" s="376"/>
      <c r="DA12" s="377"/>
      <c r="DB12" s="376"/>
      <c r="DC12" s="377"/>
      <c r="DD12" s="376"/>
      <c r="DE12" s="377"/>
      <c r="DF12" s="376"/>
      <c r="DG12" s="377"/>
      <c r="DI12" s="340" t="n">
        <f aca="false">CR12+CT12+CV12+CX12+CZ12+DB12+DD12+DF12</f>
        <v>0</v>
      </c>
      <c r="DJ12" s="4" t="n">
        <f aca="false">CS12+CU12+CW12+CY12+DA12+DC12+DE12+DG12</f>
        <v>0</v>
      </c>
      <c r="DK12" s="341" t="e">
        <f aca="false">DJ12/(DJ12+DI12)</f>
        <v>#DIV/0!</v>
      </c>
      <c r="DL12" s="4" t="n">
        <f aca="false">CR12+CS12+CZ12+DA12</f>
        <v>0</v>
      </c>
      <c r="DM12" s="4" t="n">
        <f aca="false">CT12+CU12+DB12+DC12</f>
        <v>0</v>
      </c>
      <c r="DN12" s="4" t="n">
        <f aca="false">CV12+CW12+DD12+DE12</f>
        <v>0</v>
      </c>
      <c r="DO12" s="4" t="n">
        <f aca="false">SUM(DL12:DN12)</f>
        <v>0</v>
      </c>
      <c r="DP12" s="15" t="e">
        <f aca="false">DM12/DO12</f>
        <v>#DIV/0!</v>
      </c>
      <c r="DQ12" s="15" t="e">
        <f aca="false">DN12/DO12</f>
        <v>#DIV/0!</v>
      </c>
      <c r="DR12" s="4" t="n">
        <f aca="false">CX12+CY12+DF12+DG12</f>
        <v>0</v>
      </c>
      <c r="DS12" s="4" t="n">
        <f aca="false">SUM(CR12:CY12)</f>
        <v>0</v>
      </c>
      <c r="DT12" s="342" t="n">
        <f aca="false">SUM(CZ12:DG12)</f>
        <v>0</v>
      </c>
      <c r="DU12" s="343" t="n">
        <f aca="false">SUM(CR12:DG12)</f>
        <v>0</v>
      </c>
      <c r="DX12" s="15" t="e">
        <f aca="false">(DI12/FD12) - 1</f>
        <v>#DIV/0!</v>
      </c>
      <c r="DY12" s="15" t="e">
        <f aca="false">(DJ12/FE12) - 1</f>
        <v>#DIV/0!</v>
      </c>
      <c r="DZ12" s="15" t="e">
        <f aca="false">(DK12/FF12) - 1</f>
        <v>#DIV/0!</v>
      </c>
      <c r="EA12" s="15" t="e">
        <f aca="false">(DL12/FG12) - 1</f>
        <v>#DIV/0!</v>
      </c>
      <c r="EB12" s="15" t="e">
        <f aca="false">(DM12/FH12) - 1</f>
        <v>#DIV/0!</v>
      </c>
      <c r="EC12" s="15" t="e">
        <f aca="false">(DN12/FI12) - 1</f>
        <v>#DIV/0!</v>
      </c>
      <c r="ED12" s="15" t="e">
        <f aca="false">(DO12/FJ12) - 1</f>
        <v>#DIV/0!</v>
      </c>
      <c r="EE12" s="15" t="e">
        <f aca="false">(DP12/FK12) - 1</f>
        <v>#DIV/0!</v>
      </c>
      <c r="EF12" s="15" t="e">
        <f aca="false">(DQ12/FL12) - 1</f>
        <v>#DIV/0!</v>
      </c>
      <c r="EG12" s="15" t="e">
        <f aca="false">(DR12/FM12) - 1</f>
        <v>#DIV/0!</v>
      </c>
      <c r="EH12" s="15" t="e">
        <f aca="false">(DS12/FN12) - 1</f>
        <v>#DIV/0!</v>
      </c>
      <c r="EI12" s="15" t="e">
        <f aca="false">(DT12/FO12) - 1</f>
        <v>#DIV/0!</v>
      </c>
      <c r="EJ12" s="15" t="e">
        <f aca="false">(DU12/FP12) - 1</f>
        <v>#DIV/0!</v>
      </c>
    </row>
    <row r="13" customFormat="false" ht="15" hidden="false" customHeight="false" outlineLevel="0" collapsed="false">
      <c r="A13" s="349" t="n">
        <v>0.375</v>
      </c>
      <c r="B13" s="379"/>
      <c r="C13" s="380"/>
      <c r="D13" s="379"/>
      <c r="E13" s="380"/>
      <c r="F13" s="379"/>
      <c r="G13" s="380"/>
      <c r="H13" s="379"/>
      <c r="I13" s="380"/>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c r="CQ13" s="349" t="n">
        <v>0.375</v>
      </c>
      <c r="CR13" s="379"/>
      <c r="CS13" s="380"/>
      <c r="CT13" s="379"/>
      <c r="CU13" s="380"/>
      <c r="CV13" s="379"/>
      <c r="CW13" s="380"/>
      <c r="CX13" s="379"/>
      <c r="CY13" s="380"/>
      <c r="CZ13" s="379"/>
      <c r="DA13" s="380"/>
      <c r="DB13" s="379"/>
      <c r="DC13" s="380"/>
      <c r="DD13" s="379"/>
      <c r="DE13" s="380"/>
      <c r="DF13" s="379"/>
      <c r="DG13" s="380"/>
      <c r="DI13" s="351"/>
      <c r="DJ13" s="352"/>
      <c r="DK13" s="353"/>
      <c r="DL13" s="352"/>
      <c r="DM13" s="352"/>
      <c r="DN13" s="352"/>
      <c r="DO13" s="352"/>
      <c r="DP13" s="15"/>
      <c r="DQ13" s="15"/>
      <c r="DR13" s="352"/>
      <c r="DS13" s="352"/>
      <c r="DT13" s="354"/>
      <c r="DU13" s="355"/>
      <c r="DX13" s="347"/>
      <c r="DY13" s="15"/>
      <c r="DZ13" s="15"/>
      <c r="EA13" s="15"/>
      <c r="EB13" s="15"/>
      <c r="EC13" s="15"/>
      <c r="ED13" s="15"/>
      <c r="EE13" s="15"/>
      <c r="EF13" s="15"/>
      <c r="EG13" s="15"/>
      <c r="EH13" s="15"/>
      <c r="EI13" s="15"/>
      <c r="EJ13" s="348"/>
    </row>
    <row r="14" customFormat="false" ht="14.25" hidden="false" customHeight="false" outlineLevel="0" collapsed="false">
      <c r="A14" s="356" t="s">
        <v>17</v>
      </c>
      <c r="B14" s="357" t="n">
        <f aca="false">SUM(B5:B12)</f>
        <v>0</v>
      </c>
      <c r="C14" s="357" t="n">
        <f aca="false">SUM(C5:C12)</f>
        <v>0</v>
      </c>
      <c r="D14" s="357" t="n">
        <f aca="false">SUM(D5:D12)</f>
        <v>0</v>
      </c>
      <c r="E14" s="357" t="n">
        <f aca="false">SUM(E5:E12)</f>
        <v>0</v>
      </c>
      <c r="F14" s="357" t="n">
        <f aca="false">SUM(F5:F12)</f>
        <v>0</v>
      </c>
      <c r="G14" s="357" t="n">
        <f aca="false">SUM(G5:G12)</f>
        <v>0</v>
      </c>
      <c r="H14" s="357" t="n">
        <f aca="false">SUM(H5:H12)</f>
        <v>0</v>
      </c>
      <c r="I14" s="357" t="n">
        <f aca="false">SUM(I5:I12)</f>
        <v>0</v>
      </c>
      <c r="J14" s="357" t="n">
        <f aca="false">SUM(J5:J12)</f>
        <v>0</v>
      </c>
      <c r="K14" s="357" t="n">
        <f aca="false">SUM(K5:K12)</f>
        <v>0</v>
      </c>
      <c r="L14" s="357" t="n">
        <f aca="false">SUM(L5:L12)</f>
        <v>0</v>
      </c>
      <c r="M14" s="357" t="n">
        <f aca="false">SUM(M5:M12)</f>
        <v>0</v>
      </c>
      <c r="N14" s="357" t="n">
        <f aca="false">SUM(N5:N12)</f>
        <v>0</v>
      </c>
      <c r="O14" s="357" t="n">
        <f aca="false">SUM(O5:O12)</f>
        <v>0</v>
      </c>
      <c r="P14" s="357" t="n">
        <f aca="false">SUM(P5:P12)</f>
        <v>0</v>
      </c>
      <c r="Q14" s="357" t="n">
        <f aca="false">SUM(Q5:Q12)</f>
        <v>0</v>
      </c>
      <c r="S14" s="358" t="n">
        <f aca="false">B14+D14+F14+H14+J14+L14+N14+P14</f>
        <v>0</v>
      </c>
      <c r="T14" s="359" t="n">
        <f aca="false">C14+E14+G14+I14+K14+M14+O14+Q14</f>
        <v>0</v>
      </c>
      <c r="U14" s="360" t="e">
        <f aca="false">T14/(T14+S14)</f>
        <v>#DIV/0!</v>
      </c>
      <c r="V14" s="359" t="n">
        <f aca="false">B14+C14+J14+K14</f>
        <v>0</v>
      </c>
      <c r="W14" s="359" t="n">
        <f aca="false">D14+E14+L14+M14</f>
        <v>0</v>
      </c>
      <c r="X14" s="359" t="n">
        <f aca="false">F14+G14+N14+O14</f>
        <v>0</v>
      </c>
      <c r="Y14" s="359" t="n">
        <f aca="false">SUM(V14:X14)</f>
        <v>0</v>
      </c>
      <c r="Z14" s="15" t="e">
        <f aca="false">W14/Y14</f>
        <v>#DIV/0!</v>
      </c>
      <c r="AA14" s="15" t="e">
        <f aca="false">X14/Y14</f>
        <v>#DIV/0!</v>
      </c>
      <c r="AB14" s="359" t="n">
        <f aca="false">H14+I14+P14+Q14</f>
        <v>0</v>
      </c>
      <c r="AC14" s="359" t="n">
        <f aca="false">SUM(B14:I14)</f>
        <v>0</v>
      </c>
      <c r="AD14" s="361" t="n">
        <f aca="false">SUM(J14:Q14)</f>
        <v>0</v>
      </c>
      <c r="AE14" s="362" t="n">
        <f aca="false">SUM(B14:Q14)</f>
        <v>0</v>
      </c>
      <c r="AH14" s="15" t="e">
        <f aca="false">(S14/BN14) - 1</f>
        <v>#DIV/0!</v>
      </c>
      <c r="AI14" s="15" t="e">
        <f aca="false">(T14/BO14) - 1</f>
        <v>#DIV/0!</v>
      </c>
      <c r="AJ14" s="15" t="e">
        <f aca="false">(U14/BP14) - 1</f>
        <v>#DIV/0!</v>
      </c>
      <c r="AK14" s="15" t="e">
        <f aca="false">(V14/BQ14) - 1</f>
        <v>#DIV/0!</v>
      </c>
      <c r="AL14" s="15" t="e">
        <f aca="false">(W14/BR14) - 1</f>
        <v>#DIV/0!</v>
      </c>
      <c r="AM14" s="15" t="e">
        <f aca="false">(X14/BS14) - 1</f>
        <v>#DIV/0!</v>
      </c>
      <c r="AN14" s="15" t="e">
        <f aca="false">(Y14/BT14) - 1</f>
        <v>#DIV/0!</v>
      </c>
      <c r="AO14" s="15" t="e">
        <f aca="false">(Z14/BU14) - 1</f>
        <v>#DIV/0!</v>
      </c>
      <c r="AP14" s="15" t="e">
        <f aca="false">(AA14/BV14) - 1</f>
        <v>#DIV/0!</v>
      </c>
      <c r="AQ14" s="15" t="e">
        <f aca="false">(AB14/BW14) - 1</f>
        <v>#DIV/0!</v>
      </c>
      <c r="AR14" s="15" t="e">
        <f aca="false">(AC14/BX14) - 1</f>
        <v>#DIV/0!</v>
      </c>
      <c r="AS14" s="15" t="e">
        <f aca="false">(AD14/BY14) - 1</f>
        <v>#DIV/0!</v>
      </c>
      <c r="AT14" s="15" t="e">
        <f aca="false">(AE14/BZ14) - 1</f>
        <v>#DIV/0!</v>
      </c>
      <c r="AV14" s="356" t="s">
        <v>17</v>
      </c>
      <c r="AW14" s="357" t="n">
        <f aca="false">SUM(AW5:AW12)</f>
        <v>0</v>
      </c>
      <c r="AX14" s="357" t="n">
        <f aca="false">SUM(AX5:AX12)</f>
        <v>0</v>
      </c>
      <c r="AY14" s="357" t="n">
        <f aca="false">SUM(AY5:AY12)</f>
        <v>0</v>
      </c>
      <c r="AZ14" s="357" t="n">
        <f aca="false">SUM(AZ5:AZ12)</f>
        <v>0</v>
      </c>
      <c r="BA14" s="357" t="n">
        <f aca="false">SUM(BA5:BA12)</f>
        <v>0</v>
      </c>
      <c r="BB14" s="357" t="n">
        <f aca="false">SUM(BB5:BB12)</f>
        <v>0</v>
      </c>
      <c r="BC14" s="357" t="n">
        <f aca="false">SUM(BC5:BC12)</f>
        <v>0</v>
      </c>
      <c r="BD14" s="357" t="n">
        <f aca="false">SUM(BD5:BD12)</f>
        <v>0</v>
      </c>
      <c r="BE14" s="357" t="n">
        <f aca="false">SUM(BE5:BE12)</f>
        <v>0</v>
      </c>
      <c r="BF14" s="357" t="n">
        <f aca="false">SUM(BF5:BF12)</f>
        <v>0</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0</v>
      </c>
      <c r="BO14" s="359" t="n">
        <f aca="false">AX14+AZ14+BB14+BD14+BF14+BH14+BJ14+BL14</f>
        <v>0</v>
      </c>
      <c r="BP14" s="360" t="e">
        <f aca="false">BO14/(BO14+BN14)</f>
        <v>#DIV/0!</v>
      </c>
      <c r="BQ14" s="359" t="n">
        <f aca="false">AW14+AX14+BE14+BF14</f>
        <v>0</v>
      </c>
      <c r="BR14" s="359" t="n">
        <f aca="false">AY14+AZ14+BG14+BH14</f>
        <v>0</v>
      </c>
      <c r="BS14" s="359" t="n">
        <f aca="false">BA14+BB14+BI14+BJ14</f>
        <v>0</v>
      </c>
      <c r="BT14" s="359" t="n">
        <f aca="false">SUM(BQ14:BS14)</f>
        <v>0</v>
      </c>
      <c r="BU14" s="15" t="e">
        <f aca="false">BR14/BT14</f>
        <v>#DIV/0!</v>
      </c>
      <c r="BV14" s="15" t="e">
        <f aca="false">BS14/BT14</f>
        <v>#DIV/0!</v>
      </c>
      <c r="BW14" s="359" t="n">
        <f aca="false">BC14+BD14+BK14+BL14</f>
        <v>0</v>
      </c>
      <c r="BX14" s="359" t="n">
        <f aca="false">SUM(AW14:BD14)</f>
        <v>0</v>
      </c>
      <c r="BY14" s="361" t="n">
        <f aca="false">SUM(BE14:BL14)</f>
        <v>0</v>
      </c>
      <c r="BZ14" s="362" t="n">
        <f aca="false">SUM(AW14:BL14)</f>
        <v>0</v>
      </c>
      <c r="CC14" s="15" t="n">
        <f aca="false">(BN14/DI14) - 1</f>
        <v>-1</v>
      </c>
      <c r="CD14" s="15" t="n">
        <f aca="false">(BO14/DJ14) - 1</f>
        <v>-1</v>
      </c>
      <c r="CE14" s="15" t="e">
        <f aca="false">(BP14/DK14) - 1</f>
        <v>#DIV/0!</v>
      </c>
      <c r="CF14" s="15" t="n">
        <f aca="false">(BQ14/DL14) - 1</f>
        <v>-1</v>
      </c>
      <c r="CG14" s="15" t="n">
        <f aca="false">(BR14/DM14) - 1</f>
        <v>-1</v>
      </c>
      <c r="CH14" s="15" t="e">
        <f aca="false">(BS14/DN14) - 1</f>
        <v>#DIV/0!</v>
      </c>
      <c r="CI14" s="15" t="n">
        <f aca="false">(BT14/DO14) - 1</f>
        <v>-1</v>
      </c>
      <c r="CJ14" s="15" t="e">
        <f aca="false">(BU14/DP14) - 1</f>
        <v>#DIV/0!</v>
      </c>
      <c r="CK14" s="15" t="e">
        <f aca="false">(BV14/DQ14) - 1</f>
        <v>#DIV/0!</v>
      </c>
      <c r="CL14" s="15" t="n">
        <f aca="false">(BW14/DR14) - 1</f>
        <v>-1</v>
      </c>
      <c r="CM14" s="15" t="n">
        <f aca="false">(BX14/DS14) - 1</f>
        <v>-1</v>
      </c>
      <c r="CN14" s="15" t="n">
        <f aca="false">(BY14/DT14) - 1</f>
        <v>-1</v>
      </c>
      <c r="CO14" s="15" t="n">
        <f aca="false">(BZ14/DU14) - 1</f>
        <v>-1</v>
      </c>
      <c r="CQ14" s="356" t="s">
        <v>17</v>
      </c>
      <c r="CR14" s="357" t="n">
        <f aca="false">SUM(CR5:CR12)</f>
        <v>1</v>
      </c>
      <c r="CS14" s="357" t="n">
        <f aca="false">SUM(CS5:CS12)</f>
        <v>1</v>
      </c>
      <c r="CT14" s="357" t="n">
        <f aca="false">SUM(CT5:CT12)</f>
        <v>2</v>
      </c>
      <c r="CU14" s="357" t="n">
        <f aca="false">SUM(CU5:CU12)</f>
        <v>2</v>
      </c>
      <c r="CV14" s="357" t="n">
        <f aca="false">SUM(CV5:CV12)</f>
        <v>0</v>
      </c>
      <c r="CW14" s="357" t="n">
        <f aca="false">SUM(CW5:CW12)</f>
        <v>0</v>
      </c>
      <c r="CX14" s="357" t="n">
        <f aca="false">SUM(CX5:CX12)</f>
        <v>0</v>
      </c>
      <c r="CY14" s="357" t="n">
        <f aca="false">SUM(CY5:CY12)</f>
        <v>2</v>
      </c>
      <c r="CZ14" s="357" t="n">
        <f aca="false">SUM(CZ5:CZ12)</f>
        <v>2</v>
      </c>
      <c r="DA14" s="357" t="n">
        <f aca="false">SUM(DA5:DA12)</f>
        <v>0</v>
      </c>
      <c r="DB14" s="357" t="n">
        <f aca="false">SUM(DB5:DB12)</f>
        <v>0</v>
      </c>
      <c r="DC14" s="357" t="n">
        <f aca="false">SUM(DC5:DC12)</f>
        <v>0</v>
      </c>
      <c r="DD14" s="357" t="n">
        <f aca="false">SUM(DD5:DD12)</f>
        <v>0</v>
      </c>
      <c r="DE14" s="357" t="n">
        <f aca="false">SUM(DE5:DE12)</f>
        <v>0</v>
      </c>
      <c r="DF14" s="357" t="n">
        <f aca="false">SUM(DF5:DF12)</f>
        <v>1</v>
      </c>
      <c r="DG14" s="357" t="n">
        <f aca="false">SUM(DG5:DG12)</f>
        <v>0</v>
      </c>
      <c r="DI14" s="358" t="n">
        <f aca="false">CR14+CT14+CV14+CX14+CZ14+DB14+DD14+DF14</f>
        <v>6</v>
      </c>
      <c r="DJ14" s="359" t="n">
        <f aca="false">CS14+CU14+CW14+CY14+DA14+DC14+DE14+DG14</f>
        <v>5</v>
      </c>
      <c r="DK14" s="360" t="n">
        <f aca="false">DJ14/(DJ14+DI14)</f>
        <v>0.454545454545455</v>
      </c>
      <c r="DL14" s="359" t="n">
        <f aca="false">CR14+CS14+CZ14+DA14</f>
        <v>4</v>
      </c>
      <c r="DM14" s="359" t="n">
        <f aca="false">CT14+CU14+DB14+DC14</f>
        <v>4</v>
      </c>
      <c r="DN14" s="359" t="n">
        <f aca="false">CV14+CW14+DD14+DE14</f>
        <v>0</v>
      </c>
      <c r="DO14" s="359" t="n">
        <f aca="false">SUM(DL14:DN14)</f>
        <v>8</v>
      </c>
      <c r="DP14" s="15" t="n">
        <f aca="false">DM14/DO14</f>
        <v>0.5</v>
      </c>
      <c r="DQ14" s="15" t="n">
        <f aca="false">DN14/DO14</f>
        <v>0</v>
      </c>
      <c r="DR14" s="359" t="n">
        <f aca="false">CX14+CY14+DF14+DG14</f>
        <v>3</v>
      </c>
      <c r="DS14" s="359" t="n">
        <f aca="false">SUM(CR14:CY14)</f>
        <v>8</v>
      </c>
      <c r="DT14" s="361" t="n">
        <f aca="false">SUM(CZ14:DG14)</f>
        <v>3</v>
      </c>
      <c r="DU14" s="362" t="n">
        <f aca="false">SUM(CR14:DG14)</f>
        <v>11</v>
      </c>
      <c r="DX14" s="15" t="e">
        <f aca="false">(DI14/FD14) - 1</f>
        <v>#DIV/0!</v>
      </c>
      <c r="DY14" s="15" t="e">
        <f aca="false">(DJ14/FE14) - 1</f>
        <v>#DIV/0!</v>
      </c>
      <c r="DZ14" s="15" t="e">
        <f aca="false">(DK14/FF14) - 1</f>
        <v>#DIV/0!</v>
      </c>
      <c r="EA14" s="15" t="e">
        <f aca="false">(DL14/FG14) - 1</f>
        <v>#DIV/0!</v>
      </c>
      <c r="EB14" s="15" t="e">
        <f aca="false">(DM14/FH14) - 1</f>
        <v>#DIV/0!</v>
      </c>
      <c r="EC14" s="15" t="e">
        <f aca="false">(DN14/FI14) - 1</f>
        <v>#DIV/0!</v>
      </c>
      <c r="ED14" s="15" t="e">
        <f aca="false">(DO14/FJ14) - 1</f>
        <v>#DIV/0!</v>
      </c>
      <c r="EE14" s="15" t="e">
        <f aca="false">(DP14/FK14) - 1</f>
        <v>#DIV/0!</v>
      </c>
      <c r="EF14" s="15" t="e">
        <f aca="false">(DQ14/FL14) - 1</f>
        <v>#DIV/0!</v>
      </c>
      <c r="EG14" s="15" t="e">
        <f aca="false">(DR14/FM14) - 1</f>
        <v>#DIV/0!</v>
      </c>
      <c r="EH14" s="15" t="e">
        <f aca="false">(DS14/FN14) - 1</f>
        <v>#DIV/0!</v>
      </c>
      <c r="EI14" s="15" t="e">
        <f aca="false">(DT14/FO14) - 1</f>
        <v>#DIV/0!</v>
      </c>
      <c r="EJ14" s="15" t="e">
        <f aca="false">(DU14/FP14) - 1</f>
        <v>#DIV/0!</v>
      </c>
    </row>
    <row r="15" customFormat="false" ht="14.25" hidden="false" customHeight="false" outlineLevel="0" collapsed="false">
      <c r="A15" s="356" t="s">
        <v>204</v>
      </c>
      <c r="B15" s="356" t="n">
        <f aca="false">SUM(B7:B10)</f>
        <v>0</v>
      </c>
      <c r="C15" s="356" t="n">
        <f aca="false">SUM(C7:C10)</f>
        <v>0</v>
      </c>
      <c r="D15" s="356" t="n">
        <f aca="false">SUM(D7:D10)</f>
        <v>0</v>
      </c>
      <c r="E15" s="356" t="n">
        <f aca="false">SUM(E7:E10)</f>
        <v>0</v>
      </c>
      <c r="F15" s="356" t="n">
        <f aca="false">SUM(F7:F10)</f>
        <v>0</v>
      </c>
      <c r="G15" s="356" t="n">
        <f aca="false">SUM(G7:G10)</f>
        <v>0</v>
      </c>
      <c r="H15" s="356" t="n">
        <f aca="false">SUM(H7:H10)</f>
        <v>0</v>
      </c>
      <c r="I15" s="356" t="n">
        <f aca="false">SUM(I7:I10)</f>
        <v>0</v>
      </c>
      <c r="J15" s="356" t="n">
        <f aca="false">SUM(J7:J10)</f>
        <v>0</v>
      </c>
      <c r="K15" s="356" t="n">
        <f aca="false">SUM(K7:K10)</f>
        <v>0</v>
      </c>
      <c r="L15" s="356" t="n">
        <f aca="false">SUM(L7:L10)</f>
        <v>0</v>
      </c>
      <c r="M15" s="356" t="n">
        <f aca="false">SUM(M7:M10)</f>
        <v>0</v>
      </c>
      <c r="N15" s="356" t="n">
        <f aca="false">SUM(N7:N10)</f>
        <v>0</v>
      </c>
      <c r="O15" s="356" t="n">
        <f aca="false">SUM(O7:O10)</f>
        <v>0</v>
      </c>
      <c r="P15" s="356" t="n">
        <f aca="false">SUM(P7:P10)</f>
        <v>0</v>
      </c>
      <c r="Q15" s="356" t="n">
        <f aca="false">SUM(Q7:Q10)</f>
        <v>0</v>
      </c>
      <c r="S15" s="364" t="n">
        <f aca="false">B15+D15+F15+H15+J15+L15+N15+P15</f>
        <v>0</v>
      </c>
      <c r="T15" s="363" t="n">
        <f aca="false">C15+E15+G15+I15+K15+M15+O15+Q15</f>
        <v>0</v>
      </c>
      <c r="U15" s="365" t="e">
        <f aca="false">T15/(T15+S15)</f>
        <v>#DIV/0!</v>
      </c>
      <c r="V15" s="363" t="n">
        <f aca="false">B15+C15+J15+K15</f>
        <v>0</v>
      </c>
      <c r="W15" s="363" t="n">
        <f aca="false">D15+E15+L15+M15</f>
        <v>0</v>
      </c>
      <c r="X15" s="363" t="n">
        <f aca="false">F15+G15+N15+O15</f>
        <v>0</v>
      </c>
      <c r="Y15" s="363" t="n">
        <f aca="false">SUM(V15:X15)</f>
        <v>0</v>
      </c>
      <c r="Z15" s="366" t="e">
        <f aca="false">W15/Y15</f>
        <v>#DIV/0!</v>
      </c>
      <c r="AA15" s="366" t="e">
        <f aca="false">X15/Y15</f>
        <v>#DIV/0!</v>
      </c>
      <c r="AB15" s="363" t="n">
        <f aca="false">H15+I15+P15+Q15</f>
        <v>0</v>
      </c>
      <c r="AC15" s="363" t="n">
        <f aca="false">SUM(B15:I15)</f>
        <v>0</v>
      </c>
      <c r="AD15" s="367" t="n">
        <f aca="false">SUM(J15:Q15)</f>
        <v>0</v>
      </c>
      <c r="AE15" s="35" t="n">
        <f aca="false">SUM(B15:Q15)</f>
        <v>0</v>
      </c>
      <c r="AH15" s="15" t="e">
        <f aca="false">(S15/BN15) - 1</f>
        <v>#DIV/0!</v>
      </c>
      <c r="AI15" s="15" t="e">
        <f aca="false">(T15/BO15) - 1</f>
        <v>#DIV/0!</v>
      </c>
      <c r="AJ15" s="15" t="e">
        <f aca="false">(U15/BP15) - 1</f>
        <v>#DIV/0!</v>
      </c>
      <c r="AK15" s="15" t="e">
        <f aca="false">(V15/BQ15) - 1</f>
        <v>#DIV/0!</v>
      </c>
      <c r="AL15" s="15" t="e">
        <f aca="false">(W15/BR15) - 1</f>
        <v>#DIV/0!</v>
      </c>
      <c r="AM15" s="15" t="e">
        <f aca="false">(X15/BS15) - 1</f>
        <v>#DIV/0!</v>
      </c>
      <c r="AN15" s="15" t="e">
        <f aca="false">(Y15/BT15) - 1</f>
        <v>#DIV/0!</v>
      </c>
      <c r="AO15" s="15" t="e">
        <f aca="false">(Z15/BU15) - 1</f>
        <v>#DIV/0!</v>
      </c>
      <c r="AP15" s="15" t="e">
        <f aca="false">(AA15/BV15) - 1</f>
        <v>#DIV/0!</v>
      </c>
      <c r="AQ15" s="15" t="e">
        <f aca="false">(AB15/BW15) - 1</f>
        <v>#DIV/0!</v>
      </c>
      <c r="AR15" s="15" t="e">
        <f aca="false">(AC15/BX15) - 1</f>
        <v>#DIV/0!</v>
      </c>
      <c r="AS15" s="15" t="e">
        <f aca="false">(AD15/BY15) - 1</f>
        <v>#DIV/0!</v>
      </c>
      <c r="AT15" s="15" t="e">
        <f aca="false">(AE15/BZ15) - 1</f>
        <v>#DIV/0!</v>
      </c>
      <c r="AV15" s="356" t="s">
        <v>204</v>
      </c>
      <c r="AW15" s="356" t="n">
        <f aca="false">SUM(AW7:AW10)</f>
        <v>0</v>
      </c>
      <c r="AX15" s="356" t="n">
        <f aca="false">SUM(AX7:AX10)</f>
        <v>0</v>
      </c>
      <c r="AY15" s="356" t="n">
        <f aca="false">SUM(AY7:AY10)</f>
        <v>0</v>
      </c>
      <c r="AZ15" s="356" t="n">
        <f aca="false">SUM(AZ7:AZ10)</f>
        <v>0</v>
      </c>
      <c r="BA15" s="356" t="n">
        <f aca="false">SUM(BA7:BA10)</f>
        <v>0</v>
      </c>
      <c r="BB15" s="356" t="n">
        <f aca="false">SUM(BB7:BB10)</f>
        <v>0</v>
      </c>
      <c r="BC15" s="356" t="n">
        <f aca="false">SUM(BC7:BC10)</f>
        <v>0</v>
      </c>
      <c r="BD15" s="356" t="n">
        <f aca="false">SUM(BD7:BD10)</f>
        <v>0</v>
      </c>
      <c r="BE15" s="356" t="n">
        <f aca="false">SUM(BE7:BE10)</f>
        <v>0</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0</v>
      </c>
      <c r="BO15" s="363" t="n">
        <f aca="false">AX15+AZ15+BB15+BD15+BF15+BH15+BJ15+BL15</f>
        <v>0</v>
      </c>
      <c r="BP15" s="365" t="e">
        <f aca="false">BO15/(BO15+BN15)</f>
        <v>#DIV/0!</v>
      </c>
      <c r="BQ15" s="363" t="n">
        <f aca="false">AW15+AX15+BE15+BF15</f>
        <v>0</v>
      </c>
      <c r="BR15" s="363" t="n">
        <f aca="false">AY15+AZ15+BG15+BH15</f>
        <v>0</v>
      </c>
      <c r="BS15" s="363" t="n">
        <f aca="false">BA15+BB15+BI15+BJ15</f>
        <v>0</v>
      </c>
      <c r="BT15" s="363" t="n">
        <f aca="false">SUM(BQ15:BS15)</f>
        <v>0</v>
      </c>
      <c r="BU15" s="366" t="e">
        <f aca="false">BR15/BT15</f>
        <v>#DIV/0!</v>
      </c>
      <c r="BV15" s="366" t="e">
        <f aca="false">BS15/BT15</f>
        <v>#DIV/0!</v>
      </c>
      <c r="BW15" s="363" t="n">
        <f aca="false">BC15+BD15+BK15+BL15</f>
        <v>0</v>
      </c>
      <c r="BX15" s="363" t="n">
        <f aca="false">SUM(AW15:BD15)</f>
        <v>0</v>
      </c>
      <c r="BY15" s="367" t="n">
        <f aca="false">SUM(BE15:BL15)</f>
        <v>0</v>
      </c>
      <c r="BZ15" s="35" t="n">
        <f aca="false">SUM(AW15:BL15)</f>
        <v>0</v>
      </c>
      <c r="CC15" s="15" t="n">
        <f aca="false">(BN15/DI15) - 1</f>
        <v>-1</v>
      </c>
      <c r="CD15" s="15" t="n">
        <f aca="false">(BO15/DJ15) - 1</f>
        <v>-1</v>
      </c>
      <c r="CE15" s="15" t="e">
        <f aca="false">(BP15/DK15) - 1</f>
        <v>#DIV/0!</v>
      </c>
      <c r="CF15" s="15" t="n">
        <f aca="false">(BQ15/DL15) - 1</f>
        <v>-1</v>
      </c>
      <c r="CG15" s="15" t="n">
        <f aca="false">(BR15/DM15) - 1</f>
        <v>-1</v>
      </c>
      <c r="CH15" s="15" t="e">
        <f aca="false">(BS15/DN15) - 1</f>
        <v>#DIV/0!</v>
      </c>
      <c r="CI15" s="15" t="n">
        <f aca="false">(BT15/DO15) - 1</f>
        <v>-1</v>
      </c>
      <c r="CJ15" s="15" t="e">
        <f aca="false">(BU15/DP15) - 1</f>
        <v>#DIV/0!</v>
      </c>
      <c r="CK15" s="15" t="e">
        <f aca="false">(BV15/DQ15) - 1</f>
        <v>#DIV/0!</v>
      </c>
      <c r="CL15" s="15" t="n">
        <f aca="false">(BW15/DR15) - 1</f>
        <v>-1</v>
      </c>
      <c r="CM15" s="15" t="n">
        <f aca="false">(BX15/DS15) - 1</f>
        <v>-1</v>
      </c>
      <c r="CN15" s="15" t="n">
        <f aca="false">(BY15/DT15) - 1</f>
        <v>-1</v>
      </c>
      <c r="CO15" s="15" t="n">
        <f aca="false">(BZ15/DU15) - 1</f>
        <v>-1</v>
      </c>
      <c r="CQ15" s="356" t="s">
        <v>204</v>
      </c>
      <c r="CR15" s="356" t="n">
        <f aca="false">SUM(CR7:CR10)</f>
        <v>0</v>
      </c>
      <c r="CS15" s="356" t="n">
        <f aca="false">SUM(CS7:CS10)</f>
        <v>1</v>
      </c>
      <c r="CT15" s="356" t="n">
        <f aca="false">SUM(CT7:CT10)</f>
        <v>1</v>
      </c>
      <c r="CU15" s="356" t="n">
        <f aca="false">SUM(CU7:CU10)</f>
        <v>0</v>
      </c>
      <c r="CV15" s="356" t="n">
        <f aca="false">SUM(CV7:CV10)</f>
        <v>0</v>
      </c>
      <c r="CW15" s="356" t="n">
        <f aca="false">SUM(CW7:CW10)</f>
        <v>0</v>
      </c>
      <c r="CX15" s="356" t="n">
        <f aca="false">SUM(CX7:CX10)</f>
        <v>0</v>
      </c>
      <c r="CY15" s="356" t="n">
        <f aca="false">SUM(CY7:CY10)</f>
        <v>1</v>
      </c>
      <c r="CZ15" s="356" t="n">
        <f aca="false">SUM(CZ7:CZ10)</f>
        <v>1</v>
      </c>
      <c r="DA15" s="356" t="n">
        <f aca="false">SUM(DA7:DA10)</f>
        <v>0</v>
      </c>
      <c r="DB15" s="356" t="n">
        <f aca="false">SUM(DB7:DB10)</f>
        <v>0</v>
      </c>
      <c r="DC15" s="356" t="n">
        <f aca="false">SUM(DC7:DC10)</f>
        <v>0</v>
      </c>
      <c r="DD15" s="356" t="n">
        <f aca="false">SUM(DD7:DD10)</f>
        <v>0</v>
      </c>
      <c r="DE15" s="356" t="n">
        <f aca="false">SUM(DE7:DE10)</f>
        <v>0</v>
      </c>
      <c r="DF15" s="356" t="n">
        <f aca="false">SUM(DF7:DF10)</f>
        <v>0</v>
      </c>
      <c r="DG15" s="356" t="n">
        <f aca="false">SUM(DG7:DG10)</f>
        <v>0</v>
      </c>
      <c r="DI15" s="364" t="n">
        <f aca="false">CR15+CT15+CV15+CX15+CZ15+DB15+DD15+DF15</f>
        <v>2</v>
      </c>
      <c r="DJ15" s="363" t="n">
        <f aca="false">CS15+CU15+CW15+CY15+DA15+DC15+DE15+DG15</f>
        <v>2</v>
      </c>
      <c r="DK15" s="365" t="n">
        <f aca="false">DJ15/(DJ15+DI15)</f>
        <v>0.5</v>
      </c>
      <c r="DL15" s="363" t="n">
        <f aca="false">CR15+CS15+CZ15+DA15</f>
        <v>2</v>
      </c>
      <c r="DM15" s="363" t="n">
        <f aca="false">CT15+CU15+DB15+DC15</f>
        <v>1</v>
      </c>
      <c r="DN15" s="363" t="n">
        <f aca="false">CV15+CW15+DD15+DE15</f>
        <v>0</v>
      </c>
      <c r="DO15" s="363" t="n">
        <f aca="false">SUM(DL15:DN15)</f>
        <v>3</v>
      </c>
      <c r="DP15" s="366" t="n">
        <f aca="false">DM15/DO15</f>
        <v>0.333333333333333</v>
      </c>
      <c r="DQ15" s="366" t="n">
        <f aca="false">DN15/DO15</f>
        <v>0</v>
      </c>
      <c r="DR15" s="363" t="n">
        <f aca="false">CX15+CY15+DF15+DG15</f>
        <v>1</v>
      </c>
      <c r="DS15" s="363" t="n">
        <f aca="false">SUM(CR15:CY15)</f>
        <v>3</v>
      </c>
      <c r="DT15" s="367" t="n">
        <f aca="false">SUM(CZ15:DG15)</f>
        <v>1</v>
      </c>
      <c r="DU15" s="35" t="n">
        <f aca="false">SUM(CR15:DG15)</f>
        <v>4</v>
      </c>
      <c r="DX15" s="15" t="e">
        <f aca="false">(DI15/FD15) - 1</f>
        <v>#DIV/0!</v>
      </c>
      <c r="DY15" s="15" t="e">
        <f aca="false">(DJ15/FE15) - 1</f>
        <v>#DIV/0!</v>
      </c>
      <c r="DZ15" s="15" t="e">
        <f aca="false">(DK15/FF15) - 1</f>
        <v>#DIV/0!</v>
      </c>
      <c r="EA15" s="15" t="e">
        <f aca="false">(DL15/FG15) - 1</f>
        <v>#DIV/0!</v>
      </c>
      <c r="EB15" s="15" t="e">
        <f aca="false">(DM15/FH15) - 1</f>
        <v>#DIV/0!</v>
      </c>
      <c r="EC15" s="15" t="e">
        <f aca="false">(DN15/FI15) - 1</f>
        <v>#DIV/0!</v>
      </c>
      <c r="ED15" s="15" t="e">
        <f aca="false">(DO15/FJ15) - 1</f>
        <v>#DIV/0!</v>
      </c>
      <c r="EE15" s="15" t="e">
        <f aca="false">(DP15/FK15) - 1</f>
        <v>#DIV/0!</v>
      </c>
      <c r="EF15" s="15" t="e">
        <f aca="false">(DQ15/FL15) - 1</f>
        <v>#DIV/0!</v>
      </c>
      <c r="EG15" s="15" t="e">
        <f aca="false">(DR15/FM15) - 1</f>
        <v>#DIV/0!</v>
      </c>
      <c r="EH15" s="15" t="e">
        <f aca="false">(DS15/FN15) - 1</f>
        <v>#DIV/0!</v>
      </c>
      <c r="EI15" s="15" t="e">
        <f aca="false">(DT15/FO15) - 1</f>
        <v>#DIV/0!</v>
      </c>
      <c r="EJ15" s="15" t="e">
        <f aca="false">(DU15/FP15) - 1</f>
        <v>#DIV/0!</v>
      </c>
    </row>
    <row r="17" customFormat="false" ht="14.25" hidden="false" customHeight="false" outlineLevel="0" collapsed="false">
      <c r="A17" s="0" t="s">
        <v>205</v>
      </c>
      <c r="B17" s="0" t="n">
        <f aca="false">SUM(B5:B8)</f>
        <v>0</v>
      </c>
      <c r="C17" s="0" t="n">
        <f aca="false">SUM(C5:C8)</f>
        <v>0</v>
      </c>
      <c r="D17" s="0" t="n">
        <f aca="false">SUM(D5:D8)</f>
        <v>0</v>
      </c>
      <c r="E17" s="0" t="n">
        <f aca="false">SUM(E5:E8)</f>
        <v>0</v>
      </c>
      <c r="F17" s="0" t="n">
        <f aca="false">SUM(F5:F8)</f>
        <v>0</v>
      </c>
      <c r="G17" s="0" t="n">
        <f aca="false">SUM(G5:G8)</f>
        <v>0</v>
      </c>
      <c r="H17" s="0" t="n">
        <f aca="false">SUM(H5:H8)</f>
        <v>0</v>
      </c>
      <c r="I17" s="0" t="n">
        <f aca="false">SUM(I5:I8)</f>
        <v>0</v>
      </c>
      <c r="J17" s="0" t="n">
        <f aca="false">SUM(J5:J8)</f>
        <v>0</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0</v>
      </c>
      <c r="AX17" s="0" t="n">
        <f aca="false">SUM(AX5:AX8)</f>
        <v>0</v>
      </c>
      <c r="AY17" s="0" t="n">
        <f aca="false">SUM(AY5:AY8)</f>
        <v>0</v>
      </c>
      <c r="AZ17" s="0" t="n">
        <f aca="false">SUM(AZ5:AZ8)</f>
        <v>0</v>
      </c>
      <c r="BA17" s="0" t="n">
        <f aca="false">SUM(BA5:BA8)</f>
        <v>0</v>
      </c>
      <c r="BB17" s="0" t="n">
        <f aca="false">SUM(BB5:BB8)</f>
        <v>0</v>
      </c>
      <c r="BC17" s="0" t="n">
        <f aca="false">SUM(BC5:BC8)</f>
        <v>0</v>
      </c>
      <c r="BD17" s="0" t="n">
        <f aca="false">SUM(BD5:BD8)</f>
        <v>0</v>
      </c>
      <c r="BE17" s="0" t="n">
        <f aca="false">SUM(BE5:BE8)</f>
        <v>0</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c r="CQ17" s="0" t="s">
        <v>205</v>
      </c>
      <c r="CR17" s="0" t="n">
        <f aca="false">SUM(CR5:CR8)</f>
        <v>1</v>
      </c>
      <c r="CS17" s="0" t="n">
        <f aca="false">SUM(CS5:CS8)</f>
        <v>0</v>
      </c>
      <c r="CT17" s="0" t="n">
        <f aca="false">SUM(CT5:CT8)</f>
        <v>1</v>
      </c>
      <c r="CU17" s="0" t="n">
        <f aca="false">SUM(CU5:CU8)</f>
        <v>2</v>
      </c>
      <c r="CV17" s="0" t="n">
        <f aca="false">SUM(CV5:CV8)</f>
        <v>0</v>
      </c>
      <c r="CW17" s="0" t="n">
        <f aca="false">SUM(CW5:CW8)</f>
        <v>0</v>
      </c>
      <c r="CX17" s="0" t="n">
        <f aca="false">SUM(CX5:CX8)</f>
        <v>0</v>
      </c>
      <c r="CY17" s="0" t="n">
        <f aca="false">SUM(CY5:CY8)</f>
        <v>1</v>
      </c>
      <c r="CZ17" s="0" t="n">
        <f aca="false">SUM(CZ5:CZ8)</f>
        <v>1</v>
      </c>
      <c r="DA17" s="0" t="n">
        <f aca="false">SUM(DA5:DA8)</f>
        <v>0</v>
      </c>
      <c r="DB17" s="0" t="n">
        <f aca="false">SUM(DB5:DB8)</f>
        <v>0</v>
      </c>
      <c r="DC17" s="0" t="n">
        <f aca="false">SUM(DC5:DC8)</f>
        <v>0</v>
      </c>
      <c r="DD17" s="0" t="n">
        <f aca="false">SUM(DD5:DD8)</f>
        <v>0</v>
      </c>
      <c r="DE17" s="0" t="n">
        <f aca="false">SUM(DE5:DE8)</f>
        <v>0</v>
      </c>
      <c r="DF17" s="0" t="n">
        <f aca="false">SUM(DF5:DF8)</f>
        <v>1</v>
      </c>
      <c r="DG17" s="0" t="n">
        <f aca="false">SUM(DG5:DG8)</f>
        <v>0</v>
      </c>
    </row>
    <row r="18" customFormat="false" ht="14.25" hidden="false" customHeight="false" outlineLevel="0" collapsed="false">
      <c r="A18" s="0" t="s">
        <v>206</v>
      </c>
      <c r="B18" s="0" t="n">
        <f aca="false">SUM(B9:B12)</f>
        <v>0</v>
      </c>
      <c r="C18" s="0" t="n">
        <f aca="false">SUM(C9:C12)</f>
        <v>0</v>
      </c>
      <c r="D18" s="0" t="n">
        <f aca="false">SUM(D9:D12)</f>
        <v>0</v>
      </c>
      <c r="E18" s="0" t="n">
        <f aca="false">SUM(E9:E12)</f>
        <v>0</v>
      </c>
      <c r="F18" s="0" t="n">
        <f aca="false">SUM(F9:F12)</f>
        <v>0</v>
      </c>
      <c r="G18" s="0" t="n">
        <f aca="false">SUM(G9:G12)</f>
        <v>0</v>
      </c>
      <c r="H18" s="0" t="n">
        <f aca="false">SUM(H9:H12)</f>
        <v>0</v>
      </c>
      <c r="I18" s="0" t="n">
        <f aca="false">SUM(I9:I12)</f>
        <v>0</v>
      </c>
      <c r="J18" s="0" t="n">
        <f aca="false">SUM(J9:J12)</f>
        <v>0</v>
      </c>
      <c r="K18" s="0" t="n">
        <f aca="false">SUM(K9:K12)</f>
        <v>0</v>
      </c>
      <c r="L18" s="0" t="n">
        <f aca="false">SUM(L9:L12)</f>
        <v>0</v>
      </c>
      <c r="M18" s="0" t="n">
        <f aca="false">SUM(M9:M12)</f>
        <v>0</v>
      </c>
      <c r="N18" s="0" t="n">
        <f aca="false">SUM(N9:N12)</f>
        <v>0</v>
      </c>
      <c r="O18" s="0" t="n">
        <f aca="false">SUM(O9:O12)</f>
        <v>0</v>
      </c>
      <c r="P18" s="0" t="n">
        <f aca="false">SUM(P9:P12)</f>
        <v>0</v>
      </c>
      <c r="Q18" s="0" t="n">
        <f aca="false">SUM(Q9:Q12)</f>
        <v>0</v>
      </c>
      <c r="AV18" s="0" t="s">
        <v>206</v>
      </c>
      <c r="AW18" s="0" t="n">
        <f aca="false">SUM(AW9:AW12)</f>
        <v>0</v>
      </c>
      <c r="AX18" s="0" t="n">
        <f aca="false">SUM(AX9:AX12)</f>
        <v>0</v>
      </c>
      <c r="AY18" s="0" t="n">
        <f aca="false">SUM(AY9:AY12)</f>
        <v>0</v>
      </c>
      <c r="AZ18" s="0" t="n">
        <f aca="false">SUM(AZ9:AZ12)</f>
        <v>0</v>
      </c>
      <c r="BA18" s="0" t="n">
        <f aca="false">SUM(BA9:BA12)</f>
        <v>0</v>
      </c>
      <c r="BB18" s="0" t="n">
        <f aca="false">SUM(BB9:BB12)</f>
        <v>0</v>
      </c>
      <c r="BC18" s="0" t="n">
        <f aca="false">SUM(BC9:BC12)</f>
        <v>0</v>
      </c>
      <c r="BD18" s="0" t="n">
        <f aca="false">SUM(BD9:BD12)</f>
        <v>0</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c r="CQ18" s="0" t="s">
        <v>206</v>
      </c>
      <c r="CR18" s="0" t="n">
        <f aca="false">SUM(CR9:CR12)</f>
        <v>0</v>
      </c>
      <c r="CS18" s="0" t="n">
        <f aca="false">SUM(CS9:CS12)</f>
        <v>1</v>
      </c>
      <c r="CT18" s="0" t="n">
        <f aca="false">SUM(CT9:CT12)</f>
        <v>1</v>
      </c>
      <c r="CU18" s="0" t="n">
        <f aca="false">SUM(CU9:CU12)</f>
        <v>0</v>
      </c>
      <c r="CV18" s="0" t="n">
        <f aca="false">SUM(CV9:CV12)</f>
        <v>0</v>
      </c>
      <c r="CW18" s="0" t="n">
        <f aca="false">SUM(CW9:CW12)</f>
        <v>0</v>
      </c>
      <c r="CX18" s="0" t="n">
        <f aca="false">SUM(CX9:CX12)</f>
        <v>0</v>
      </c>
      <c r="CY18" s="0" t="n">
        <f aca="false">SUM(CY9:CY12)</f>
        <v>1</v>
      </c>
      <c r="CZ18" s="0" t="n">
        <f aca="false">SUM(CZ9:CZ12)</f>
        <v>1</v>
      </c>
      <c r="DA18" s="0" t="n">
        <f aca="false">SUM(DA9:DA12)</f>
        <v>0</v>
      </c>
      <c r="DB18" s="0" t="n">
        <f aca="false">SUM(DB9:DB12)</f>
        <v>0</v>
      </c>
      <c r="DC18" s="0" t="n">
        <f aca="false">SUM(DC9:DC12)</f>
        <v>0</v>
      </c>
      <c r="DD18" s="0" t="n">
        <f aca="false">SUM(DD9:DD12)</f>
        <v>0</v>
      </c>
      <c r="DE18" s="0" t="n">
        <f aca="false">SUM(DE9:DE12)</f>
        <v>0</v>
      </c>
      <c r="DF18" s="0" t="n">
        <f aca="false">SUM(DF9:DF12)</f>
        <v>0</v>
      </c>
      <c r="DG18" s="0" t="n">
        <f aca="false">SUM(DG9:DG12)</f>
        <v>0</v>
      </c>
    </row>
    <row r="20" customFormat="false" ht="14.25" hidden="false" customHeight="false" outlineLevel="0" collapsed="false">
      <c r="CQ20" s="0" t="s">
        <v>210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0</v>
      </c>
      <c r="T24" s="152" t="n">
        <f aca="false">Y15</f>
        <v>0</v>
      </c>
      <c r="U24" s="153" t="e">
        <f aca="false">V24/S24</f>
        <v>#DIV/0!</v>
      </c>
      <c r="V24" s="154" t="n">
        <f aca="false">W14</f>
        <v>0</v>
      </c>
      <c r="W24" s="153" t="e">
        <f aca="false">X24/S24</f>
        <v>#DIV/0!</v>
      </c>
      <c r="X24" s="154" t="n">
        <f aca="false">C14+E14+G14+K14+M14+O14</f>
        <v>0</v>
      </c>
      <c r="Y24" s="153" t="e">
        <f aca="false">Z24/X24</f>
        <v>#DIV/0!</v>
      </c>
      <c r="Z24" s="154" t="n">
        <f aca="false">E14+M14</f>
        <v>0</v>
      </c>
      <c r="AA24" s="155" t="n">
        <f aca="false">X14</f>
        <v>0</v>
      </c>
      <c r="AB24" s="155" t="n">
        <f aca="false">X15</f>
        <v>0</v>
      </c>
      <c r="AC24" s="155" t="n">
        <f aca="false">AB14</f>
        <v>0</v>
      </c>
      <c r="AD24" s="155" t="n">
        <f aca="false">AB15</f>
        <v>0</v>
      </c>
      <c r="AE24" s="152" t="n">
        <f aca="false">AC14</f>
        <v>0</v>
      </c>
      <c r="AF24" s="152" t="n">
        <f aca="false">AC15</f>
        <v>0</v>
      </c>
      <c r="AG24" s="152" t="n">
        <f aca="false">AD14</f>
        <v>0</v>
      </c>
      <c r="AH24" s="152" t="n">
        <f aca="false">AD15</f>
        <v>0</v>
      </c>
      <c r="BN24" s="152" t="n">
        <f aca="false">BT14</f>
        <v>0</v>
      </c>
      <c r="BO24" s="152" t="n">
        <f aca="false">BT15</f>
        <v>0</v>
      </c>
      <c r="BP24" s="153" t="e">
        <f aca="false">BQ24/BN24</f>
        <v>#DIV/0!</v>
      </c>
      <c r="BQ24" s="154" t="n">
        <f aca="false">BR14</f>
        <v>0</v>
      </c>
      <c r="BR24" s="153" t="e">
        <f aca="false">BS24/BN24</f>
        <v>#DIV/0!</v>
      </c>
      <c r="BS24" s="154" t="n">
        <f aca="false">AX14+AZ14+BB14+BF14+BH14+BJ14</f>
        <v>0</v>
      </c>
      <c r="BT24" s="153" t="e">
        <f aca="false">BU24/BS24</f>
        <v>#DIV/0!</v>
      </c>
      <c r="BU24" s="154" t="n">
        <f aca="false">AZ14+BH14</f>
        <v>0</v>
      </c>
      <c r="BV24" s="155" t="n">
        <f aca="false">BS14</f>
        <v>0</v>
      </c>
      <c r="BW24" s="155" t="n">
        <f aca="false">BS15</f>
        <v>0</v>
      </c>
      <c r="BX24" s="155" t="n">
        <f aca="false">BW14</f>
        <v>0</v>
      </c>
      <c r="BY24" s="155" t="n">
        <f aca="false">BW15</f>
        <v>0</v>
      </c>
      <c r="BZ24" s="152" t="n">
        <f aca="false">BX14</f>
        <v>0</v>
      </c>
      <c r="CA24" s="152" t="n">
        <f aca="false">BX15</f>
        <v>0</v>
      </c>
      <c r="CB24" s="152" t="n">
        <f aca="false">BY14</f>
        <v>0</v>
      </c>
      <c r="CC24" s="152" t="n">
        <f aca="false">BY15</f>
        <v>0</v>
      </c>
    </row>
  </sheetData>
  <mergeCells count="36">
    <mergeCell ref="B2:I2"/>
    <mergeCell ref="J2:Q2"/>
    <mergeCell ref="S2:AD2"/>
    <mergeCell ref="AH2:AS2"/>
    <mergeCell ref="AW2:BD2"/>
    <mergeCell ref="BE2:BL2"/>
    <mergeCell ref="BN2:BY2"/>
    <mergeCell ref="CC2:CN2"/>
    <mergeCell ref="CR2:CY2"/>
    <mergeCell ref="CZ2:DG2"/>
    <mergeCell ref="DI2:DT2"/>
    <mergeCell ref="DX2:EI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 ref="CR3:CS3"/>
    <mergeCell ref="CT3:CU3"/>
    <mergeCell ref="CV3:CW3"/>
    <mergeCell ref="CX3:CY3"/>
    <mergeCell ref="CZ3:DA3"/>
    <mergeCell ref="DB3:DC3"/>
    <mergeCell ref="DD3:DE3"/>
    <mergeCell ref="DF3:DG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conditionalFormatting sqref="DX5:EJ15">
    <cfRule type="colorScale" priority="4">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CO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M27" activeCellId="1" sqref="E31:G31 M27"/>
    </sheetView>
  </sheetViews>
  <sheetFormatPr defaultColWidth="8.54296875" defaultRowHeight="14.25" zeroHeight="false" outlineLevelRow="0" outlineLevelCol="0"/>
  <cols>
    <col collapsed="false" customWidth="true" hidden="false" outlineLevel="0" max="1" min="1" style="0" width="10.33"/>
    <col collapsed="false" customWidth="true" hidden="false" outlineLevel="0" max="17" min="2" style="0" width="5"/>
    <col collapsed="false" customWidth="true" hidden="false" outlineLevel="0" max="48" min="48" style="0" width="10.33"/>
    <col collapsed="false" customWidth="true" hidden="false" outlineLevel="0" max="64" min="49" style="0" width="5"/>
  </cols>
  <sheetData>
    <row r="1" customFormat="false" ht="30" hidden="false" customHeight="true" outlineLevel="0" collapsed="false">
      <c r="A1" s="317" t="n">
        <v>2024</v>
      </c>
      <c r="B1" s="318" t="s">
        <v>193</v>
      </c>
      <c r="C1" s="319" t="e">
        <f aca="true" t="array" ref="C1:C1">MID(CELL("filename",A1),FIND("]",CELL("filename",A1))+1,255)</f>
        <v>#VALUE!</v>
      </c>
      <c r="AV1" s="317" t="n">
        <v>2023</v>
      </c>
      <c r="AW1" s="318" t="s">
        <v>193</v>
      </c>
      <c r="AX1" s="319" t="e">
        <f aca="true" t="array" ref="AX1:AX1">MID(CELL("filename",AV1),FIND("]",CELL("filename",AV1))+1,255)</f>
        <v>#VALUE!</v>
      </c>
    </row>
    <row r="2" s="324" customFormat="true" ht="21" hidden="false" customHeight="true" outlineLevel="0" collapsed="false">
      <c r="A2" s="322"/>
      <c r="B2" s="323" t="s">
        <v>195</v>
      </c>
      <c r="C2" s="323"/>
      <c r="D2" s="323"/>
      <c r="E2" s="323"/>
      <c r="F2" s="323"/>
      <c r="G2" s="323"/>
      <c r="H2" s="323"/>
      <c r="I2" s="323"/>
      <c r="J2" s="323" t="s">
        <v>196</v>
      </c>
      <c r="K2" s="323"/>
      <c r="L2" s="323"/>
      <c r="M2" s="323"/>
      <c r="N2" s="323"/>
      <c r="O2" s="323"/>
      <c r="P2" s="323"/>
      <c r="Q2" s="323"/>
      <c r="S2" s="325" t="str">
        <f aca="false">"Totaux 2023 " &amp; $AX1</f>
        <v>Totaux 2023 Template</v>
      </c>
      <c r="T2" s="325"/>
      <c r="U2" s="325"/>
      <c r="V2" s="325"/>
      <c r="W2" s="325"/>
      <c r="X2" s="325"/>
      <c r="Y2" s="325"/>
      <c r="Z2" s="325"/>
      <c r="AA2" s="325"/>
      <c r="AB2" s="325"/>
      <c r="AC2" s="325"/>
      <c r="AD2" s="325"/>
      <c r="AH2" s="326" t="str">
        <f aca="false">"Changement depuis 2022 " &amp; $AX1</f>
        <v>Changement depuis 2022 Template</v>
      </c>
      <c r="AI2" s="326"/>
      <c r="AJ2" s="326"/>
      <c r="AK2" s="326"/>
      <c r="AL2" s="326"/>
      <c r="AM2" s="326"/>
      <c r="AN2" s="326"/>
      <c r="AO2" s="326"/>
      <c r="AP2" s="326"/>
      <c r="AQ2" s="326"/>
      <c r="AR2" s="326"/>
      <c r="AS2" s="326"/>
      <c r="AT2" s="327"/>
      <c r="AV2" s="322"/>
      <c r="AW2" s="323" t="s">
        <v>195</v>
      </c>
      <c r="AX2" s="323"/>
      <c r="AY2" s="323"/>
      <c r="AZ2" s="323"/>
      <c r="BA2" s="323"/>
      <c r="BB2" s="323"/>
      <c r="BC2" s="323"/>
      <c r="BD2" s="323"/>
      <c r="BE2" s="323" t="s">
        <v>196</v>
      </c>
      <c r="BF2" s="323"/>
      <c r="BG2" s="323"/>
      <c r="BH2" s="323"/>
      <c r="BI2" s="323"/>
      <c r="BJ2" s="323"/>
      <c r="BK2" s="323"/>
      <c r="BL2" s="323"/>
      <c r="BN2" s="325" t="str">
        <f aca="false">"Totaux 2023 " &amp; $AX1</f>
        <v>Totaux 2023 Template</v>
      </c>
      <c r="BO2" s="325"/>
      <c r="BP2" s="325"/>
      <c r="BQ2" s="325"/>
      <c r="BR2" s="325"/>
      <c r="BS2" s="325"/>
      <c r="BT2" s="325"/>
      <c r="BU2" s="325"/>
      <c r="BV2" s="325"/>
      <c r="BW2" s="325"/>
      <c r="BX2" s="325"/>
      <c r="BY2" s="325"/>
      <c r="CC2" s="326" t="str">
        <f aca="false">"Changement depuis 2022 " &amp; $AX1</f>
        <v>Changement depuis 2022 Template</v>
      </c>
      <c r="CD2" s="326"/>
      <c r="CE2" s="326"/>
      <c r="CF2" s="326"/>
      <c r="CG2" s="326"/>
      <c r="CH2" s="326"/>
      <c r="CI2" s="326"/>
      <c r="CJ2" s="326"/>
      <c r="CK2" s="326"/>
      <c r="CL2" s="326"/>
      <c r="CM2" s="326"/>
      <c r="CN2" s="326"/>
      <c r="CO2" s="327"/>
    </row>
    <row r="3" s="324" customFormat="true" ht="68.25" hidden="false" customHeight="true" outlineLevel="0" collapsed="false">
      <c r="A3" s="322"/>
      <c r="B3" s="323" t="s">
        <v>197</v>
      </c>
      <c r="C3" s="323"/>
      <c r="D3" s="323" t="s">
        <v>31</v>
      </c>
      <c r="E3" s="323"/>
      <c r="F3" s="328" t="s">
        <v>198</v>
      </c>
      <c r="G3" s="328"/>
      <c r="H3" s="323" t="s">
        <v>199</v>
      </c>
      <c r="I3" s="323"/>
      <c r="J3" s="323" t="s">
        <v>200</v>
      </c>
      <c r="K3" s="323"/>
      <c r="L3" s="323" t="s">
        <v>31</v>
      </c>
      <c r="M3" s="323"/>
      <c r="N3" s="328" t="s">
        <v>198</v>
      </c>
      <c r="O3" s="328"/>
      <c r="P3" s="323" t="s">
        <v>199</v>
      </c>
      <c r="Q3" s="323"/>
      <c r="S3" s="329" t="s">
        <v>25</v>
      </c>
      <c r="T3" s="330" t="s">
        <v>26</v>
      </c>
      <c r="U3" s="330" t="s">
        <v>38</v>
      </c>
      <c r="V3" s="330" t="s">
        <v>39</v>
      </c>
      <c r="W3" s="330" t="s">
        <v>31</v>
      </c>
      <c r="X3" s="330" t="s">
        <v>32</v>
      </c>
      <c r="Y3" s="330" t="s">
        <v>40</v>
      </c>
      <c r="Z3" s="330" t="s">
        <v>41</v>
      </c>
      <c r="AA3" s="330" t="s">
        <v>42</v>
      </c>
      <c r="AB3" s="330" t="s">
        <v>20</v>
      </c>
      <c r="AC3" s="330" t="s">
        <v>44</v>
      </c>
      <c r="AD3" s="331" t="s">
        <v>43</v>
      </c>
      <c r="AE3" s="332" t="s">
        <v>45</v>
      </c>
      <c r="AH3" s="333" t="s">
        <v>25</v>
      </c>
      <c r="AI3" s="334" t="s">
        <v>26</v>
      </c>
      <c r="AJ3" s="334" t="s">
        <v>38</v>
      </c>
      <c r="AK3" s="334" t="s">
        <v>39</v>
      </c>
      <c r="AL3" s="334" t="s">
        <v>31</v>
      </c>
      <c r="AM3" s="334" t="s">
        <v>32</v>
      </c>
      <c r="AN3" s="334" t="s">
        <v>40</v>
      </c>
      <c r="AO3" s="334" t="s">
        <v>41</v>
      </c>
      <c r="AP3" s="334" t="s">
        <v>42</v>
      </c>
      <c r="AQ3" s="334" t="s">
        <v>20</v>
      </c>
      <c r="AR3" s="334" t="s">
        <v>44</v>
      </c>
      <c r="AS3" s="334" t="s">
        <v>43</v>
      </c>
      <c r="AT3" s="335" t="s">
        <v>45</v>
      </c>
      <c r="AV3" s="322"/>
      <c r="AW3" s="323" t="s">
        <v>197</v>
      </c>
      <c r="AX3" s="323"/>
      <c r="AY3" s="323" t="s">
        <v>31</v>
      </c>
      <c r="AZ3" s="323"/>
      <c r="BA3" s="328" t="s">
        <v>198</v>
      </c>
      <c r="BB3" s="328"/>
      <c r="BC3" s="323" t="s">
        <v>199</v>
      </c>
      <c r="BD3" s="323"/>
      <c r="BE3" s="323" t="s">
        <v>200</v>
      </c>
      <c r="BF3" s="323"/>
      <c r="BG3" s="323" t="s">
        <v>31</v>
      </c>
      <c r="BH3" s="323"/>
      <c r="BI3" s="328" t="s">
        <v>198</v>
      </c>
      <c r="BJ3" s="328"/>
      <c r="BK3" s="323" t="s">
        <v>199</v>
      </c>
      <c r="BL3" s="323"/>
      <c r="BN3" s="329" t="s">
        <v>25</v>
      </c>
      <c r="BO3" s="330" t="s">
        <v>26</v>
      </c>
      <c r="BP3" s="330" t="s">
        <v>38</v>
      </c>
      <c r="BQ3" s="330" t="s">
        <v>39</v>
      </c>
      <c r="BR3" s="330" t="s">
        <v>31</v>
      </c>
      <c r="BS3" s="330" t="s">
        <v>32</v>
      </c>
      <c r="BT3" s="330" t="s">
        <v>40</v>
      </c>
      <c r="BU3" s="330" t="s">
        <v>41</v>
      </c>
      <c r="BV3" s="330" t="s">
        <v>42</v>
      </c>
      <c r="BW3" s="330" t="s">
        <v>20</v>
      </c>
      <c r="BX3" s="330" t="s">
        <v>44</v>
      </c>
      <c r="BY3" s="331" t="s">
        <v>43</v>
      </c>
      <c r="BZ3" s="332" t="s">
        <v>45</v>
      </c>
      <c r="CC3" s="333" t="s">
        <v>25</v>
      </c>
      <c r="CD3" s="334" t="s">
        <v>26</v>
      </c>
      <c r="CE3" s="334" t="s">
        <v>38</v>
      </c>
      <c r="CF3" s="334" t="s">
        <v>39</v>
      </c>
      <c r="CG3" s="334" t="s">
        <v>31</v>
      </c>
      <c r="CH3" s="334" t="s">
        <v>32</v>
      </c>
      <c r="CI3" s="334" t="s">
        <v>40</v>
      </c>
      <c r="CJ3" s="334" t="s">
        <v>41</v>
      </c>
      <c r="CK3" s="334" t="s">
        <v>42</v>
      </c>
      <c r="CL3" s="334" t="s">
        <v>20</v>
      </c>
      <c r="CM3" s="334" t="s">
        <v>44</v>
      </c>
      <c r="CN3" s="334" t="s">
        <v>43</v>
      </c>
      <c r="CO3" s="335" t="s">
        <v>45</v>
      </c>
    </row>
    <row r="4" customFormat="false" ht="21" hidden="false" customHeight="false" outlineLevel="0" collapsed="false">
      <c r="A4" s="336" t="s">
        <v>203</v>
      </c>
      <c r="B4" s="337" t="s">
        <v>176</v>
      </c>
      <c r="C4" s="338" t="s">
        <v>174</v>
      </c>
      <c r="D4" s="337" t="s">
        <v>176</v>
      </c>
      <c r="E4" s="338" t="s">
        <v>174</v>
      </c>
      <c r="F4" s="337" t="s">
        <v>176</v>
      </c>
      <c r="G4" s="338" t="s">
        <v>174</v>
      </c>
      <c r="H4" s="337" t="s">
        <v>176</v>
      </c>
      <c r="I4" s="339" t="s">
        <v>174</v>
      </c>
      <c r="J4" s="337" t="s">
        <v>176</v>
      </c>
      <c r="K4" s="338" t="s">
        <v>174</v>
      </c>
      <c r="L4" s="337" t="s">
        <v>176</v>
      </c>
      <c r="M4" s="338" t="s">
        <v>174</v>
      </c>
      <c r="N4" s="337" t="s">
        <v>176</v>
      </c>
      <c r="O4" s="338" t="s">
        <v>174</v>
      </c>
      <c r="P4" s="337" t="s">
        <v>176</v>
      </c>
      <c r="Q4" s="339" t="s">
        <v>174</v>
      </c>
      <c r="S4" s="340"/>
      <c r="T4" s="4"/>
      <c r="U4" s="341"/>
      <c r="V4" s="4"/>
      <c r="W4" s="4"/>
      <c r="X4" s="4"/>
      <c r="Y4" s="4"/>
      <c r="Z4" s="4"/>
      <c r="AA4" s="4"/>
      <c r="AB4" s="4"/>
      <c r="AC4" s="4"/>
      <c r="AD4" s="342"/>
      <c r="AE4" s="343"/>
      <c r="AH4" s="340"/>
      <c r="AI4" s="4"/>
      <c r="AJ4" s="4"/>
      <c r="AK4" s="4"/>
      <c r="AL4" s="4"/>
      <c r="AM4" s="4"/>
      <c r="AN4" s="4"/>
      <c r="AO4" s="4"/>
      <c r="AP4" s="4"/>
      <c r="AQ4" s="4"/>
      <c r="AR4" s="4"/>
      <c r="AS4" s="4"/>
      <c r="AT4" s="342"/>
      <c r="AV4" s="336" t="s">
        <v>203</v>
      </c>
      <c r="AW4" s="337" t="s">
        <v>176</v>
      </c>
      <c r="AX4" s="338" t="s">
        <v>174</v>
      </c>
      <c r="AY4" s="337" t="s">
        <v>176</v>
      </c>
      <c r="AZ4" s="338" t="s">
        <v>174</v>
      </c>
      <c r="BA4" s="337" t="s">
        <v>176</v>
      </c>
      <c r="BB4" s="338" t="s">
        <v>174</v>
      </c>
      <c r="BC4" s="337" t="s">
        <v>176</v>
      </c>
      <c r="BD4" s="339" t="s">
        <v>174</v>
      </c>
      <c r="BE4" s="337" t="s">
        <v>176</v>
      </c>
      <c r="BF4" s="338" t="s">
        <v>174</v>
      </c>
      <c r="BG4" s="337" t="s">
        <v>176</v>
      </c>
      <c r="BH4" s="338" t="s">
        <v>174</v>
      </c>
      <c r="BI4" s="337" t="s">
        <v>176</v>
      </c>
      <c r="BJ4" s="338" t="s">
        <v>174</v>
      </c>
      <c r="BK4" s="337" t="s">
        <v>176</v>
      </c>
      <c r="BL4" s="339" t="s">
        <v>174</v>
      </c>
      <c r="BN4" s="340"/>
      <c r="BO4" s="4"/>
      <c r="BP4" s="341"/>
      <c r="BQ4" s="4"/>
      <c r="BR4" s="4"/>
      <c r="BS4" s="4"/>
      <c r="BT4" s="4"/>
      <c r="BU4" s="4"/>
      <c r="BV4" s="4"/>
      <c r="BW4" s="4"/>
      <c r="BX4" s="4"/>
      <c r="BY4" s="342"/>
      <c r="BZ4" s="343"/>
      <c r="CC4" s="340"/>
      <c r="CD4" s="4"/>
      <c r="CE4" s="4"/>
      <c r="CF4" s="4"/>
      <c r="CG4" s="4"/>
      <c r="CH4" s="4"/>
      <c r="CI4" s="4"/>
      <c r="CJ4" s="4"/>
      <c r="CK4" s="4"/>
      <c r="CL4" s="4"/>
      <c r="CM4" s="4"/>
      <c r="CN4" s="4"/>
      <c r="CO4" s="342"/>
    </row>
    <row r="5" customFormat="false" ht="21" hidden="false" customHeight="true" outlineLevel="0" collapsed="false">
      <c r="A5" s="344" t="n">
        <v>0.291666666666667</v>
      </c>
      <c r="B5" s="345"/>
      <c r="C5" s="371"/>
      <c r="D5" s="345"/>
      <c r="E5" s="371"/>
      <c r="F5" s="345"/>
      <c r="G5" s="371"/>
      <c r="H5" s="345"/>
      <c r="I5" s="371"/>
      <c r="J5" s="345"/>
      <c r="K5" s="371"/>
      <c r="L5" s="345"/>
      <c r="M5" s="371"/>
      <c r="N5" s="345"/>
      <c r="O5" s="371"/>
      <c r="P5" s="345"/>
      <c r="Q5" s="371"/>
      <c r="S5" s="340" t="n">
        <f aca="false">B5+D5+F5+H5+J5+L5+N5+P5</f>
        <v>0</v>
      </c>
      <c r="T5" s="4" t="n">
        <f aca="false">C5+E5+G5+I5+K5+M5+O5+Q5</f>
        <v>0</v>
      </c>
      <c r="U5" s="341" t="e">
        <f aca="false">T5/(T5+S5)</f>
        <v>#DIV/0!</v>
      </c>
      <c r="V5" s="4" t="n">
        <f aca="false">B5+C5+J5+K5</f>
        <v>0</v>
      </c>
      <c r="W5" s="4" t="n">
        <f aca="false">D5+E5+L5+M5</f>
        <v>0</v>
      </c>
      <c r="X5" s="4" t="n">
        <f aca="false">F5+G5+N5+O5</f>
        <v>0</v>
      </c>
      <c r="Y5" s="4" t="n">
        <f aca="false">SUM(V5:X5)</f>
        <v>0</v>
      </c>
      <c r="Z5" s="15" t="e">
        <f aca="false">W5/Y5</f>
        <v>#DIV/0!</v>
      </c>
      <c r="AA5" s="15" t="e">
        <f aca="false">X5/Y5</f>
        <v>#DIV/0!</v>
      </c>
      <c r="AB5" s="4" t="n">
        <f aca="false">H5+I5+P5+Q5</f>
        <v>0</v>
      </c>
      <c r="AC5" s="4" t="n">
        <f aca="false">SUM(B5:I5)</f>
        <v>0</v>
      </c>
      <c r="AD5" s="342" t="n">
        <f aca="false">SUM(J5:Q5)</f>
        <v>0</v>
      </c>
      <c r="AE5" s="343" t="n">
        <f aca="false">SUM(B5:Q5)</f>
        <v>0</v>
      </c>
      <c r="AH5" s="15" t="e">
        <f aca="false">(S5/BN5) - 1</f>
        <v>#DIV/0!</v>
      </c>
      <c r="AI5" s="15" t="e">
        <f aca="false">(T5/BO5) - 1</f>
        <v>#DIV/0!</v>
      </c>
      <c r="AJ5" s="15" t="e">
        <f aca="false">(U5/BP5) - 1</f>
        <v>#DIV/0!</v>
      </c>
      <c r="AK5" s="15" t="e">
        <f aca="false">(V5/BQ5) - 1</f>
        <v>#DIV/0!</v>
      </c>
      <c r="AL5" s="15" t="e">
        <f aca="false">(W5/BR5) - 1</f>
        <v>#DIV/0!</v>
      </c>
      <c r="AM5" s="15" t="e">
        <f aca="false">(X5/BS5) - 1</f>
        <v>#DIV/0!</v>
      </c>
      <c r="AN5" s="15" t="e">
        <f aca="false">(Y5/BT5) - 1</f>
        <v>#DIV/0!</v>
      </c>
      <c r="AO5" s="15" t="e">
        <f aca="false">(Z5/BU5) - 1</f>
        <v>#DIV/0!</v>
      </c>
      <c r="AP5" s="15" t="e">
        <f aca="false">(AA5/BV5) - 1</f>
        <v>#DIV/0!</v>
      </c>
      <c r="AQ5" s="15" t="e">
        <f aca="false">(AB5/BW5) - 1</f>
        <v>#DIV/0!</v>
      </c>
      <c r="AR5" s="15" t="e">
        <f aca="false">(AC5/BX5) - 1</f>
        <v>#DIV/0!</v>
      </c>
      <c r="AS5" s="15" t="e">
        <f aca="false">(AD5/BY5) - 1</f>
        <v>#DIV/0!</v>
      </c>
      <c r="AT5" s="15" t="e">
        <f aca="false">(AE5/BZ5) - 1</f>
        <v>#DIV/0!</v>
      </c>
      <c r="AV5" s="344" t="n">
        <v>0.291666666666667</v>
      </c>
      <c r="AW5" s="345"/>
      <c r="AX5" s="371"/>
      <c r="AY5" s="345"/>
      <c r="AZ5" s="371"/>
      <c r="BA5" s="345"/>
      <c r="BB5" s="371"/>
      <c r="BC5" s="345"/>
      <c r="BD5" s="371"/>
      <c r="BE5" s="345"/>
      <c r="BF5" s="371"/>
      <c r="BG5" s="345"/>
      <c r="BH5" s="371"/>
      <c r="BI5" s="345"/>
      <c r="BJ5" s="371"/>
      <c r="BK5" s="345"/>
      <c r="BL5" s="371"/>
      <c r="BN5" s="340" t="n">
        <f aca="false">AW5+AY5+BA5+BC5+BE5+BG5+BI5+BK5</f>
        <v>0</v>
      </c>
      <c r="BO5" s="4" t="n">
        <f aca="false">AX5+AZ5+BB5+BD5+BF5+BH5+BJ5+BL5</f>
        <v>0</v>
      </c>
      <c r="BP5" s="341" t="e">
        <f aca="false">BO5/(BO5+BN5)</f>
        <v>#DIV/0!</v>
      </c>
      <c r="BQ5" s="4" t="n">
        <f aca="false">AW5+AX5+BE5+BF5</f>
        <v>0</v>
      </c>
      <c r="BR5" s="4" t="n">
        <f aca="false">AY5+AZ5+BG5+BH5</f>
        <v>0</v>
      </c>
      <c r="BS5" s="4" t="n">
        <f aca="false">BA5+BB5+BI5+BJ5</f>
        <v>0</v>
      </c>
      <c r="BT5" s="4" t="n">
        <f aca="false">SUM(BQ5:BS5)</f>
        <v>0</v>
      </c>
      <c r="BU5" s="15" t="e">
        <f aca="false">BR5/BT5</f>
        <v>#DIV/0!</v>
      </c>
      <c r="BV5" s="15" t="e">
        <f aca="false">BS5/BT5</f>
        <v>#DIV/0!</v>
      </c>
      <c r="BW5" s="4" t="n">
        <f aca="false">BC5+BD5+BK5+BL5</f>
        <v>0</v>
      </c>
      <c r="BX5" s="4" t="n">
        <f aca="false">SUM(AW5:BD5)</f>
        <v>0</v>
      </c>
      <c r="BY5" s="342" t="n">
        <f aca="false">SUM(BE5:BL5)</f>
        <v>0</v>
      </c>
      <c r="BZ5" s="343" t="n">
        <f aca="false">SUM(AW5:BL5)</f>
        <v>0</v>
      </c>
      <c r="CC5" s="15" t="e">
        <f aca="false">(BN5/DI5) - 1</f>
        <v>#DIV/0!</v>
      </c>
      <c r="CD5" s="15" t="e">
        <f aca="false">(BO5/DJ5) - 1</f>
        <v>#DIV/0!</v>
      </c>
      <c r="CE5" s="15" t="e">
        <f aca="false">(BP5/DK5) - 1</f>
        <v>#DIV/0!</v>
      </c>
      <c r="CF5" s="15" t="e">
        <f aca="false">(BQ5/DL5) - 1</f>
        <v>#DIV/0!</v>
      </c>
      <c r="CG5" s="15" t="e">
        <f aca="false">(BR5/DM5) - 1</f>
        <v>#DIV/0!</v>
      </c>
      <c r="CH5" s="15" t="e">
        <f aca="false">(BS5/DN5) - 1</f>
        <v>#DIV/0!</v>
      </c>
      <c r="CI5" s="15" t="e">
        <f aca="false">(BT5/DO5) - 1</f>
        <v>#DIV/0!</v>
      </c>
      <c r="CJ5" s="15" t="e">
        <f aca="false">(BU5/DP5) - 1</f>
        <v>#DIV/0!</v>
      </c>
      <c r="CK5" s="15" t="e">
        <f aca="false">(BV5/DQ5) - 1</f>
        <v>#DIV/0!</v>
      </c>
      <c r="CL5" s="15" t="e">
        <f aca="false">(BW5/DR5) - 1</f>
        <v>#DIV/0!</v>
      </c>
      <c r="CM5" s="15" t="e">
        <f aca="false">(BX5/DS5) - 1</f>
        <v>#DIV/0!</v>
      </c>
      <c r="CN5" s="15" t="e">
        <f aca="false">(BY5/DT5) - 1</f>
        <v>#DIV/0!</v>
      </c>
      <c r="CO5" s="15" t="e">
        <f aca="false">(BZ5/DU5) - 1</f>
        <v>#DIV/0!</v>
      </c>
    </row>
    <row r="6" customFormat="false" ht="21" hidden="false" customHeight="true" outlineLevel="0" collapsed="false">
      <c r="A6" s="349" t="n">
        <v>0.302083333333333</v>
      </c>
      <c r="B6" s="376"/>
      <c r="C6" s="377"/>
      <c r="D6" s="376"/>
      <c r="E6" s="377"/>
      <c r="F6" s="376"/>
      <c r="G6" s="377"/>
      <c r="H6" s="376"/>
      <c r="I6" s="377"/>
      <c r="J6" s="376"/>
      <c r="K6" s="377"/>
      <c r="L6" s="376"/>
      <c r="M6" s="377"/>
      <c r="N6" s="376"/>
      <c r="O6" s="377"/>
      <c r="P6" s="376"/>
      <c r="Q6" s="377"/>
      <c r="S6" s="340" t="n">
        <f aca="false">B6+D6+F6+H6+J6+L6+N6+P6</f>
        <v>0</v>
      </c>
      <c r="T6" s="4" t="n">
        <f aca="false">C6+E6+G6+I6+K6+M6+O6+Q6</f>
        <v>0</v>
      </c>
      <c r="U6" s="341" t="e">
        <f aca="false">T6/(T6+S6)</f>
        <v>#DIV/0!</v>
      </c>
      <c r="V6" s="4" t="n">
        <f aca="false">B6+C6+J6+K6</f>
        <v>0</v>
      </c>
      <c r="W6" s="4" t="n">
        <f aca="false">D6+E6+L6+M6</f>
        <v>0</v>
      </c>
      <c r="X6" s="4" t="n">
        <f aca="false">F6+G6+N6+O6</f>
        <v>0</v>
      </c>
      <c r="Y6" s="4" t="n">
        <f aca="false">SUM(V6:X6)</f>
        <v>0</v>
      </c>
      <c r="Z6" s="15" t="e">
        <f aca="false">W6/Y6</f>
        <v>#DIV/0!</v>
      </c>
      <c r="AA6" s="15" t="e">
        <f aca="false">X6/Y6</f>
        <v>#DIV/0!</v>
      </c>
      <c r="AB6" s="4" t="n">
        <f aca="false">H6+I6+P6+Q6</f>
        <v>0</v>
      </c>
      <c r="AC6" s="4" t="n">
        <f aca="false">SUM(B6:I6)</f>
        <v>0</v>
      </c>
      <c r="AD6" s="342" t="n">
        <f aca="false">SUM(J6:Q6)</f>
        <v>0</v>
      </c>
      <c r="AE6" s="343" t="n">
        <f aca="false">SUM(B6:Q6)</f>
        <v>0</v>
      </c>
      <c r="AH6" s="15" t="e">
        <f aca="false">(S6/BN6) - 1</f>
        <v>#DIV/0!</v>
      </c>
      <c r="AI6" s="15" t="e">
        <f aca="false">(T6/BO6) - 1</f>
        <v>#DIV/0!</v>
      </c>
      <c r="AJ6" s="15" t="e">
        <f aca="false">(U6/BP6) - 1</f>
        <v>#DIV/0!</v>
      </c>
      <c r="AK6" s="15" t="e">
        <f aca="false">(V6/BQ6) - 1</f>
        <v>#DIV/0!</v>
      </c>
      <c r="AL6" s="15" t="e">
        <f aca="false">(W6/BR6) - 1</f>
        <v>#DIV/0!</v>
      </c>
      <c r="AM6" s="15" t="e">
        <f aca="false">(X6/BS6) - 1</f>
        <v>#DIV/0!</v>
      </c>
      <c r="AN6" s="15" t="e">
        <f aca="false">(Y6/BT6) - 1</f>
        <v>#DIV/0!</v>
      </c>
      <c r="AO6" s="15" t="e">
        <f aca="false">(Z6/BU6) - 1</f>
        <v>#DIV/0!</v>
      </c>
      <c r="AP6" s="15" t="e">
        <f aca="false">(AA6/BV6) - 1</f>
        <v>#DIV/0!</v>
      </c>
      <c r="AQ6" s="15" t="e">
        <f aca="false">(AB6/BW6) - 1</f>
        <v>#DIV/0!</v>
      </c>
      <c r="AR6" s="15" t="e">
        <f aca="false">(AC6/BX6) - 1</f>
        <v>#DIV/0!</v>
      </c>
      <c r="AS6" s="15" t="e">
        <f aca="false">(AD6/BY6) - 1</f>
        <v>#DIV/0!</v>
      </c>
      <c r="AT6" s="15" t="e">
        <f aca="false">(AE6/BZ6) - 1</f>
        <v>#DIV/0!</v>
      </c>
      <c r="AV6" s="349" t="n">
        <v>0.302083333333333</v>
      </c>
      <c r="AW6" s="376"/>
      <c r="AX6" s="377"/>
      <c r="AY6" s="376"/>
      <c r="AZ6" s="377"/>
      <c r="BA6" s="376"/>
      <c r="BB6" s="377"/>
      <c r="BC6" s="376"/>
      <c r="BD6" s="377"/>
      <c r="BE6" s="376"/>
      <c r="BF6" s="377"/>
      <c r="BG6" s="376"/>
      <c r="BH6" s="377"/>
      <c r="BI6" s="376"/>
      <c r="BJ6" s="377"/>
      <c r="BK6" s="376"/>
      <c r="BL6" s="377"/>
      <c r="BN6" s="340" t="n">
        <f aca="false">AW6+AY6+BA6+BC6+BE6+BG6+BI6+BK6</f>
        <v>0</v>
      </c>
      <c r="BO6" s="4" t="n">
        <f aca="false">AX6+AZ6+BB6+BD6+BF6+BH6+BJ6+BL6</f>
        <v>0</v>
      </c>
      <c r="BP6" s="341" t="e">
        <f aca="false">BO6/(BO6+BN6)</f>
        <v>#DIV/0!</v>
      </c>
      <c r="BQ6" s="4" t="n">
        <f aca="false">AW6+AX6+BE6+BF6</f>
        <v>0</v>
      </c>
      <c r="BR6" s="4" t="n">
        <f aca="false">AY6+AZ6+BG6+BH6</f>
        <v>0</v>
      </c>
      <c r="BS6" s="4" t="n">
        <f aca="false">BA6+BB6+BI6+BJ6</f>
        <v>0</v>
      </c>
      <c r="BT6" s="4" t="n">
        <f aca="false">SUM(BQ6:BS6)</f>
        <v>0</v>
      </c>
      <c r="BU6" s="15" t="e">
        <f aca="false">BR6/BT6</f>
        <v>#DIV/0!</v>
      </c>
      <c r="BV6" s="15" t="e">
        <f aca="false">BS6/BT6</f>
        <v>#DIV/0!</v>
      </c>
      <c r="BW6" s="4" t="n">
        <f aca="false">BC6+BD6+BK6+BL6</f>
        <v>0</v>
      </c>
      <c r="BX6" s="4" t="n">
        <f aca="false">SUM(AW6:BD6)</f>
        <v>0</v>
      </c>
      <c r="BY6" s="342" t="n">
        <f aca="false">SUM(BE6:BL6)</f>
        <v>0</v>
      </c>
      <c r="BZ6" s="343" t="n">
        <f aca="false">SUM(AW6:BL6)</f>
        <v>0</v>
      </c>
      <c r="CC6" s="15" t="e">
        <f aca="false">(BN6/DI6) - 1</f>
        <v>#DIV/0!</v>
      </c>
      <c r="CD6" s="15" t="e">
        <f aca="false">(BO6/DJ6) - 1</f>
        <v>#DIV/0!</v>
      </c>
      <c r="CE6" s="15" t="e">
        <f aca="false">(BP6/DK6) - 1</f>
        <v>#DIV/0!</v>
      </c>
      <c r="CF6" s="15" t="e">
        <f aca="false">(BQ6/DL6) - 1</f>
        <v>#DIV/0!</v>
      </c>
      <c r="CG6" s="15" t="e">
        <f aca="false">(BR6/DM6) - 1</f>
        <v>#DIV/0!</v>
      </c>
      <c r="CH6" s="15" t="e">
        <f aca="false">(BS6/DN6) - 1</f>
        <v>#DIV/0!</v>
      </c>
      <c r="CI6" s="15" t="e">
        <f aca="false">(BT6/DO6) - 1</f>
        <v>#DIV/0!</v>
      </c>
      <c r="CJ6" s="15" t="e">
        <f aca="false">(BU6/DP6) - 1</f>
        <v>#DIV/0!</v>
      </c>
      <c r="CK6" s="15" t="e">
        <f aca="false">(BV6/DQ6) - 1</f>
        <v>#DIV/0!</v>
      </c>
      <c r="CL6" s="15" t="e">
        <f aca="false">(BW6/DR6) - 1</f>
        <v>#DIV/0!</v>
      </c>
      <c r="CM6" s="15" t="e">
        <f aca="false">(BX6/DS6) - 1</f>
        <v>#DIV/0!</v>
      </c>
      <c r="CN6" s="15" t="e">
        <f aca="false">(BY6/DT6) - 1</f>
        <v>#DIV/0!</v>
      </c>
      <c r="CO6" s="15" t="e">
        <f aca="false">(BZ6/DU6) - 1</f>
        <v>#DIV/0!</v>
      </c>
    </row>
    <row r="7" customFormat="false" ht="21" hidden="false" customHeight="true" outlineLevel="0" collapsed="false">
      <c r="A7" s="349" t="n">
        <v>0.3125</v>
      </c>
      <c r="B7" s="376"/>
      <c r="C7" s="377"/>
      <c r="D7" s="376"/>
      <c r="E7" s="377"/>
      <c r="F7" s="376"/>
      <c r="G7" s="377"/>
      <c r="H7" s="376"/>
      <c r="I7" s="377"/>
      <c r="J7" s="376"/>
      <c r="K7" s="377"/>
      <c r="L7" s="376"/>
      <c r="M7" s="377"/>
      <c r="N7" s="376"/>
      <c r="O7" s="377"/>
      <c r="P7" s="376"/>
      <c r="Q7" s="377"/>
      <c r="S7" s="340" t="n">
        <f aca="false">B7+D7+F7+H7+J7+L7+N7+P7</f>
        <v>0</v>
      </c>
      <c r="T7" s="4" t="n">
        <f aca="false">C7+E7+G7+I7+K7+M7+O7+Q7</f>
        <v>0</v>
      </c>
      <c r="U7" s="341" t="e">
        <f aca="false">T7/(T7+S7)</f>
        <v>#DIV/0!</v>
      </c>
      <c r="V7" s="4" t="n">
        <f aca="false">B7+C7+J7+K7</f>
        <v>0</v>
      </c>
      <c r="W7" s="4" t="n">
        <f aca="false">D7+E7+L7+M7</f>
        <v>0</v>
      </c>
      <c r="X7" s="4" t="n">
        <f aca="false">F7+G7+N7+O7</f>
        <v>0</v>
      </c>
      <c r="Y7" s="4" t="n">
        <f aca="false">SUM(V7:X7)</f>
        <v>0</v>
      </c>
      <c r="Z7" s="15" t="e">
        <f aca="false">W7/Y7</f>
        <v>#DIV/0!</v>
      </c>
      <c r="AA7" s="15" t="e">
        <f aca="false">X7/Y7</f>
        <v>#DIV/0!</v>
      </c>
      <c r="AB7" s="4" t="n">
        <f aca="false">H7+I7+P7+Q7</f>
        <v>0</v>
      </c>
      <c r="AC7" s="4" t="n">
        <f aca="false">SUM(B7:I7)</f>
        <v>0</v>
      </c>
      <c r="AD7" s="342" t="n">
        <f aca="false">SUM(J7:Q7)</f>
        <v>0</v>
      </c>
      <c r="AE7" s="343" t="n">
        <f aca="false">SUM(B7:Q7)</f>
        <v>0</v>
      </c>
      <c r="AH7" s="15" t="e">
        <f aca="false">(S7/BN7) - 1</f>
        <v>#DIV/0!</v>
      </c>
      <c r="AI7" s="15" t="e">
        <f aca="false">(T7/BO7) - 1</f>
        <v>#DIV/0!</v>
      </c>
      <c r="AJ7" s="15" t="e">
        <f aca="false">(U7/BP7) - 1</f>
        <v>#DIV/0!</v>
      </c>
      <c r="AK7" s="15" t="e">
        <f aca="false">(V7/BQ7) - 1</f>
        <v>#DIV/0!</v>
      </c>
      <c r="AL7" s="15" t="e">
        <f aca="false">(W7/BR7) - 1</f>
        <v>#DIV/0!</v>
      </c>
      <c r="AM7" s="15" t="e">
        <f aca="false">(X7/BS7) - 1</f>
        <v>#DIV/0!</v>
      </c>
      <c r="AN7" s="15" t="e">
        <f aca="false">(Y7/BT7) - 1</f>
        <v>#DIV/0!</v>
      </c>
      <c r="AO7" s="15" t="e">
        <f aca="false">(Z7/BU7) - 1</f>
        <v>#DIV/0!</v>
      </c>
      <c r="AP7" s="15" t="e">
        <f aca="false">(AA7/BV7) - 1</f>
        <v>#DIV/0!</v>
      </c>
      <c r="AQ7" s="15" t="e">
        <f aca="false">(AB7/BW7) - 1</f>
        <v>#DIV/0!</v>
      </c>
      <c r="AR7" s="15" t="e">
        <f aca="false">(AC7/BX7) - 1</f>
        <v>#DIV/0!</v>
      </c>
      <c r="AS7" s="15" t="e">
        <f aca="false">(AD7/BY7) - 1</f>
        <v>#DIV/0!</v>
      </c>
      <c r="AT7" s="15" t="e">
        <f aca="false">(AE7/BZ7) - 1</f>
        <v>#DIV/0!</v>
      </c>
      <c r="AV7" s="349" t="n">
        <v>0.3125</v>
      </c>
      <c r="AW7" s="376"/>
      <c r="AX7" s="377"/>
      <c r="AY7" s="376"/>
      <c r="AZ7" s="377"/>
      <c r="BA7" s="376"/>
      <c r="BB7" s="377"/>
      <c r="BC7" s="376"/>
      <c r="BD7" s="377"/>
      <c r="BE7" s="376"/>
      <c r="BF7" s="377"/>
      <c r="BG7" s="376"/>
      <c r="BH7" s="377"/>
      <c r="BI7" s="376"/>
      <c r="BJ7" s="377"/>
      <c r="BK7" s="376"/>
      <c r="BL7" s="377"/>
      <c r="BN7" s="340" t="n">
        <f aca="false">AW7+AY7+BA7+BC7+BE7+BG7+BI7+BK7</f>
        <v>0</v>
      </c>
      <c r="BO7" s="4" t="n">
        <f aca="false">AX7+AZ7+BB7+BD7+BF7+BH7+BJ7+BL7</f>
        <v>0</v>
      </c>
      <c r="BP7" s="341" t="e">
        <f aca="false">BO7/(BO7+BN7)</f>
        <v>#DIV/0!</v>
      </c>
      <c r="BQ7" s="4" t="n">
        <f aca="false">AW7+AX7+BE7+BF7</f>
        <v>0</v>
      </c>
      <c r="BR7" s="4" t="n">
        <f aca="false">AY7+AZ7+BG7+BH7</f>
        <v>0</v>
      </c>
      <c r="BS7" s="4" t="n">
        <f aca="false">BA7+BB7+BI7+BJ7</f>
        <v>0</v>
      </c>
      <c r="BT7" s="4" t="n">
        <f aca="false">SUM(BQ7:BS7)</f>
        <v>0</v>
      </c>
      <c r="BU7" s="15" t="e">
        <f aca="false">BR7/BT7</f>
        <v>#DIV/0!</v>
      </c>
      <c r="BV7" s="15" t="e">
        <f aca="false">BS7/BT7</f>
        <v>#DIV/0!</v>
      </c>
      <c r="BW7" s="4" t="n">
        <f aca="false">BC7+BD7+BK7+BL7</f>
        <v>0</v>
      </c>
      <c r="BX7" s="4" t="n">
        <f aca="false">SUM(AW7:BD7)</f>
        <v>0</v>
      </c>
      <c r="BY7" s="342" t="n">
        <f aca="false">SUM(BE7:BL7)</f>
        <v>0</v>
      </c>
      <c r="BZ7" s="343" t="n">
        <f aca="false">SUM(AW7:BL7)</f>
        <v>0</v>
      </c>
      <c r="CC7" s="15" t="e">
        <f aca="false">(BN7/DI7) - 1</f>
        <v>#DIV/0!</v>
      </c>
      <c r="CD7" s="15" t="e">
        <f aca="false">(BO7/DJ7) - 1</f>
        <v>#DIV/0!</v>
      </c>
      <c r="CE7" s="15" t="e">
        <f aca="false">(BP7/DK7) - 1</f>
        <v>#DIV/0!</v>
      </c>
      <c r="CF7" s="15" t="e">
        <f aca="false">(BQ7/DL7) - 1</f>
        <v>#DIV/0!</v>
      </c>
      <c r="CG7" s="15" t="e">
        <f aca="false">(BR7/DM7) - 1</f>
        <v>#DIV/0!</v>
      </c>
      <c r="CH7" s="15" t="e">
        <f aca="false">(BS7/DN7) - 1</f>
        <v>#DIV/0!</v>
      </c>
      <c r="CI7" s="15" t="e">
        <f aca="false">(BT7/DO7) - 1</f>
        <v>#DIV/0!</v>
      </c>
      <c r="CJ7" s="15" t="e">
        <f aca="false">(BU7/DP7) - 1</f>
        <v>#DIV/0!</v>
      </c>
      <c r="CK7" s="15" t="e">
        <f aca="false">(BV7/DQ7) - 1</f>
        <v>#DIV/0!</v>
      </c>
      <c r="CL7" s="15" t="e">
        <f aca="false">(BW7/DR7) - 1</f>
        <v>#DIV/0!</v>
      </c>
      <c r="CM7" s="15" t="e">
        <f aca="false">(BX7/DS7) - 1</f>
        <v>#DIV/0!</v>
      </c>
      <c r="CN7" s="15" t="e">
        <f aca="false">(BY7/DT7) - 1</f>
        <v>#DIV/0!</v>
      </c>
      <c r="CO7" s="15" t="e">
        <f aca="false">(BZ7/DU7) - 1</f>
        <v>#DIV/0!</v>
      </c>
    </row>
    <row r="8" customFormat="false" ht="21" hidden="false" customHeight="true" outlineLevel="0" collapsed="false">
      <c r="A8" s="349" t="n">
        <v>0.322916666666667</v>
      </c>
      <c r="B8" s="376"/>
      <c r="C8" s="377"/>
      <c r="D8" s="376"/>
      <c r="E8" s="377"/>
      <c r="F8" s="376"/>
      <c r="G8" s="377"/>
      <c r="H8" s="376"/>
      <c r="I8" s="377"/>
      <c r="J8" s="376"/>
      <c r="K8" s="377"/>
      <c r="L8" s="376"/>
      <c r="M8" s="377"/>
      <c r="N8" s="376"/>
      <c r="O8" s="377"/>
      <c r="P8" s="376"/>
      <c r="Q8" s="377"/>
      <c r="S8" s="340" t="n">
        <f aca="false">B8+D8+F8+H8+J8+L8+N8+P8</f>
        <v>0</v>
      </c>
      <c r="T8" s="4" t="n">
        <f aca="false">C8+E8+G8+I8+K8+M8+O8+Q8</f>
        <v>0</v>
      </c>
      <c r="U8" s="341" t="e">
        <f aca="false">T8/(T8+S8)</f>
        <v>#DIV/0!</v>
      </c>
      <c r="V8" s="4" t="n">
        <f aca="false">B8+C8+J8+K8</f>
        <v>0</v>
      </c>
      <c r="W8" s="4" t="n">
        <f aca="false">D8+E8+L8+M8</f>
        <v>0</v>
      </c>
      <c r="X8" s="4" t="n">
        <f aca="false">F8+G8+N8+O8</f>
        <v>0</v>
      </c>
      <c r="Y8" s="4" t="n">
        <f aca="false">SUM(V8:X8)</f>
        <v>0</v>
      </c>
      <c r="Z8" s="15" t="e">
        <f aca="false">W8/Y8</f>
        <v>#DIV/0!</v>
      </c>
      <c r="AA8" s="15" t="e">
        <f aca="false">X8/Y8</f>
        <v>#DIV/0!</v>
      </c>
      <c r="AB8" s="4" t="n">
        <f aca="false">H8+I8+P8+Q8</f>
        <v>0</v>
      </c>
      <c r="AC8" s="4" t="n">
        <f aca="false">SUM(B8:I8)</f>
        <v>0</v>
      </c>
      <c r="AD8" s="342" t="n">
        <f aca="false">SUM(J8:Q8)</f>
        <v>0</v>
      </c>
      <c r="AE8" s="343" t="n">
        <f aca="false">SUM(B8:Q8)</f>
        <v>0</v>
      </c>
      <c r="AH8" s="15" t="e">
        <f aca="false">(S8/BN8) - 1</f>
        <v>#DIV/0!</v>
      </c>
      <c r="AI8" s="15" t="e">
        <f aca="false">(T8/BO8) - 1</f>
        <v>#DIV/0!</v>
      </c>
      <c r="AJ8" s="15" t="e">
        <f aca="false">(U8/BP8) - 1</f>
        <v>#DIV/0!</v>
      </c>
      <c r="AK8" s="15" t="e">
        <f aca="false">(V8/BQ8) - 1</f>
        <v>#DIV/0!</v>
      </c>
      <c r="AL8" s="15" t="e">
        <f aca="false">(W8/BR8) - 1</f>
        <v>#DIV/0!</v>
      </c>
      <c r="AM8" s="15" t="e">
        <f aca="false">(X8/BS8) - 1</f>
        <v>#DIV/0!</v>
      </c>
      <c r="AN8" s="15" t="e">
        <f aca="false">(Y8/BT8) - 1</f>
        <v>#DIV/0!</v>
      </c>
      <c r="AO8" s="15" t="e">
        <f aca="false">(Z8/BU8) - 1</f>
        <v>#DIV/0!</v>
      </c>
      <c r="AP8" s="15" t="e">
        <f aca="false">(AA8/BV8) - 1</f>
        <v>#DIV/0!</v>
      </c>
      <c r="AQ8" s="15" t="e">
        <f aca="false">(AB8/BW8) - 1</f>
        <v>#DIV/0!</v>
      </c>
      <c r="AR8" s="15" t="e">
        <f aca="false">(AC8/BX8) - 1</f>
        <v>#DIV/0!</v>
      </c>
      <c r="AS8" s="15" t="e">
        <f aca="false">(AD8/BY8) - 1</f>
        <v>#DIV/0!</v>
      </c>
      <c r="AT8" s="15" t="e">
        <f aca="false">(AE8/BZ8) - 1</f>
        <v>#DIV/0!</v>
      </c>
      <c r="AV8" s="349" t="n">
        <v>0.322916666666667</v>
      </c>
      <c r="AW8" s="376"/>
      <c r="AX8" s="377"/>
      <c r="AY8" s="376"/>
      <c r="AZ8" s="377"/>
      <c r="BA8" s="376"/>
      <c r="BB8" s="377"/>
      <c r="BC8" s="376"/>
      <c r="BD8" s="377"/>
      <c r="BE8" s="376"/>
      <c r="BF8" s="377"/>
      <c r="BG8" s="376"/>
      <c r="BH8" s="377"/>
      <c r="BI8" s="376"/>
      <c r="BJ8" s="377"/>
      <c r="BK8" s="376"/>
      <c r="BL8" s="377"/>
      <c r="BN8" s="340" t="n">
        <f aca="false">AW8+AY8+BA8+BC8+BE8+BG8+BI8+BK8</f>
        <v>0</v>
      </c>
      <c r="BO8" s="4" t="n">
        <f aca="false">AX8+AZ8+BB8+BD8+BF8+BH8+BJ8+BL8</f>
        <v>0</v>
      </c>
      <c r="BP8" s="341" t="e">
        <f aca="false">BO8/(BO8+BN8)</f>
        <v>#DIV/0!</v>
      </c>
      <c r="BQ8" s="4" t="n">
        <f aca="false">AW8+AX8+BE8+BF8</f>
        <v>0</v>
      </c>
      <c r="BR8" s="4" t="n">
        <f aca="false">AY8+AZ8+BG8+BH8</f>
        <v>0</v>
      </c>
      <c r="BS8" s="4" t="n">
        <f aca="false">BA8+BB8+BI8+BJ8</f>
        <v>0</v>
      </c>
      <c r="BT8" s="4" t="n">
        <f aca="false">SUM(BQ8:BS8)</f>
        <v>0</v>
      </c>
      <c r="BU8" s="15" t="e">
        <f aca="false">BR8/BT8</f>
        <v>#DIV/0!</v>
      </c>
      <c r="BV8" s="15" t="e">
        <f aca="false">BS8/BT8</f>
        <v>#DIV/0!</v>
      </c>
      <c r="BW8" s="4" t="n">
        <f aca="false">BC8+BD8+BK8+BL8</f>
        <v>0</v>
      </c>
      <c r="BX8" s="4" t="n">
        <f aca="false">SUM(AW8:BD8)</f>
        <v>0</v>
      </c>
      <c r="BY8" s="342" t="n">
        <f aca="false">SUM(BE8:BL8)</f>
        <v>0</v>
      </c>
      <c r="BZ8" s="343" t="n">
        <f aca="false">SUM(AW8:BL8)</f>
        <v>0</v>
      </c>
      <c r="CC8" s="15" t="e">
        <f aca="false">(BN8/DI8) - 1</f>
        <v>#DIV/0!</v>
      </c>
      <c r="CD8" s="15" t="e">
        <f aca="false">(BO8/DJ8) - 1</f>
        <v>#DIV/0!</v>
      </c>
      <c r="CE8" s="15" t="e">
        <f aca="false">(BP8/DK8) - 1</f>
        <v>#DIV/0!</v>
      </c>
      <c r="CF8" s="15" t="e">
        <f aca="false">(BQ8/DL8) - 1</f>
        <v>#DIV/0!</v>
      </c>
      <c r="CG8" s="15" t="e">
        <f aca="false">(BR8/DM8) - 1</f>
        <v>#DIV/0!</v>
      </c>
      <c r="CH8" s="15" t="e">
        <f aca="false">(BS8/DN8) - 1</f>
        <v>#DIV/0!</v>
      </c>
      <c r="CI8" s="15" t="e">
        <f aca="false">(BT8/DO8) - 1</f>
        <v>#DIV/0!</v>
      </c>
      <c r="CJ8" s="15" t="e">
        <f aca="false">(BU8/DP8) - 1</f>
        <v>#DIV/0!</v>
      </c>
      <c r="CK8" s="15" t="e">
        <f aca="false">(BV8/DQ8) - 1</f>
        <v>#DIV/0!</v>
      </c>
      <c r="CL8" s="15" t="e">
        <f aca="false">(BW8/DR8) - 1</f>
        <v>#DIV/0!</v>
      </c>
      <c r="CM8" s="15" t="e">
        <f aca="false">(BX8/DS8) - 1</f>
        <v>#DIV/0!</v>
      </c>
      <c r="CN8" s="15" t="e">
        <f aca="false">(BY8/DT8) - 1</f>
        <v>#DIV/0!</v>
      </c>
      <c r="CO8" s="15" t="e">
        <f aca="false">(BZ8/DU8) - 1</f>
        <v>#DIV/0!</v>
      </c>
    </row>
    <row r="9" customFormat="false" ht="21" hidden="false" customHeight="true" outlineLevel="0" collapsed="false">
      <c r="A9" s="344" t="n">
        <v>0.333333333333333</v>
      </c>
      <c r="B9" s="376"/>
      <c r="C9" s="377"/>
      <c r="D9" s="376"/>
      <c r="E9" s="377"/>
      <c r="F9" s="376"/>
      <c r="G9" s="377"/>
      <c r="H9" s="376"/>
      <c r="I9" s="377"/>
      <c r="J9" s="376"/>
      <c r="K9" s="377"/>
      <c r="L9" s="376"/>
      <c r="M9" s="377"/>
      <c r="N9" s="376"/>
      <c r="O9" s="377"/>
      <c r="P9" s="376"/>
      <c r="Q9" s="377"/>
      <c r="S9" s="340" t="n">
        <f aca="false">B9+D9+F9+H9+J9+L9+N9+P9</f>
        <v>0</v>
      </c>
      <c r="T9" s="4" t="n">
        <f aca="false">C9+E9+G9+I9+K9+M9+O9+Q9</f>
        <v>0</v>
      </c>
      <c r="U9" s="341" t="e">
        <f aca="false">T9/(T9+S9)</f>
        <v>#DIV/0!</v>
      </c>
      <c r="V9" s="4" t="n">
        <f aca="false">B9+C9+J9+K9</f>
        <v>0</v>
      </c>
      <c r="W9" s="4" t="n">
        <f aca="false">D9+E9+L9+M9</f>
        <v>0</v>
      </c>
      <c r="X9" s="4" t="n">
        <f aca="false">F9+G9+N9+O9</f>
        <v>0</v>
      </c>
      <c r="Y9" s="4" t="n">
        <f aca="false">SUM(V9:X9)</f>
        <v>0</v>
      </c>
      <c r="Z9" s="15" t="e">
        <f aca="false">W9/Y9</f>
        <v>#DIV/0!</v>
      </c>
      <c r="AA9" s="15" t="e">
        <f aca="false">X9/Y9</f>
        <v>#DIV/0!</v>
      </c>
      <c r="AB9" s="4" t="n">
        <f aca="false">H9+I9+P9+Q9</f>
        <v>0</v>
      </c>
      <c r="AC9" s="4" t="n">
        <f aca="false">SUM(B9:I9)</f>
        <v>0</v>
      </c>
      <c r="AD9" s="342" t="n">
        <f aca="false">SUM(J9:Q9)</f>
        <v>0</v>
      </c>
      <c r="AE9" s="343" t="n">
        <f aca="false">SUM(B9:Q9)</f>
        <v>0</v>
      </c>
      <c r="AH9" s="15" t="e">
        <f aca="false">(S9/BN9) - 1</f>
        <v>#DIV/0!</v>
      </c>
      <c r="AI9" s="15" t="e">
        <f aca="false">(T9/BO9) - 1</f>
        <v>#DIV/0!</v>
      </c>
      <c r="AJ9" s="15" t="e">
        <f aca="false">(U9/BP9) - 1</f>
        <v>#DIV/0!</v>
      </c>
      <c r="AK9" s="15" t="e">
        <f aca="false">(V9/BQ9) - 1</f>
        <v>#DIV/0!</v>
      </c>
      <c r="AL9" s="15" t="e">
        <f aca="false">(W9/BR9) - 1</f>
        <v>#DIV/0!</v>
      </c>
      <c r="AM9" s="15" t="e">
        <f aca="false">(X9/BS9) - 1</f>
        <v>#DIV/0!</v>
      </c>
      <c r="AN9" s="15" t="e">
        <f aca="false">(Y9/BT9) - 1</f>
        <v>#DIV/0!</v>
      </c>
      <c r="AO9" s="15" t="e">
        <f aca="false">(Z9/BU9) - 1</f>
        <v>#DIV/0!</v>
      </c>
      <c r="AP9" s="15" t="e">
        <f aca="false">(AA9/BV9) - 1</f>
        <v>#DIV/0!</v>
      </c>
      <c r="AQ9" s="15" t="e">
        <f aca="false">(AB9/BW9) - 1</f>
        <v>#DIV/0!</v>
      </c>
      <c r="AR9" s="15" t="e">
        <f aca="false">(AC9/BX9) - 1</f>
        <v>#DIV/0!</v>
      </c>
      <c r="AS9" s="15" t="e">
        <f aca="false">(AD9/BY9) - 1</f>
        <v>#DIV/0!</v>
      </c>
      <c r="AT9" s="15" t="e">
        <f aca="false">(AE9/BZ9) - 1</f>
        <v>#DIV/0!</v>
      </c>
      <c r="AV9" s="344" t="n">
        <v>0.333333333333333</v>
      </c>
      <c r="AW9" s="376"/>
      <c r="AX9" s="377"/>
      <c r="AY9" s="376"/>
      <c r="AZ9" s="377"/>
      <c r="BA9" s="376"/>
      <c r="BB9" s="377"/>
      <c r="BC9" s="376"/>
      <c r="BD9" s="377"/>
      <c r="BE9" s="376"/>
      <c r="BF9" s="377"/>
      <c r="BG9" s="376"/>
      <c r="BH9" s="377"/>
      <c r="BI9" s="376"/>
      <c r="BJ9" s="377"/>
      <c r="BK9" s="376"/>
      <c r="BL9" s="377"/>
      <c r="BN9" s="340" t="n">
        <f aca="false">AW9+AY9+BA9+BC9+BE9+BG9+BI9+BK9</f>
        <v>0</v>
      </c>
      <c r="BO9" s="4" t="n">
        <f aca="false">AX9+AZ9+BB9+BD9+BF9+BH9+BJ9+BL9</f>
        <v>0</v>
      </c>
      <c r="BP9" s="341" t="e">
        <f aca="false">BO9/(BO9+BN9)</f>
        <v>#DIV/0!</v>
      </c>
      <c r="BQ9" s="4" t="n">
        <f aca="false">AW9+AX9+BE9+BF9</f>
        <v>0</v>
      </c>
      <c r="BR9" s="4" t="n">
        <f aca="false">AY9+AZ9+BG9+BH9</f>
        <v>0</v>
      </c>
      <c r="BS9" s="4" t="n">
        <f aca="false">BA9+BB9+BI9+BJ9</f>
        <v>0</v>
      </c>
      <c r="BT9" s="4" t="n">
        <f aca="false">SUM(BQ9:BS9)</f>
        <v>0</v>
      </c>
      <c r="BU9" s="15" t="e">
        <f aca="false">BR9/BT9</f>
        <v>#DIV/0!</v>
      </c>
      <c r="BV9" s="15" t="e">
        <f aca="false">BS9/BT9</f>
        <v>#DIV/0!</v>
      </c>
      <c r="BW9" s="4" t="n">
        <f aca="false">BC9+BD9+BK9+BL9</f>
        <v>0</v>
      </c>
      <c r="BX9" s="4" t="n">
        <f aca="false">SUM(AW9:BD9)</f>
        <v>0</v>
      </c>
      <c r="BY9" s="342" t="n">
        <f aca="false">SUM(BE9:BL9)</f>
        <v>0</v>
      </c>
      <c r="BZ9" s="343" t="n">
        <f aca="false">SUM(AW9:BL9)</f>
        <v>0</v>
      </c>
      <c r="CC9" s="15" t="e">
        <f aca="false">(BN9/DI9) - 1</f>
        <v>#DIV/0!</v>
      </c>
      <c r="CD9" s="15" t="e">
        <f aca="false">(BO9/DJ9) - 1</f>
        <v>#DIV/0!</v>
      </c>
      <c r="CE9" s="15" t="e">
        <f aca="false">(BP9/DK9) - 1</f>
        <v>#DIV/0!</v>
      </c>
      <c r="CF9" s="15" t="e">
        <f aca="false">(BQ9/DL9) - 1</f>
        <v>#DIV/0!</v>
      </c>
      <c r="CG9" s="15" t="e">
        <f aca="false">(BR9/DM9) - 1</f>
        <v>#DIV/0!</v>
      </c>
      <c r="CH9" s="15" t="e">
        <f aca="false">(BS9/DN9) - 1</f>
        <v>#DIV/0!</v>
      </c>
      <c r="CI9" s="15" t="e">
        <f aca="false">(BT9/DO9) - 1</f>
        <v>#DIV/0!</v>
      </c>
      <c r="CJ9" s="15" t="e">
        <f aca="false">(BU9/DP9) - 1</f>
        <v>#DIV/0!</v>
      </c>
      <c r="CK9" s="15" t="e">
        <f aca="false">(BV9/DQ9) - 1</f>
        <v>#DIV/0!</v>
      </c>
      <c r="CL9" s="15" t="e">
        <f aca="false">(BW9/DR9) - 1</f>
        <v>#DIV/0!</v>
      </c>
      <c r="CM9" s="15" t="e">
        <f aca="false">(BX9/DS9) - 1</f>
        <v>#DIV/0!</v>
      </c>
      <c r="CN9" s="15" t="e">
        <f aca="false">(BY9/DT9) - 1</f>
        <v>#DIV/0!</v>
      </c>
      <c r="CO9" s="15" t="e">
        <f aca="false">(BZ9/DU9) - 1</f>
        <v>#DIV/0!</v>
      </c>
    </row>
    <row r="10" customFormat="false" ht="21" hidden="false" customHeight="true" outlineLevel="0" collapsed="false">
      <c r="A10" s="349" t="n">
        <v>0.34375</v>
      </c>
      <c r="B10" s="376"/>
      <c r="C10" s="377"/>
      <c r="D10" s="376"/>
      <c r="E10" s="377"/>
      <c r="F10" s="376"/>
      <c r="G10" s="377"/>
      <c r="H10" s="333"/>
      <c r="I10" s="377"/>
      <c r="J10" s="376"/>
      <c r="K10" s="377"/>
      <c r="L10" s="376"/>
      <c r="M10" s="377"/>
      <c r="N10" s="376"/>
      <c r="O10" s="377"/>
      <c r="P10" s="376"/>
      <c r="Q10" s="377"/>
      <c r="S10" s="340" t="n">
        <f aca="false">B10+D10+F10+H10+J10+L10+N10+P10</f>
        <v>0</v>
      </c>
      <c r="T10" s="4" t="n">
        <f aca="false">C10+E10+G10+I10+K10+M10+O10+Q10</f>
        <v>0</v>
      </c>
      <c r="U10" s="341" t="e">
        <f aca="false">T10/(T10+S10)</f>
        <v>#DIV/0!</v>
      </c>
      <c r="V10" s="4" t="n">
        <f aca="false">B10+C10+J10+K10</f>
        <v>0</v>
      </c>
      <c r="W10" s="4" t="n">
        <f aca="false">D10+E10+L10+M10</f>
        <v>0</v>
      </c>
      <c r="X10" s="4" t="n">
        <f aca="false">F10+G10+N10+O10</f>
        <v>0</v>
      </c>
      <c r="Y10" s="4" t="n">
        <f aca="false">SUM(V10:X10)</f>
        <v>0</v>
      </c>
      <c r="Z10" s="15" t="e">
        <f aca="false">W10/Y10</f>
        <v>#DIV/0!</v>
      </c>
      <c r="AA10" s="15" t="e">
        <f aca="false">X10/Y10</f>
        <v>#DIV/0!</v>
      </c>
      <c r="AB10" s="4" t="n">
        <f aca="false">H10+I10+P10+Q10</f>
        <v>0</v>
      </c>
      <c r="AC10" s="4" t="n">
        <f aca="false">SUM(B10:I10)</f>
        <v>0</v>
      </c>
      <c r="AD10" s="342" t="n">
        <f aca="false">SUM(J10:Q10)</f>
        <v>0</v>
      </c>
      <c r="AE10" s="343" t="n">
        <f aca="false">SUM(B10:Q10)</f>
        <v>0</v>
      </c>
      <c r="AH10" s="15" t="e">
        <f aca="false">(S10/BN10) - 1</f>
        <v>#DIV/0!</v>
      </c>
      <c r="AI10" s="15" t="e">
        <f aca="false">(T10/BO10) - 1</f>
        <v>#DIV/0!</v>
      </c>
      <c r="AJ10" s="15" t="e">
        <f aca="false">(U10/BP10) - 1</f>
        <v>#DIV/0!</v>
      </c>
      <c r="AK10" s="15" t="e">
        <f aca="false">(V10/BQ10) - 1</f>
        <v>#DIV/0!</v>
      </c>
      <c r="AL10" s="15" t="e">
        <f aca="false">(W10/BR10) - 1</f>
        <v>#DIV/0!</v>
      </c>
      <c r="AM10" s="15" t="e">
        <f aca="false">(X10/BS10) - 1</f>
        <v>#DIV/0!</v>
      </c>
      <c r="AN10" s="15" t="e">
        <f aca="false">(Y10/BT10) - 1</f>
        <v>#DIV/0!</v>
      </c>
      <c r="AO10" s="15" t="e">
        <f aca="false">(Z10/BU10) - 1</f>
        <v>#DIV/0!</v>
      </c>
      <c r="AP10" s="15" t="e">
        <f aca="false">(AA10/BV10) - 1</f>
        <v>#DIV/0!</v>
      </c>
      <c r="AQ10" s="15" t="e">
        <f aca="false">(AB10/BW10) - 1</f>
        <v>#DIV/0!</v>
      </c>
      <c r="AR10" s="15" t="e">
        <f aca="false">(AC10/BX10) - 1</f>
        <v>#DIV/0!</v>
      </c>
      <c r="AS10" s="15" t="e">
        <f aca="false">(AD10/BY10) - 1</f>
        <v>#DIV/0!</v>
      </c>
      <c r="AT10" s="15" t="e">
        <f aca="false">(AE10/BZ10) - 1</f>
        <v>#DIV/0!</v>
      </c>
      <c r="AV10" s="349" t="n">
        <v>0.34375</v>
      </c>
      <c r="AW10" s="376"/>
      <c r="AX10" s="377"/>
      <c r="AY10" s="376"/>
      <c r="AZ10" s="377"/>
      <c r="BA10" s="376"/>
      <c r="BB10" s="377"/>
      <c r="BC10" s="333"/>
      <c r="BD10" s="377"/>
      <c r="BE10" s="376"/>
      <c r="BF10" s="377"/>
      <c r="BG10" s="376"/>
      <c r="BH10" s="377"/>
      <c r="BI10" s="376"/>
      <c r="BJ10" s="377"/>
      <c r="BK10" s="376"/>
      <c r="BL10" s="377"/>
      <c r="BN10" s="340" t="n">
        <f aca="false">AW10+AY10+BA10+BC10+BE10+BG10+BI10+BK10</f>
        <v>0</v>
      </c>
      <c r="BO10" s="4" t="n">
        <f aca="false">AX10+AZ10+BB10+BD10+BF10+BH10+BJ10+BL10</f>
        <v>0</v>
      </c>
      <c r="BP10" s="341" t="e">
        <f aca="false">BO10/(BO10+BN10)</f>
        <v>#DIV/0!</v>
      </c>
      <c r="BQ10" s="4" t="n">
        <f aca="false">AW10+AX10+BE10+BF10</f>
        <v>0</v>
      </c>
      <c r="BR10" s="4" t="n">
        <f aca="false">AY10+AZ10+BG10+BH10</f>
        <v>0</v>
      </c>
      <c r="BS10" s="4" t="n">
        <f aca="false">BA10+BB10+BI10+BJ10</f>
        <v>0</v>
      </c>
      <c r="BT10" s="4" t="n">
        <f aca="false">SUM(BQ10:BS10)</f>
        <v>0</v>
      </c>
      <c r="BU10" s="15" t="e">
        <f aca="false">BR10/BT10</f>
        <v>#DIV/0!</v>
      </c>
      <c r="BV10" s="15" t="e">
        <f aca="false">BS10/BT10</f>
        <v>#DIV/0!</v>
      </c>
      <c r="BW10" s="4" t="n">
        <f aca="false">BC10+BD10+BK10+BL10</f>
        <v>0</v>
      </c>
      <c r="BX10" s="4" t="n">
        <f aca="false">SUM(AW10:BD10)</f>
        <v>0</v>
      </c>
      <c r="BY10" s="342" t="n">
        <f aca="false">SUM(BE10:BL10)</f>
        <v>0</v>
      </c>
      <c r="BZ10" s="343" t="n">
        <f aca="false">SUM(AW10:BL10)</f>
        <v>0</v>
      </c>
      <c r="CC10" s="15" t="e">
        <f aca="false">(BN10/DI10) - 1</f>
        <v>#DIV/0!</v>
      </c>
      <c r="CD10" s="15" t="e">
        <f aca="false">(BO10/DJ10) - 1</f>
        <v>#DIV/0!</v>
      </c>
      <c r="CE10" s="15" t="e">
        <f aca="false">(BP10/DK10) - 1</f>
        <v>#DIV/0!</v>
      </c>
      <c r="CF10" s="15" t="e">
        <f aca="false">(BQ10/DL10) - 1</f>
        <v>#DIV/0!</v>
      </c>
      <c r="CG10" s="15" t="e">
        <f aca="false">(BR10/DM10) - 1</f>
        <v>#DIV/0!</v>
      </c>
      <c r="CH10" s="15" t="e">
        <f aca="false">(BS10/DN10) - 1</f>
        <v>#DIV/0!</v>
      </c>
      <c r="CI10" s="15" t="e">
        <f aca="false">(BT10/DO10) - 1</f>
        <v>#DIV/0!</v>
      </c>
      <c r="CJ10" s="15" t="e">
        <f aca="false">(BU10/DP10) - 1</f>
        <v>#DIV/0!</v>
      </c>
      <c r="CK10" s="15" t="e">
        <f aca="false">(BV10/DQ10) - 1</f>
        <v>#DIV/0!</v>
      </c>
      <c r="CL10" s="15" t="e">
        <f aca="false">(BW10/DR10) - 1</f>
        <v>#DIV/0!</v>
      </c>
      <c r="CM10" s="15" t="e">
        <f aca="false">(BX10/DS10) - 1</f>
        <v>#DIV/0!</v>
      </c>
      <c r="CN10" s="15" t="e">
        <f aca="false">(BY10/DT10) - 1</f>
        <v>#DIV/0!</v>
      </c>
      <c r="CO10" s="15" t="e">
        <f aca="false">(BZ10/DU10) - 1</f>
        <v>#DIV/0!</v>
      </c>
    </row>
    <row r="11" customFormat="false" ht="21" hidden="false" customHeight="true" outlineLevel="0" collapsed="false">
      <c r="A11" s="349" t="n">
        <v>0.354166666666667</v>
      </c>
      <c r="B11" s="376"/>
      <c r="C11" s="377"/>
      <c r="D11" s="376"/>
      <c r="E11" s="377"/>
      <c r="F11" s="376"/>
      <c r="G11" s="377"/>
      <c r="H11" s="376"/>
      <c r="I11" s="377"/>
      <c r="J11" s="376"/>
      <c r="K11" s="377"/>
      <c r="L11" s="376"/>
      <c r="M11" s="377"/>
      <c r="N11" s="376"/>
      <c r="O11" s="377"/>
      <c r="P11" s="376"/>
      <c r="Q11" s="377"/>
      <c r="S11" s="340" t="n">
        <f aca="false">B11+D11+F11+H11+J11+L11+N11+P11</f>
        <v>0</v>
      </c>
      <c r="T11" s="4" t="n">
        <f aca="false">C11+E11+G11+I11+K11+M11+O11+Q11</f>
        <v>0</v>
      </c>
      <c r="U11" s="341" t="e">
        <f aca="false">T11/(T11+S11)</f>
        <v>#DIV/0!</v>
      </c>
      <c r="V11" s="4" t="n">
        <f aca="false">B11+C11+J11+K11</f>
        <v>0</v>
      </c>
      <c r="W11" s="4" t="n">
        <f aca="false">D11+E11+L11+M11</f>
        <v>0</v>
      </c>
      <c r="X11" s="4" t="n">
        <f aca="false">F11+G11+N11+O11</f>
        <v>0</v>
      </c>
      <c r="Y11" s="4" t="n">
        <f aca="false">SUM(V11:X11)</f>
        <v>0</v>
      </c>
      <c r="Z11" s="15" t="e">
        <f aca="false">W11/Y11</f>
        <v>#DIV/0!</v>
      </c>
      <c r="AA11" s="15" t="e">
        <f aca="false">X11/Y11</f>
        <v>#DIV/0!</v>
      </c>
      <c r="AB11" s="4" t="n">
        <f aca="false">H11+I11+P11+Q11</f>
        <v>0</v>
      </c>
      <c r="AC11" s="4" t="n">
        <f aca="false">SUM(B11:I11)</f>
        <v>0</v>
      </c>
      <c r="AD11" s="342" t="n">
        <f aca="false">SUM(J11:Q11)</f>
        <v>0</v>
      </c>
      <c r="AE11" s="343" t="n">
        <f aca="false">SUM(B11:Q11)</f>
        <v>0</v>
      </c>
      <c r="AH11" s="15" t="e">
        <f aca="false">(S11/BN11) - 1</f>
        <v>#DIV/0!</v>
      </c>
      <c r="AI11" s="15" t="e">
        <f aca="false">(T11/BO11) - 1</f>
        <v>#DIV/0!</v>
      </c>
      <c r="AJ11" s="15" t="e">
        <f aca="false">(U11/BP11) - 1</f>
        <v>#DIV/0!</v>
      </c>
      <c r="AK11" s="15" t="e">
        <f aca="false">(V11/BQ11) - 1</f>
        <v>#DIV/0!</v>
      </c>
      <c r="AL11" s="15" t="e">
        <f aca="false">(W11/BR11) - 1</f>
        <v>#DIV/0!</v>
      </c>
      <c r="AM11" s="15" t="e">
        <f aca="false">(X11/BS11) - 1</f>
        <v>#DIV/0!</v>
      </c>
      <c r="AN11" s="15" t="e">
        <f aca="false">(Y11/BT11) - 1</f>
        <v>#DIV/0!</v>
      </c>
      <c r="AO11" s="15" t="e">
        <f aca="false">(Z11/BU11) - 1</f>
        <v>#DIV/0!</v>
      </c>
      <c r="AP11" s="15" t="e">
        <f aca="false">(AA11/BV11) - 1</f>
        <v>#DIV/0!</v>
      </c>
      <c r="AQ11" s="15" t="e">
        <f aca="false">(AB11/BW11) - 1</f>
        <v>#DIV/0!</v>
      </c>
      <c r="AR11" s="15" t="e">
        <f aca="false">(AC11/BX11) - 1</f>
        <v>#DIV/0!</v>
      </c>
      <c r="AS11" s="15" t="e">
        <f aca="false">(AD11/BY11) - 1</f>
        <v>#DIV/0!</v>
      </c>
      <c r="AT11" s="15" t="e">
        <f aca="false">(AE11/BZ11) - 1</f>
        <v>#DIV/0!</v>
      </c>
      <c r="AV11" s="349" t="n">
        <v>0.354166666666667</v>
      </c>
      <c r="AW11" s="376"/>
      <c r="AX11" s="377"/>
      <c r="AY11" s="376"/>
      <c r="AZ11" s="377"/>
      <c r="BA11" s="376"/>
      <c r="BB11" s="377"/>
      <c r="BC11" s="376"/>
      <c r="BD11" s="377"/>
      <c r="BE11" s="376"/>
      <c r="BF11" s="377"/>
      <c r="BG11" s="376"/>
      <c r="BH11" s="377"/>
      <c r="BI11" s="376"/>
      <c r="BJ11" s="377"/>
      <c r="BK11" s="376"/>
      <c r="BL11" s="377"/>
      <c r="BN11" s="340" t="n">
        <f aca="false">AW11+AY11+BA11+BC11+BE11+BG11+BI11+BK11</f>
        <v>0</v>
      </c>
      <c r="BO11" s="4" t="n">
        <f aca="false">AX11+AZ11+BB11+BD11+BF11+BH11+BJ11+BL11</f>
        <v>0</v>
      </c>
      <c r="BP11" s="341" t="e">
        <f aca="false">BO11/(BO11+BN11)</f>
        <v>#DIV/0!</v>
      </c>
      <c r="BQ11" s="4" t="n">
        <f aca="false">AW11+AX11+BE11+BF11</f>
        <v>0</v>
      </c>
      <c r="BR11" s="4" t="n">
        <f aca="false">AY11+AZ11+BG11+BH11</f>
        <v>0</v>
      </c>
      <c r="BS11" s="4" t="n">
        <f aca="false">BA11+BB11+BI11+BJ11</f>
        <v>0</v>
      </c>
      <c r="BT11" s="4" t="n">
        <f aca="false">SUM(BQ11:BS11)</f>
        <v>0</v>
      </c>
      <c r="BU11" s="15" t="e">
        <f aca="false">BR11/BT11</f>
        <v>#DIV/0!</v>
      </c>
      <c r="BV11" s="15" t="e">
        <f aca="false">BS11/BT11</f>
        <v>#DIV/0!</v>
      </c>
      <c r="BW11" s="4" t="n">
        <f aca="false">BC11+BD11+BK11+BL11</f>
        <v>0</v>
      </c>
      <c r="BX11" s="4" t="n">
        <f aca="false">SUM(AW11:BD11)</f>
        <v>0</v>
      </c>
      <c r="BY11" s="342" t="n">
        <f aca="false">SUM(BE11:BL11)</f>
        <v>0</v>
      </c>
      <c r="BZ11" s="343" t="n">
        <f aca="false">SUM(AW11:BL11)</f>
        <v>0</v>
      </c>
      <c r="CC11" s="15" t="e">
        <f aca="false">(BN11/DI11) - 1</f>
        <v>#DIV/0!</v>
      </c>
      <c r="CD11" s="15" t="e">
        <f aca="false">(BO11/DJ11) - 1</f>
        <v>#DIV/0!</v>
      </c>
      <c r="CE11" s="15" t="e">
        <f aca="false">(BP11/DK11) - 1</f>
        <v>#DIV/0!</v>
      </c>
      <c r="CF11" s="15" t="e">
        <f aca="false">(BQ11/DL11) - 1</f>
        <v>#DIV/0!</v>
      </c>
      <c r="CG11" s="15" t="e">
        <f aca="false">(BR11/DM11) - 1</f>
        <v>#DIV/0!</v>
      </c>
      <c r="CH11" s="15" t="e">
        <f aca="false">(BS11/DN11) - 1</f>
        <v>#DIV/0!</v>
      </c>
      <c r="CI11" s="15" t="e">
        <f aca="false">(BT11/DO11) - 1</f>
        <v>#DIV/0!</v>
      </c>
      <c r="CJ11" s="15" t="e">
        <f aca="false">(BU11/DP11) - 1</f>
        <v>#DIV/0!</v>
      </c>
      <c r="CK11" s="15" t="e">
        <f aca="false">(BV11/DQ11) - 1</f>
        <v>#DIV/0!</v>
      </c>
      <c r="CL11" s="15" t="e">
        <f aca="false">(BW11/DR11) - 1</f>
        <v>#DIV/0!</v>
      </c>
      <c r="CM11" s="15" t="e">
        <f aca="false">(BX11/DS11) - 1</f>
        <v>#DIV/0!</v>
      </c>
      <c r="CN11" s="15" t="e">
        <f aca="false">(BY11/DT11) - 1</f>
        <v>#DIV/0!</v>
      </c>
      <c r="CO11" s="15" t="e">
        <f aca="false">(BZ11/DU11) - 1</f>
        <v>#DIV/0!</v>
      </c>
    </row>
    <row r="12" customFormat="false" ht="21" hidden="false" customHeight="true" outlineLevel="0" collapsed="false">
      <c r="A12" s="349" t="n">
        <v>0.364583333333333</v>
      </c>
      <c r="B12" s="376"/>
      <c r="C12" s="377"/>
      <c r="D12" s="376"/>
      <c r="E12" s="377"/>
      <c r="F12" s="376"/>
      <c r="G12" s="377"/>
      <c r="H12" s="376"/>
      <c r="I12" s="377"/>
      <c r="J12" s="376"/>
      <c r="K12" s="377"/>
      <c r="L12" s="376"/>
      <c r="M12" s="377"/>
      <c r="N12" s="376"/>
      <c r="O12" s="377"/>
      <c r="P12" s="376"/>
      <c r="Q12" s="377"/>
      <c r="S12" s="340" t="n">
        <f aca="false">B12+D12+F12+H12+J12+L12+N12+P12</f>
        <v>0</v>
      </c>
      <c r="T12" s="4" t="n">
        <f aca="false">C12+E12+G12+I12+K12+M12+O12+Q12</f>
        <v>0</v>
      </c>
      <c r="U12" s="341" t="e">
        <f aca="false">T12/(T12+S12)</f>
        <v>#DIV/0!</v>
      </c>
      <c r="V12" s="4" t="n">
        <f aca="false">B12+C12+J12+K12</f>
        <v>0</v>
      </c>
      <c r="W12" s="4" t="n">
        <f aca="false">D12+E12+L12+M12</f>
        <v>0</v>
      </c>
      <c r="X12" s="4" t="n">
        <f aca="false">F12+G12+N12+O12</f>
        <v>0</v>
      </c>
      <c r="Y12" s="4" t="n">
        <f aca="false">SUM(V12:X12)</f>
        <v>0</v>
      </c>
      <c r="Z12" s="15" t="e">
        <f aca="false">W12/Y12</f>
        <v>#DIV/0!</v>
      </c>
      <c r="AA12" s="15" t="e">
        <f aca="false">X12/Y12</f>
        <v>#DIV/0!</v>
      </c>
      <c r="AB12" s="4" t="n">
        <f aca="false">H12+I12+P12+Q12</f>
        <v>0</v>
      </c>
      <c r="AC12" s="4" t="n">
        <f aca="false">SUM(B12:I12)</f>
        <v>0</v>
      </c>
      <c r="AD12" s="342" t="n">
        <f aca="false">SUM(J12:Q12)</f>
        <v>0</v>
      </c>
      <c r="AE12" s="343" t="n">
        <f aca="false">SUM(B12:Q12)</f>
        <v>0</v>
      </c>
      <c r="AH12" s="15" t="e">
        <f aca="false">(S12/BN12) - 1</f>
        <v>#DIV/0!</v>
      </c>
      <c r="AI12" s="15" t="e">
        <f aca="false">(T12/BO12) - 1</f>
        <v>#DIV/0!</v>
      </c>
      <c r="AJ12" s="15" t="e">
        <f aca="false">(U12/BP12) - 1</f>
        <v>#DIV/0!</v>
      </c>
      <c r="AK12" s="15" t="e">
        <f aca="false">(V12/BQ12) - 1</f>
        <v>#DIV/0!</v>
      </c>
      <c r="AL12" s="15" t="e">
        <f aca="false">(W12/BR12) - 1</f>
        <v>#DIV/0!</v>
      </c>
      <c r="AM12" s="15" t="e">
        <f aca="false">(X12/BS12) - 1</f>
        <v>#DIV/0!</v>
      </c>
      <c r="AN12" s="15" t="e">
        <f aca="false">(Y12/BT12) - 1</f>
        <v>#DIV/0!</v>
      </c>
      <c r="AO12" s="15" t="e">
        <f aca="false">(Z12/BU12) - 1</f>
        <v>#DIV/0!</v>
      </c>
      <c r="AP12" s="15" t="e">
        <f aca="false">(AA12/BV12) - 1</f>
        <v>#DIV/0!</v>
      </c>
      <c r="AQ12" s="15" t="e">
        <f aca="false">(AB12/BW12) - 1</f>
        <v>#DIV/0!</v>
      </c>
      <c r="AR12" s="15" t="e">
        <f aca="false">(AC12/BX12) - 1</f>
        <v>#DIV/0!</v>
      </c>
      <c r="AS12" s="15" t="e">
        <f aca="false">(AD12/BY12) - 1</f>
        <v>#DIV/0!</v>
      </c>
      <c r="AT12" s="15" t="e">
        <f aca="false">(AE12/BZ12) - 1</f>
        <v>#DIV/0!</v>
      </c>
      <c r="AV12" s="349" t="n">
        <v>0.364583333333333</v>
      </c>
      <c r="AW12" s="376"/>
      <c r="AX12" s="377"/>
      <c r="AY12" s="376"/>
      <c r="AZ12" s="377"/>
      <c r="BA12" s="376"/>
      <c r="BB12" s="377"/>
      <c r="BC12" s="376"/>
      <c r="BD12" s="377"/>
      <c r="BE12" s="376"/>
      <c r="BF12" s="377"/>
      <c r="BG12" s="376"/>
      <c r="BH12" s="377"/>
      <c r="BI12" s="376"/>
      <c r="BJ12" s="377"/>
      <c r="BK12" s="376"/>
      <c r="BL12" s="377"/>
      <c r="BN12" s="340" t="n">
        <f aca="false">AW12+AY12+BA12+BC12+BE12+BG12+BI12+BK12</f>
        <v>0</v>
      </c>
      <c r="BO12" s="4" t="n">
        <f aca="false">AX12+AZ12+BB12+BD12+BF12+BH12+BJ12+BL12</f>
        <v>0</v>
      </c>
      <c r="BP12" s="341" t="e">
        <f aca="false">BO12/(BO12+BN12)</f>
        <v>#DIV/0!</v>
      </c>
      <c r="BQ12" s="4" t="n">
        <f aca="false">AW12+AX12+BE12+BF12</f>
        <v>0</v>
      </c>
      <c r="BR12" s="4" t="n">
        <f aca="false">AY12+AZ12+BG12+BH12</f>
        <v>0</v>
      </c>
      <c r="BS12" s="4" t="n">
        <f aca="false">BA12+BB12+BI12+BJ12</f>
        <v>0</v>
      </c>
      <c r="BT12" s="4" t="n">
        <f aca="false">SUM(BQ12:BS12)</f>
        <v>0</v>
      </c>
      <c r="BU12" s="15" t="e">
        <f aca="false">BR12/BT12</f>
        <v>#DIV/0!</v>
      </c>
      <c r="BV12" s="15" t="e">
        <f aca="false">BS12/BT12</f>
        <v>#DIV/0!</v>
      </c>
      <c r="BW12" s="4" t="n">
        <f aca="false">BC12+BD12+BK12+BL12</f>
        <v>0</v>
      </c>
      <c r="BX12" s="4" t="n">
        <f aca="false">SUM(AW12:BD12)</f>
        <v>0</v>
      </c>
      <c r="BY12" s="342" t="n">
        <f aca="false">SUM(BE12:BL12)</f>
        <v>0</v>
      </c>
      <c r="BZ12" s="343" t="n">
        <f aca="false">SUM(AW12:BL12)</f>
        <v>0</v>
      </c>
      <c r="CC12" s="15" t="e">
        <f aca="false">(BN12/DI12) - 1</f>
        <v>#DIV/0!</v>
      </c>
      <c r="CD12" s="15" t="e">
        <f aca="false">(BO12/DJ12) - 1</f>
        <v>#DIV/0!</v>
      </c>
      <c r="CE12" s="15" t="e">
        <f aca="false">(BP12/DK12) - 1</f>
        <v>#DIV/0!</v>
      </c>
      <c r="CF12" s="15" t="e">
        <f aca="false">(BQ12/DL12) - 1</f>
        <v>#DIV/0!</v>
      </c>
      <c r="CG12" s="15" t="e">
        <f aca="false">(BR12/DM12) - 1</f>
        <v>#DIV/0!</v>
      </c>
      <c r="CH12" s="15" t="e">
        <f aca="false">(BS12/DN12) - 1</f>
        <v>#DIV/0!</v>
      </c>
      <c r="CI12" s="15" t="e">
        <f aca="false">(BT12/DO12) - 1</f>
        <v>#DIV/0!</v>
      </c>
      <c r="CJ12" s="15" t="e">
        <f aca="false">(BU12/DP12) - 1</f>
        <v>#DIV/0!</v>
      </c>
      <c r="CK12" s="15" t="e">
        <f aca="false">(BV12/DQ12) - 1</f>
        <v>#DIV/0!</v>
      </c>
      <c r="CL12" s="15" t="e">
        <f aca="false">(BW12/DR12) - 1</f>
        <v>#DIV/0!</v>
      </c>
      <c r="CM12" s="15" t="e">
        <f aca="false">(BX12/DS12) - 1</f>
        <v>#DIV/0!</v>
      </c>
      <c r="CN12" s="15" t="e">
        <f aca="false">(BY12/DT12) - 1</f>
        <v>#DIV/0!</v>
      </c>
      <c r="CO12" s="15" t="e">
        <f aca="false">(BZ12/DU12) - 1</f>
        <v>#DIV/0!</v>
      </c>
    </row>
    <row r="13" customFormat="false" ht="21" hidden="false" customHeight="true" outlineLevel="0" collapsed="false">
      <c r="A13" s="349" t="n">
        <v>0.375</v>
      </c>
      <c r="B13" s="379"/>
      <c r="C13" s="380"/>
      <c r="D13" s="379"/>
      <c r="E13" s="380"/>
      <c r="F13" s="379"/>
      <c r="G13" s="380"/>
      <c r="H13" s="379"/>
      <c r="I13" s="380"/>
      <c r="J13" s="379"/>
      <c r="K13" s="380"/>
      <c r="L13" s="379"/>
      <c r="M13" s="380"/>
      <c r="N13" s="379"/>
      <c r="O13" s="380"/>
      <c r="P13" s="379"/>
      <c r="Q13" s="380"/>
      <c r="S13" s="351"/>
      <c r="T13" s="352"/>
      <c r="U13" s="353"/>
      <c r="V13" s="352"/>
      <c r="W13" s="352"/>
      <c r="X13" s="352"/>
      <c r="Y13" s="352"/>
      <c r="Z13" s="15"/>
      <c r="AA13" s="15"/>
      <c r="AB13" s="352"/>
      <c r="AC13" s="352"/>
      <c r="AD13" s="354"/>
      <c r="AE13" s="355"/>
      <c r="AH13" s="347"/>
      <c r="AI13" s="15"/>
      <c r="AJ13" s="15"/>
      <c r="AK13" s="15"/>
      <c r="AL13" s="15"/>
      <c r="AM13" s="15"/>
      <c r="AN13" s="15"/>
      <c r="AO13" s="15"/>
      <c r="AP13" s="15"/>
      <c r="AQ13" s="15"/>
      <c r="AR13" s="15"/>
      <c r="AS13" s="15"/>
      <c r="AT13" s="348"/>
      <c r="AV13" s="349" t="n">
        <v>0.375</v>
      </c>
      <c r="AW13" s="379"/>
      <c r="AX13" s="380"/>
      <c r="AY13" s="379"/>
      <c r="AZ13" s="380"/>
      <c r="BA13" s="379"/>
      <c r="BB13" s="380"/>
      <c r="BC13" s="379"/>
      <c r="BD13" s="380"/>
      <c r="BE13" s="379"/>
      <c r="BF13" s="380"/>
      <c r="BG13" s="379"/>
      <c r="BH13" s="380"/>
      <c r="BI13" s="379"/>
      <c r="BJ13" s="380"/>
      <c r="BK13" s="379"/>
      <c r="BL13" s="380"/>
      <c r="BN13" s="351"/>
      <c r="BO13" s="352"/>
      <c r="BP13" s="353"/>
      <c r="BQ13" s="352"/>
      <c r="BR13" s="352"/>
      <c r="BS13" s="352"/>
      <c r="BT13" s="352"/>
      <c r="BU13" s="15"/>
      <c r="BV13" s="15"/>
      <c r="BW13" s="352"/>
      <c r="BX13" s="352"/>
      <c r="BY13" s="354"/>
      <c r="BZ13" s="355"/>
      <c r="CC13" s="347"/>
      <c r="CD13" s="15"/>
      <c r="CE13" s="15"/>
      <c r="CF13" s="15"/>
      <c r="CG13" s="15"/>
      <c r="CH13" s="15"/>
      <c r="CI13" s="15"/>
      <c r="CJ13" s="15"/>
      <c r="CK13" s="15"/>
      <c r="CL13" s="15"/>
      <c r="CM13" s="15"/>
      <c r="CN13" s="15"/>
      <c r="CO13" s="348"/>
    </row>
    <row r="14" customFormat="false" ht="14.25" hidden="false" customHeight="false" outlineLevel="0" collapsed="false">
      <c r="A14" s="356" t="s">
        <v>17</v>
      </c>
      <c r="B14" s="357" t="n">
        <f aca="false">SUM(B5:B12)</f>
        <v>0</v>
      </c>
      <c r="C14" s="357" t="n">
        <f aca="false">SUM(C5:C12)</f>
        <v>0</v>
      </c>
      <c r="D14" s="357" t="n">
        <f aca="false">SUM(D5:D12)</f>
        <v>0</v>
      </c>
      <c r="E14" s="357" t="n">
        <f aca="false">SUM(E5:E12)</f>
        <v>0</v>
      </c>
      <c r="F14" s="357" t="n">
        <f aca="false">SUM(F5:F12)</f>
        <v>0</v>
      </c>
      <c r="G14" s="357" t="n">
        <f aca="false">SUM(G5:G12)</f>
        <v>0</v>
      </c>
      <c r="H14" s="357" t="n">
        <f aca="false">SUM(H5:H12)</f>
        <v>0</v>
      </c>
      <c r="I14" s="357" t="n">
        <f aca="false">SUM(I5:I12)</f>
        <v>0</v>
      </c>
      <c r="J14" s="357" t="n">
        <f aca="false">SUM(J5:J12)</f>
        <v>0</v>
      </c>
      <c r="K14" s="357" t="n">
        <f aca="false">SUM(K5:K12)</f>
        <v>0</v>
      </c>
      <c r="L14" s="357" t="n">
        <f aca="false">SUM(L5:L12)</f>
        <v>0</v>
      </c>
      <c r="M14" s="357" t="n">
        <f aca="false">SUM(M5:M12)</f>
        <v>0</v>
      </c>
      <c r="N14" s="357" t="n">
        <f aca="false">SUM(N5:N12)</f>
        <v>0</v>
      </c>
      <c r="O14" s="357" t="n">
        <f aca="false">SUM(O5:O12)</f>
        <v>0</v>
      </c>
      <c r="P14" s="357" t="n">
        <f aca="false">SUM(P5:P12)</f>
        <v>0</v>
      </c>
      <c r="Q14" s="357" t="n">
        <f aca="false">SUM(Q5:Q12)</f>
        <v>0</v>
      </c>
      <c r="S14" s="358" t="n">
        <f aca="false">B14+D14+F14+H14+J14+L14+N14+P14</f>
        <v>0</v>
      </c>
      <c r="T14" s="359" t="n">
        <f aca="false">C14+E14+G14+I14+K14+M14+O14+Q14</f>
        <v>0</v>
      </c>
      <c r="U14" s="360" t="e">
        <f aca="false">T14/(T14+S14)</f>
        <v>#DIV/0!</v>
      </c>
      <c r="V14" s="359" t="n">
        <f aca="false">B14+C14+J14+K14</f>
        <v>0</v>
      </c>
      <c r="W14" s="359" t="n">
        <f aca="false">D14+E14+L14+M14</f>
        <v>0</v>
      </c>
      <c r="X14" s="359" t="n">
        <f aca="false">F14+G14+N14+O14</f>
        <v>0</v>
      </c>
      <c r="Y14" s="359" t="n">
        <f aca="false">SUM(V14:X14)</f>
        <v>0</v>
      </c>
      <c r="Z14" s="15" t="e">
        <f aca="false">W14/Y14</f>
        <v>#DIV/0!</v>
      </c>
      <c r="AA14" s="15" t="e">
        <f aca="false">X14/Y14</f>
        <v>#DIV/0!</v>
      </c>
      <c r="AB14" s="359" t="n">
        <f aca="false">H14+I14+P14+Q14</f>
        <v>0</v>
      </c>
      <c r="AC14" s="359" t="n">
        <f aca="false">SUM(B14:I14)</f>
        <v>0</v>
      </c>
      <c r="AD14" s="361" t="n">
        <f aca="false">SUM(J14:Q14)</f>
        <v>0</v>
      </c>
      <c r="AE14" s="362" t="n">
        <f aca="false">SUM(B14:Q14)</f>
        <v>0</v>
      </c>
      <c r="AH14" s="15" t="e">
        <f aca="false">(S14/BN14) - 1</f>
        <v>#DIV/0!</v>
      </c>
      <c r="AI14" s="15" t="e">
        <f aca="false">(T14/BO14) - 1</f>
        <v>#DIV/0!</v>
      </c>
      <c r="AJ14" s="15" t="e">
        <f aca="false">(U14/BP14) - 1</f>
        <v>#DIV/0!</v>
      </c>
      <c r="AK14" s="15" t="e">
        <f aca="false">(V14/BQ14) - 1</f>
        <v>#DIV/0!</v>
      </c>
      <c r="AL14" s="15" t="e">
        <f aca="false">(W14/BR14) - 1</f>
        <v>#DIV/0!</v>
      </c>
      <c r="AM14" s="15" t="e">
        <f aca="false">(X14/BS14) - 1</f>
        <v>#DIV/0!</v>
      </c>
      <c r="AN14" s="15" t="e">
        <f aca="false">(Y14/BT14) - 1</f>
        <v>#DIV/0!</v>
      </c>
      <c r="AO14" s="15" t="e">
        <f aca="false">(Z14/BU14) - 1</f>
        <v>#DIV/0!</v>
      </c>
      <c r="AP14" s="15" t="e">
        <f aca="false">(AA14/BV14) - 1</f>
        <v>#DIV/0!</v>
      </c>
      <c r="AQ14" s="15" t="e">
        <f aca="false">(AB14/BW14) - 1</f>
        <v>#DIV/0!</v>
      </c>
      <c r="AR14" s="15" t="e">
        <f aca="false">(AC14/BX14) - 1</f>
        <v>#DIV/0!</v>
      </c>
      <c r="AS14" s="15" t="e">
        <f aca="false">(AD14/BY14) - 1</f>
        <v>#DIV/0!</v>
      </c>
      <c r="AT14" s="15" t="e">
        <f aca="false">(AE14/BZ14) - 1</f>
        <v>#DIV/0!</v>
      </c>
      <c r="AV14" s="356" t="s">
        <v>17</v>
      </c>
      <c r="AW14" s="357" t="n">
        <f aca="false">SUM(AW5:AW12)</f>
        <v>0</v>
      </c>
      <c r="AX14" s="357" t="n">
        <f aca="false">SUM(AX5:AX12)</f>
        <v>0</v>
      </c>
      <c r="AY14" s="357" t="n">
        <f aca="false">SUM(AY5:AY12)</f>
        <v>0</v>
      </c>
      <c r="AZ14" s="357" t="n">
        <f aca="false">SUM(AZ5:AZ12)</f>
        <v>0</v>
      </c>
      <c r="BA14" s="357" t="n">
        <f aca="false">SUM(BA5:BA12)</f>
        <v>0</v>
      </c>
      <c r="BB14" s="357" t="n">
        <f aca="false">SUM(BB5:BB12)</f>
        <v>0</v>
      </c>
      <c r="BC14" s="357" t="n">
        <f aca="false">SUM(BC5:BC12)</f>
        <v>0</v>
      </c>
      <c r="BD14" s="357" t="n">
        <f aca="false">SUM(BD5:BD12)</f>
        <v>0</v>
      </c>
      <c r="BE14" s="357" t="n">
        <f aca="false">SUM(BE5:BE12)</f>
        <v>0</v>
      </c>
      <c r="BF14" s="357" t="n">
        <f aca="false">SUM(BF5:BF12)</f>
        <v>0</v>
      </c>
      <c r="BG14" s="357" t="n">
        <f aca="false">SUM(BG5:BG12)</f>
        <v>0</v>
      </c>
      <c r="BH14" s="357" t="n">
        <f aca="false">SUM(BH5:BH12)</f>
        <v>0</v>
      </c>
      <c r="BI14" s="357" t="n">
        <f aca="false">SUM(BI5:BI12)</f>
        <v>0</v>
      </c>
      <c r="BJ14" s="357" t="n">
        <f aca="false">SUM(BJ5:BJ12)</f>
        <v>0</v>
      </c>
      <c r="BK14" s="357" t="n">
        <f aca="false">SUM(BK5:BK12)</f>
        <v>0</v>
      </c>
      <c r="BL14" s="357" t="n">
        <f aca="false">SUM(BL5:BL12)</f>
        <v>0</v>
      </c>
      <c r="BN14" s="358" t="n">
        <f aca="false">AW14+AY14+BA14+BC14+BE14+BG14+BI14+BK14</f>
        <v>0</v>
      </c>
      <c r="BO14" s="359" t="n">
        <f aca="false">AX14+AZ14+BB14+BD14+BF14+BH14+BJ14+BL14</f>
        <v>0</v>
      </c>
      <c r="BP14" s="360" t="e">
        <f aca="false">BO14/(BO14+BN14)</f>
        <v>#DIV/0!</v>
      </c>
      <c r="BQ14" s="359" t="n">
        <f aca="false">AW14+AX14+BE14+BF14</f>
        <v>0</v>
      </c>
      <c r="BR14" s="359" t="n">
        <f aca="false">AY14+AZ14+BG14+BH14</f>
        <v>0</v>
      </c>
      <c r="BS14" s="359" t="n">
        <f aca="false">BA14+BB14+BI14+BJ14</f>
        <v>0</v>
      </c>
      <c r="BT14" s="359" t="n">
        <f aca="false">SUM(BQ14:BS14)</f>
        <v>0</v>
      </c>
      <c r="BU14" s="15" t="e">
        <f aca="false">BR14/BT14</f>
        <v>#DIV/0!</v>
      </c>
      <c r="BV14" s="15" t="e">
        <f aca="false">BS14/BT14</f>
        <v>#DIV/0!</v>
      </c>
      <c r="BW14" s="359" t="n">
        <f aca="false">BC14+BD14+BK14+BL14</f>
        <v>0</v>
      </c>
      <c r="BX14" s="359" t="n">
        <f aca="false">SUM(AW14:BD14)</f>
        <v>0</v>
      </c>
      <c r="BY14" s="361" t="n">
        <f aca="false">SUM(BE14:BL14)</f>
        <v>0</v>
      </c>
      <c r="BZ14" s="362" t="n">
        <f aca="false">SUM(AW14:BL14)</f>
        <v>0</v>
      </c>
      <c r="CC14" s="15" t="e">
        <f aca="false">(BN14/DI14) - 1</f>
        <v>#DIV/0!</v>
      </c>
      <c r="CD14" s="15" t="e">
        <f aca="false">(BO14/DJ14) - 1</f>
        <v>#DIV/0!</v>
      </c>
      <c r="CE14" s="15" t="e">
        <f aca="false">(BP14/DK14) - 1</f>
        <v>#DIV/0!</v>
      </c>
      <c r="CF14" s="15" t="e">
        <f aca="false">(BQ14/DL14) - 1</f>
        <v>#DIV/0!</v>
      </c>
      <c r="CG14" s="15" t="e">
        <f aca="false">(BR14/DM14) - 1</f>
        <v>#DIV/0!</v>
      </c>
      <c r="CH14" s="15" t="e">
        <f aca="false">(BS14/DN14) - 1</f>
        <v>#DIV/0!</v>
      </c>
      <c r="CI14" s="15" t="e">
        <f aca="false">(BT14/DO14) - 1</f>
        <v>#DIV/0!</v>
      </c>
      <c r="CJ14" s="15" t="e">
        <f aca="false">(BU14/DP14) - 1</f>
        <v>#DIV/0!</v>
      </c>
      <c r="CK14" s="15" t="e">
        <f aca="false">(BV14/DQ14) - 1</f>
        <v>#DIV/0!</v>
      </c>
      <c r="CL14" s="15" t="e">
        <f aca="false">(BW14/DR14) - 1</f>
        <v>#DIV/0!</v>
      </c>
      <c r="CM14" s="15" t="e">
        <f aca="false">(BX14/DS14) - 1</f>
        <v>#DIV/0!</v>
      </c>
      <c r="CN14" s="15" t="e">
        <f aca="false">(BY14/DT14) - 1</f>
        <v>#DIV/0!</v>
      </c>
      <c r="CO14" s="15" t="e">
        <f aca="false">(BZ14/DU14) - 1</f>
        <v>#DIV/0!</v>
      </c>
    </row>
    <row r="15" customFormat="false" ht="14.25" hidden="false" customHeight="false" outlineLevel="0" collapsed="false">
      <c r="A15" s="356" t="s">
        <v>204</v>
      </c>
      <c r="B15" s="356" t="n">
        <f aca="false">SUM(B7:B10)</f>
        <v>0</v>
      </c>
      <c r="C15" s="356" t="n">
        <f aca="false">SUM(C7:C10)</f>
        <v>0</v>
      </c>
      <c r="D15" s="356" t="n">
        <f aca="false">SUM(D7:D10)</f>
        <v>0</v>
      </c>
      <c r="E15" s="356" t="n">
        <f aca="false">SUM(E7:E10)</f>
        <v>0</v>
      </c>
      <c r="F15" s="356" t="n">
        <f aca="false">SUM(F7:F10)</f>
        <v>0</v>
      </c>
      <c r="G15" s="356" t="n">
        <f aca="false">SUM(G7:G10)</f>
        <v>0</v>
      </c>
      <c r="H15" s="356" t="n">
        <f aca="false">SUM(H7:H10)</f>
        <v>0</v>
      </c>
      <c r="I15" s="356" t="n">
        <f aca="false">SUM(I7:I10)</f>
        <v>0</v>
      </c>
      <c r="J15" s="356" t="n">
        <f aca="false">SUM(J7:J10)</f>
        <v>0</v>
      </c>
      <c r="K15" s="356" t="n">
        <f aca="false">SUM(K7:K10)</f>
        <v>0</v>
      </c>
      <c r="L15" s="356" t="n">
        <f aca="false">SUM(L7:L10)</f>
        <v>0</v>
      </c>
      <c r="M15" s="356" t="n">
        <f aca="false">SUM(M7:M10)</f>
        <v>0</v>
      </c>
      <c r="N15" s="356" t="n">
        <f aca="false">SUM(N7:N10)</f>
        <v>0</v>
      </c>
      <c r="O15" s="356" t="n">
        <f aca="false">SUM(O7:O10)</f>
        <v>0</v>
      </c>
      <c r="P15" s="356" t="n">
        <f aca="false">SUM(P7:P10)</f>
        <v>0</v>
      </c>
      <c r="Q15" s="356" t="n">
        <f aca="false">SUM(Q7:Q10)</f>
        <v>0</v>
      </c>
      <c r="S15" s="364" t="n">
        <f aca="false">B15+D15+F15+H15+J15+L15+N15+P15</f>
        <v>0</v>
      </c>
      <c r="T15" s="363" t="n">
        <f aca="false">C15+E15+G15+I15+K15+M15+O15+Q15</f>
        <v>0</v>
      </c>
      <c r="U15" s="365" t="e">
        <f aca="false">T15/(T15+S15)</f>
        <v>#DIV/0!</v>
      </c>
      <c r="V15" s="363" t="n">
        <f aca="false">B15+C15+J15+K15</f>
        <v>0</v>
      </c>
      <c r="W15" s="363" t="n">
        <f aca="false">D15+E15+L15+M15</f>
        <v>0</v>
      </c>
      <c r="X15" s="363" t="n">
        <f aca="false">F15+G15+N15+O15</f>
        <v>0</v>
      </c>
      <c r="Y15" s="363" t="n">
        <f aca="false">SUM(V15:X15)</f>
        <v>0</v>
      </c>
      <c r="Z15" s="366" t="e">
        <f aca="false">W15/Y15</f>
        <v>#DIV/0!</v>
      </c>
      <c r="AA15" s="366" t="e">
        <f aca="false">X15/Y15</f>
        <v>#DIV/0!</v>
      </c>
      <c r="AB15" s="363" t="n">
        <f aca="false">H15+I15+P15+Q15</f>
        <v>0</v>
      </c>
      <c r="AC15" s="363" t="n">
        <f aca="false">SUM(B15:I15)</f>
        <v>0</v>
      </c>
      <c r="AD15" s="367" t="n">
        <f aca="false">SUM(J15:Q15)</f>
        <v>0</v>
      </c>
      <c r="AE15" s="35" t="n">
        <f aca="false">SUM(B15:Q15)</f>
        <v>0</v>
      </c>
      <c r="AH15" s="15" t="e">
        <f aca="false">(S15/BN15) - 1</f>
        <v>#DIV/0!</v>
      </c>
      <c r="AI15" s="15" t="e">
        <f aca="false">(T15/BO15) - 1</f>
        <v>#DIV/0!</v>
      </c>
      <c r="AJ15" s="15" t="e">
        <f aca="false">(U15/BP15) - 1</f>
        <v>#DIV/0!</v>
      </c>
      <c r="AK15" s="15" t="e">
        <f aca="false">(V15/BQ15) - 1</f>
        <v>#DIV/0!</v>
      </c>
      <c r="AL15" s="15" t="e">
        <f aca="false">(W15/BR15) - 1</f>
        <v>#DIV/0!</v>
      </c>
      <c r="AM15" s="15" t="e">
        <f aca="false">(X15/BS15) - 1</f>
        <v>#DIV/0!</v>
      </c>
      <c r="AN15" s="15" t="e">
        <f aca="false">(Y15/BT15) - 1</f>
        <v>#DIV/0!</v>
      </c>
      <c r="AO15" s="15" t="e">
        <f aca="false">(Z15/BU15) - 1</f>
        <v>#DIV/0!</v>
      </c>
      <c r="AP15" s="15" t="e">
        <f aca="false">(AA15/BV15) - 1</f>
        <v>#DIV/0!</v>
      </c>
      <c r="AQ15" s="15" t="e">
        <f aca="false">(AB15/BW15) - 1</f>
        <v>#DIV/0!</v>
      </c>
      <c r="AR15" s="15" t="e">
        <f aca="false">(AC15/BX15) - 1</f>
        <v>#DIV/0!</v>
      </c>
      <c r="AS15" s="15" t="e">
        <f aca="false">(AD15/BY15) - 1</f>
        <v>#DIV/0!</v>
      </c>
      <c r="AT15" s="15" t="e">
        <f aca="false">(AE15/BZ15) - 1</f>
        <v>#DIV/0!</v>
      </c>
      <c r="AV15" s="356" t="s">
        <v>204</v>
      </c>
      <c r="AW15" s="356" t="n">
        <f aca="false">SUM(AW7:AW10)</f>
        <v>0</v>
      </c>
      <c r="AX15" s="356" t="n">
        <f aca="false">SUM(AX7:AX10)</f>
        <v>0</v>
      </c>
      <c r="AY15" s="356" t="n">
        <f aca="false">SUM(AY7:AY10)</f>
        <v>0</v>
      </c>
      <c r="AZ15" s="356" t="n">
        <f aca="false">SUM(AZ7:AZ10)</f>
        <v>0</v>
      </c>
      <c r="BA15" s="356" t="n">
        <f aca="false">SUM(BA7:BA10)</f>
        <v>0</v>
      </c>
      <c r="BB15" s="356" t="n">
        <f aca="false">SUM(BB7:BB10)</f>
        <v>0</v>
      </c>
      <c r="BC15" s="356" t="n">
        <f aca="false">SUM(BC7:BC10)</f>
        <v>0</v>
      </c>
      <c r="BD15" s="356" t="n">
        <f aca="false">SUM(BD7:BD10)</f>
        <v>0</v>
      </c>
      <c r="BE15" s="356" t="n">
        <f aca="false">SUM(BE7:BE10)</f>
        <v>0</v>
      </c>
      <c r="BF15" s="356" t="n">
        <f aca="false">SUM(BF7:BF10)</f>
        <v>0</v>
      </c>
      <c r="BG15" s="356" t="n">
        <f aca="false">SUM(BG7:BG10)</f>
        <v>0</v>
      </c>
      <c r="BH15" s="356" t="n">
        <f aca="false">SUM(BH7:BH10)</f>
        <v>0</v>
      </c>
      <c r="BI15" s="356" t="n">
        <f aca="false">SUM(BI7:BI10)</f>
        <v>0</v>
      </c>
      <c r="BJ15" s="356" t="n">
        <f aca="false">SUM(BJ7:BJ10)</f>
        <v>0</v>
      </c>
      <c r="BK15" s="356" t="n">
        <f aca="false">SUM(BK7:BK10)</f>
        <v>0</v>
      </c>
      <c r="BL15" s="356" t="n">
        <f aca="false">SUM(BL7:BL10)</f>
        <v>0</v>
      </c>
      <c r="BN15" s="364" t="n">
        <f aca="false">AW15+AY15+BA15+BC15+BE15+BG15+BI15+BK15</f>
        <v>0</v>
      </c>
      <c r="BO15" s="363" t="n">
        <f aca="false">AX15+AZ15+BB15+BD15+BF15+BH15+BJ15+BL15</f>
        <v>0</v>
      </c>
      <c r="BP15" s="365" t="e">
        <f aca="false">BO15/(BO15+BN15)</f>
        <v>#DIV/0!</v>
      </c>
      <c r="BQ15" s="363" t="n">
        <f aca="false">AW15+AX15+BE15+BF15</f>
        <v>0</v>
      </c>
      <c r="BR15" s="363" t="n">
        <f aca="false">AY15+AZ15+BG15+BH15</f>
        <v>0</v>
      </c>
      <c r="BS15" s="363" t="n">
        <f aca="false">BA15+BB15+BI15+BJ15</f>
        <v>0</v>
      </c>
      <c r="BT15" s="363" t="n">
        <f aca="false">SUM(BQ15:BS15)</f>
        <v>0</v>
      </c>
      <c r="BU15" s="366" t="e">
        <f aca="false">BR15/BT15</f>
        <v>#DIV/0!</v>
      </c>
      <c r="BV15" s="366" t="e">
        <f aca="false">BS15/BT15</f>
        <v>#DIV/0!</v>
      </c>
      <c r="BW15" s="363" t="n">
        <f aca="false">BC15+BD15+BK15+BL15</f>
        <v>0</v>
      </c>
      <c r="BX15" s="363" t="n">
        <f aca="false">SUM(AW15:BD15)</f>
        <v>0</v>
      </c>
      <c r="BY15" s="367" t="n">
        <f aca="false">SUM(BE15:BL15)</f>
        <v>0</v>
      </c>
      <c r="BZ15" s="35" t="n">
        <f aca="false">SUM(AW15:BL15)</f>
        <v>0</v>
      </c>
      <c r="CC15" s="15" t="e">
        <f aca="false">(BN15/DI15) - 1</f>
        <v>#DIV/0!</v>
      </c>
      <c r="CD15" s="15" t="e">
        <f aca="false">(BO15/DJ15) - 1</f>
        <v>#DIV/0!</v>
      </c>
      <c r="CE15" s="15" t="e">
        <f aca="false">(BP15/DK15) - 1</f>
        <v>#DIV/0!</v>
      </c>
      <c r="CF15" s="15" t="e">
        <f aca="false">(BQ15/DL15) - 1</f>
        <v>#DIV/0!</v>
      </c>
      <c r="CG15" s="15" t="e">
        <f aca="false">(BR15/DM15) - 1</f>
        <v>#DIV/0!</v>
      </c>
      <c r="CH15" s="15" t="e">
        <f aca="false">(BS15/DN15) - 1</f>
        <v>#DIV/0!</v>
      </c>
      <c r="CI15" s="15" t="e">
        <f aca="false">(BT15/DO15) - 1</f>
        <v>#DIV/0!</v>
      </c>
      <c r="CJ15" s="15" t="e">
        <f aca="false">(BU15/DP15) - 1</f>
        <v>#DIV/0!</v>
      </c>
      <c r="CK15" s="15" t="e">
        <f aca="false">(BV15/DQ15) - 1</f>
        <v>#DIV/0!</v>
      </c>
      <c r="CL15" s="15" t="e">
        <f aca="false">(BW15/DR15) - 1</f>
        <v>#DIV/0!</v>
      </c>
      <c r="CM15" s="15" t="e">
        <f aca="false">(BX15/DS15) - 1</f>
        <v>#DIV/0!</v>
      </c>
      <c r="CN15" s="15" t="e">
        <f aca="false">(BY15/DT15) - 1</f>
        <v>#DIV/0!</v>
      </c>
      <c r="CO15" s="15" t="e">
        <f aca="false">(BZ15/DU15) - 1</f>
        <v>#DIV/0!</v>
      </c>
    </row>
    <row r="17" customFormat="false" ht="14.25" hidden="false" customHeight="false" outlineLevel="0" collapsed="false">
      <c r="A17" s="0" t="s">
        <v>205</v>
      </c>
      <c r="B17" s="0" t="n">
        <f aca="false">SUM(B5:B8)</f>
        <v>0</v>
      </c>
      <c r="C17" s="0" t="n">
        <f aca="false">SUM(C5:C8)</f>
        <v>0</v>
      </c>
      <c r="D17" s="0" t="n">
        <f aca="false">SUM(D5:D8)</f>
        <v>0</v>
      </c>
      <c r="E17" s="0" t="n">
        <f aca="false">SUM(E5:E8)</f>
        <v>0</v>
      </c>
      <c r="F17" s="0" t="n">
        <f aca="false">SUM(F5:F8)</f>
        <v>0</v>
      </c>
      <c r="G17" s="0" t="n">
        <f aca="false">SUM(G5:G8)</f>
        <v>0</v>
      </c>
      <c r="H17" s="0" t="n">
        <f aca="false">SUM(H5:H8)</f>
        <v>0</v>
      </c>
      <c r="I17" s="0" t="n">
        <f aca="false">SUM(I5:I8)</f>
        <v>0</v>
      </c>
      <c r="J17" s="0" t="n">
        <f aca="false">SUM(J5:J8)</f>
        <v>0</v>
      </c>
      <c r="K17" s="0" t="n">
        <f aca="false">SUM(K5:K8)</f>
        <v>0</v>
      </c>
      <c r="L17" s="0" t="n">
        <f aca="false">SUM(L5:L8)</f>
        <v>0</v>
      </c>
      <c r="M17" s="0" t="n">
        <f aca="false">SUM(M5:M8)</f>
        <v>0</v>
      </c>
      <c r="N17" s="0" t="n">
        <f aca="false">SUM(N5:N8)</f>
        <v>0</v>
      </c>
      <c r="O17" s="0" t="n">
        <f aca="false">SUM(O5:O8)</f>
        <v>0</v>
      </c>
      <c r="P17" s="0" t="n">
        <f aca="false">SUM(P5:P8)</f>
        <v>0</v>
      </c>
      <c r="Q17" s="0" t="n">
        <f aca="false">SUM(Q5:Q8)</f>
        <v>0</v>
      </c>
      <c r="AV17" s="0" t="s">
        <v>205</v>
      </c>
      <c r="AW17" s="0" t="n">
        <f aca="false">SUM(AW5:AW8)</f>
        <v>0</v>
      </c>
      <c r="AX17" s="0" t="n">
        <f aca="false">SUM(AX5:AX8)</f>
        <v>0</v>
      </c>
      <c r="AY17" s="0" t="n">
        <f aca="false">SUM(AY5:AY8)</f>
        <v>0</v>
      </c>
      <c r="AZ17" s="0" t="n">
        <f aca="false">SUM(AZ5:AZ8)</f>
        <v>0</v>
      </c>
      <c r="BA17" s="0" t="n">
        <f aca="false">SUM(BA5:BA8)</f>
        <v>0</v>
      </c>
      <c r="BB17" s="0" t="n">
        <f aca="false">SUM(BB5:BB8)</f>
        <v>0</v>
      </c>
      <c r="BC17" s="0" t="n">
        <f aca="false">SUM(BC5:BC8)</f>
        <v>0</v>
      </c>
      <c r="BD17" s="0" t="n">
        <f aca="false">SUM(BD5:BD8)</f>
        <v>0</v>
      </c>
      <c r="BE17" s="0" t="n">
        <f aca="false">SUM(BE5:BE8)</f>
        <v>0</v>
      </c>
      <c r="BF17" s="0" t="n">
        <f aca="false">SUM(BF5:BF8)</f>
        <v>0</v>
      </c>
      <c r="BG17" s="0" t="n">
        <f aca="false">SUM(BG5:BG8)</f>
        <v>0</v>
      </c>
      <c r="BH17" s="0" t="n">
        <f aca="false">SUM(BH5:BH8)</f>
        <v>0</v>
      </c>
      <c r="BI17" s="0" t="n">
        <f aca="false">SUM(BI5:BI8)</f>
        <v>0</v>
      </c>
      <c r="BJ17" s="0" t="n">
        <f aca="false">SUM(BJ5:BJ8)</f>
        <v>0</v>
      </c>
      <c r="BK17" s="0" t="n">
        <f aca="false">SUM(BK5:BK8)</f>
        <v>0</v>
      </c>
      <c r="BL17" s="0" t="n">
        <f aca="false">SUM(BL5:BL8)</f>
        <v>0</v>
      </c>
    </row>
    <row r="18" customFormat="false" ht="14.25" hidden="false" customHeight="false" outlineLevel="0" collapsed="false">
      <c r="A18" s="0" t="s">
        <v>206</v>
      </c>
      <c r="B18" s="0" t="n">
        <f aca="false">SUM(B9:B12)</f>
        <v>0</v>
      </c>
      <c r="C18" s="0" t="n">
        <f aca="false">SUM(C9:C12)</f>
        <v>0</v>
      </c>
      <c r="D18" s="0" t="n">
        <f aca="false">SUM(D9:D12)</f>
        <v>0</v>
      </c>
      <c r="E18" s="0" t="n">
        <f aca="false">SUM(E9:E12)</f>
        <v>0</v>
      </c>
      <c r="F18" s="0" t="n">
        <f aca="false">SUM(F9:F12)</f>
        <v>0</v>
      </c>
      <c r="G18" s="0" t="n">
        <f aca="false">SUM(G9:G12)</f>
        <v>0</v>
      </c>
      <c r="H18" s="0" t="n">
        <f aca="false">SUM(H9:H12)</f>
        <v>0</v>
      </c>
      <c r="I18" s="0" t="n">
        <f aca="false">SUM(I9:I12)</f>
        <v>0</v>
      </c>
      <c r="J18" s="0" t="n">
        <f aca="false">SUM(J9:J12)</f>
        <v>0</v>
      </c>
      <c r="K18" s="0" t="n">
        <f aca="false">SUM(K9:K12)</f>
        <v>0</v>
      </c>
      <c r="L18" s="0" t="n">
        <f aca="false">SUM(L9:L12)</f>
        <v>0</v>
      </c>
      <c r="M18" s="0" t="n">
        <f aca="false">SUM(M9:M12)</f>
        <v>0</v>
      </c>
      <c r="N18" s="0" t="n">
        <f aca="false">SUM(N9:N12)</f>
        <v>0</v>
      </c>
      <c r="O18" s="0" t="n">
        <f aca="false">SUM(O9:O12)</f>
        <v>0</v>
      </c>
      <c r="P18" s="0" t="n">
        <f aca="false">SUM(P9:P12)</f>
        <v>0</v>
      </c>
      <c r="Q18" s="0" t="n">
        <f aca="false">SUM(Q9:Q12)</f>
        <v>0</v>
      </c>
      <c r="AV18" s="0" t="s">
        <v>206</v>
      </c>
      <c r="AW18" s="0" t="n">
        <f aca="false">SUM(AW9:AW12)</f>
        <v>0</v>
      </c>
      <c r="AX18" s="0" t="n">
        <f aca="false">SUM(AX9:AX12)</f>
        <v>0</v>
      </c>
      <c r="AY18" s="0" t="n">
        <f aca="false">SUM(AY9:AY12)</f>
        <v>0</v>
      </c>
      <c r="AZ18" s="0" t="n">
        <f aca="false">SUM(AZ9:AZ12)</f>
        <v>0</v>
      </c>
      <c r="BA18" s="0" t="n">
        <f aca="false">SUM(BA9:BA12)</f>
        <v>0</v>
      </c>
      <c r="BB18" s="0" t="n">
        <f aca="false">SUM(BB9:BB12)</f>
        <v>0</v>
      </c>
      <c r="BC18" s="0" t="n">
        <f aca="false">SUM(BC9:BC12)</f>
        <v>0</v>
      </c>
      <c r="BD18" s="0" t="n">
        <f aca="false">SUM(BD9:BD12)</f>
        <v>0</v>
      </c>
      <c r="BE18" s="0" t="n">
        <f aca="false">SUM(BE9:BE12)</f>
        <v>0</v>
      </c>
      <c r="BF18" s="0" t="n">
        <f aca="false">SUM(BF9:BF12)</f>
        <v>0</v>
      </c>
      <c r="BG18" s="0" t="n">
        <f aca="false">SUM(BG9:BG12)</f>
        <v>0</v>
      </c>
      <c r="BH18" s="0" t="n">
        <f aca="false">SUM(BH9:BH12)</f>
        <v>0</v>
      </c>
      <c r="BI18" s="0" t="n">
        <f aca="false">SUM(BI9:BI12)</f>
        <v>0</v>
      </c>
      <c r="BJ18" s="0" t="n">
        <f aca="false">SUM(BJ9:BJ12)</f>
        <v>0</v>
      </c>
      <c r="BK18" s="0" t="n">
        <f aca="false">SUM(BK9:BK12)</f>
        <v>0</v>
      </c>
      <c r="BL18" s="0" t="n">
        <f aca="false">SUM(BL9:BL12)</f>
        <v>0</v>
      </c>
    </row>
    <row r="23" customFormat="false" ht="57" hidden="false" customHeight="false" outlineLevel="0" collapsed="false">
      <c r="S23" s="152" t="s">
        <v>160</v>
      </c>
      <c r="T23" s="152" t="s">
        <v>161</v>
      </c>
      <c r="U23" s="153" t="s">
        <v>99</v>
      </c>
      <c r="V23" s="154" t="s">
        <v>100</v>
      </c>
      <c r="W23" s="153" t="s">
        <v>101</v>
      </c>
      <c r="X23" s="154" t="s">
        <v>102</v>
      </c>
      <c r="Y23" s="153" t="s">
        <v>103</v>
      </c>
      <c r="Z23" s="154" t="s">
        <v>104</v>
      </c>
      <c r="AA23" s="155" t="s">
        <v>162</v>
      </c>
      <c r="AB23" s="155" t="s">
        <v>163</v>
      </c>
      <c r="AC23" s="155" t="s">
        <v>164</v>
      </c>
      <c r="AD23" s="155" t="s">
        <v>165</v>
      </c>
      <c r="AE23" s="152" t="s">
        <v>166</v>
      </c>
      <c r="AF23" s="152" t="s">
        <v>167</v>
      </c>
      <c r="AG23" s="152" t="s">
        <v>168</v>
      </c>
      <c r="AH23" s="152" t="s">
        <v>169</v>
      </c>
      <c r="BN23" s="152" t="s">
        <v>160</v>
      </c>
      <c r="BO23" s="152" t="s">
        <v>161</v>
      </c>
      <c r="BP23" s="153" t="s">
        <v>99</v>
      </c>
      <c r="BQ23" s="154" t="s">
        <v>100</v>
      </c>
      <c r="BR23" s="153" t="s">
        <v>101</v>
      </c>
      <c r="BS23" s="154" t="s">
        <v>102</v>
      </c>
      <c r="BT23" s="153" t="s">
        <v>103</v>
      </c>
      <c r="BU23" s="154" t="s">
        <v>104</v>
      </c>
      <c r="BV23" s="155" t="s">
        <v>162</v>
      </c>
      <c r="BW23" s="155" t="s">
        <v>163</v>
      </c>
      <c r="BX23" s="155" t="s">
        <v>164</v>
      </c>
      <c r="BY23" s="155" t="s">
        <v>165</v>
      </c>
      <c r="BZ23" s="152" t="s">
        <v>166</v>
      </c>
      <c r="CA23" s="152" t="s">
        <v>167</v>
      </c>
      <c r="CB23" s="152" t="s">
        <v>168</v>
      </c>
      <c r="CC23" s="152" t="s">
        <v>169</v>
      </c>
    </row>
    <row r="24" customFormat="false" ht="14.25" hidden="false" customHeight="false" outlineLevel="0" collapsed="false">
      <c r="S24" s="152" t="n">
        <f aca="false">Y14</f>
        <v>0</v>
      </c>
      <c r="T24" s="152" t="n">
        <f aca="false">Y15</f>
        <v>0</v>
      </c>
      <c r="U24" s="153" t="e">
        <f aca="false">V24/S24</f>
        <v>#DIV/0!</v>
      </c>
      <c r="V24" s="154" t="n">
        <f aca="false">W14</f>
        <v>0</v>
      </c>
      <c r="W24" s="153" t="e">
        <f aca="false">X24/S24</f>
        <v>#DIV/0!</v>
      </c>
      <c r="X24" s="154" t="n">
        <f aca="false">C14+E14+G14+K14+M14+O14</f>
        <v>0</v>
      </c>
      <c r="Y24" s="153" t="e">
        <f aca="false">Z24/X24</f>
        <v>#DIV/0!</v>
      </c>
      <c r="Z24" s="154" t="n">
        <f aca="false">E14+M14</f>
        <v>0</v>
      </c>
      <c r="AA24" s="155" t="n">
        <f aca="false">X14</f>
        <v>0</v>
      </c>
      <c r="AB24" s="155" t="n">
        <f aca="false">X15</f>
        <v>0</v>
      </c>
      <c r="AC24" s="155" t="n">
        <f aca="false">AB14</f>
        <v>0</v>
      </c>
      <c r="AD24" s="155" t="n">
        <f aca="false">AB15</f>
        <v>0</v>
      </c>
      <c r="AE24" s="152" t="n">
        <f aca="false">AC14</f>
        <v>0</v>
      </c>
      <c r="AF24" s="152" t="n">
        <f aca="false">AC15</f>
        <v>0</v>
      </c>
      <c r="AG24" s="152" t="n">
        <f aca="false">AD14</f>
        <v>0</v>
      </c>
      <c r="AH24" s="152" t="n">
        <f aca="false">AD15</f>
        <v>0</v>
      </c>
      <c r="BN24" s="152" t="n">
        <f aca="false">BT14</f>
        <v>0</v>
      </c>
      <c r="BO24" s="152" t="n">
        <f aca="false">BT15</f>
        <v>0</v>
      </c>
      <c r="BP24" s="153" t="e">
        <f aca="false">BQ24/BN24</f>
        <v>#DIV/0!</v>
      </c>
      <c r="BQ24" s="154" t="n">
        <f aca="false">BR14</f>
        <v>0</v>
      </c>
      <c r="BR24" s="153" t="e">
        <f aca="false">BS24/BN24</f>
        <v>#DIV/0!</v>
      </c>
      <c r="BS24" s="154" t="n">
        <f aca="false">AX14+AZ14+BB14+BF14+BH14+BJ14</f>
        <v>0</v>
      </c>
      <c r="BT24" s="153" t="e">
        <f aca="false">BU24/BS24</f>
        <v>#DIV/0!</v>
      </c>
      <c r="BU24" s="154" t="n">
        <f aca="false">AZ14+BH14</f>
        <v>0</v>
      </c>
      <c r="BV24" s="155" t="n">
        <f aca="false">BS14</f>
        <v>0</v>
      </c>
      <c r="BW24" s="155" t="n">
        <f aca="false">BS15</f>
        <v>0</v>
      </c>
      <c r="BX24" s="155" t="n">
        <f aca="false">BW14</f>
        <v>0</v>
      </c>
      <c r="BY24" s="155" t="n">
        <f aca="false">BW15</f>
        <v>0</v>
      </c>
      <c r="BZ24" s="152" t="n">
        <f aca="false">BX14</f>
        <v>0</v>
      </c>
      <c r="CA24" s="152" t="n">
        <f aca="false">BX15</f>
        <v>0</v>
      </c>
      <c r="CB24" s="152" t="n">
        <f aca="false">BY14</f>
        <v>0</v>
      </c>
      <c r="CC24" s="152" t="n">
        <f aca="false">BY15</f>
        <v>0</v>
      </c>
    </row>
  </sheetData>
  <mergeCells count="24">
    <mergeCell ref="B2:I2"/>
    <mergeCell ref="J2:Q2"/>
    <mergeCell ref="S2:AD2"/>
    <mergeCell ref="AH2:AS2"/>
    <mergeCell ref="AW2:BD2"/>
    <mergeCell ref="BE2:BL2"/>
    <mergeCell ref="BN2:BY2"/>
    <mergeCell ref="CC2:CN2"/>
    <mergeCell ref="B3:C3"/>
    <mergeCell ref="D3:E3"/>
    <mergeCell ref="F3:G3"/>
    <mergeCell ref="H3:I3"/>
    <mergeCell ref="J3:K3"/>
    <mergeCell ref="L3:M3"/>
    <mergeCell ref="N3:O3"/>
    <mergeCell ref="P3:Q3"/>
    <mergeCell ref="AW3:AX3"/>
    <mergeCell ref="AY3:AZ3"/>
    <mergeCell ref="BA3:BB3"/>
    <mergeCell ref="BC3:BD3"/>
    <mergeCell ref="BE3:BF3"/>
    <mergeCell ref="BG3:BH3"/>
    <mergeCell ref="BI3:BJ3"/>
    <mergeCell ref="BK3:BL3"/>
  </mergeCells>
  <conditionalFormatting sqref="AH5:AT15">
    <cfRule type="colorScale" priority="2">
      <colorScale>
        <cfvo type="min" val="0"/>
        <cfvo type="num" val="0"/>
        <cfvo type="max" val="0"/>
        <color rgb="FFF8696B"/>
        <color rgb="FFFFEB84"/>
        <color rgb="FF63BE7B"/>
      </colorScale>
    </cfRule>
  </conditionalFormatting>
  <conditionalFormatting sqref="CC5:CO15">
    <cfRule type="colorScale" priority="3">
      <colorScale>
        <cfvo type="min" val="0"/>
        <cfvo type="num" val="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2019-06-12T14:39:01Z</dcterms:created>
  <dc:creator>Tor BOTHNER</dc:creator>
  <dc:description/>
  <dc:language>en-US</dc:language>
  <cp:lastModifiedBy/>
  <dcterms:modified xsi:type="dcterms:W3CDTF">2024-06-16T13:21:29Z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0x0101000CD6D194BCE4BA4A92B2A852D517E666</vt:lpwstr>
  </property>
</Properties>
</file>